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362F6E9-8B9A-408D-9BBB-5274DE667CCF}" xr6:coauthVersionLast="45" xr6:coauthVersionMax="47" xr10:uidLastSave="{00000000-0000-0000-0000-000000000000}"/>
  <bookViews>
    <workbookView xWindow="-120" yWindow="-120" windowWidth="29040" windowHeight="1584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725" i="9" l="1"/>
  <c r="T726" i="9" s="1"/>
  <c r="T727" i="9" s="1"/>
  <c r="T728" i="9" s="1"/>
  <c r="T729" i="9" s="1"/>
  <c r="T730" i="9" s="1"/>
  <c r="T731" i="9" s="1"/>
  <c r="T732" i="9" s="1"/>
  <c r="T733" i="9" s="1"/>
  <c r="S725" i="9"/>
  <c r="S726" i="9" s="1"/>
  <c r="S727" i="9" s="1"/>
  <c r="S728" i="9" s="1"/>
  <c r="S729" i="9" s="1"/>
  <c r="S730" i="9" s="1"/>
  <c r="S731" i="9" s="1"/>
  <c r="S732" i="9" s="1"/>
  <c r="S733" i="9" s="1"/>
  <c r="R725" i="9"/>
  <c r="R726" i="9" s="1"/>
  <c r="R727" i="9" s="1"/>
  <c r="R728" i="9" s="1"/>
  <c r="R729" i="9" s="1"/>
  <c r="R730" i="9" s="1"/>
  <c r="R731" i="9" s="1"/>
  <c r="R732" i="9" s="1"/>
  <c r="R733" i="9" s="1"/>
  <c r="Q725" i="9"/>
  <c r="Q726" i="9" s="1"/>
  <c r="Q727" i="9" s="1"/>
  <c r="Q728" i="9" s="1"/>
  <c r="Q729" i="9" s="1"/>
  <c r="Q730" i="9" s="1"/>
  <c r="Q731" i="9" s="1"/>
  <c r="Q732" i="9" s="1"/>
  <c r="Q733" i="9" s="1"/>
  <c r="P724" i="9"/>
  <c r="P725" i="9" s="1"/>
  <c r="P726" i="9" s="1"/>
  <c r="P727" i="9" s="1"/>
  <c r="P728" i="9" s="1"/>
  <c r="P729" i="9" s="1"/>
  <c r="P730" i="9" s="1"/>
  <c r="P731" i="9" s="1"/>
  <c r="P732" i="9" s="1"/>
  <c r="P733" i="9" s="1"/>
  <c r="O724" i="9"/>
  <c r="O725" i="9" s="1"/>
  <c r="O726" i="9" s="1"/>
  <c r="O727" i="9" s="1"/>
  <c r="O728" i="9" s="1"/>
  <c r="O729" i="9" s="1"/>
  <c r="O730" i="9" s="1"/>
  <c r="O731" i="9" s="1"/>
  <c r="O732" i="9" s="1"/>
  <c r="O733" i="9" s="1"/>
  <c r="N724" i="9"/>
  <c r="N725" i="9" s="1"/>
  <c r="N726" i="9" s="1"/>
  <c r="N727" i="9" s="1"/>
  <c r="N728" i="9" s="1"/>
  <c r="N729" i="9" s="1"/>
  <c r="N730" i="9" s="1"/>
  <c r="N731" i="9" s="1"/>
  <c r="N732" i="9" s="1"/>
  <c r="N733" i="9" s="1"/>
  <c r="M724" i="9"/>
  <c r="M725" i="9" s="1"/>
  <c r="M726" i="9" s="1"/>
  <c r="M727" i="9" s="1"/>
  <c r="M728" i="9" s="1"/>
  <c r="M729" i="9" s="1"/>
  <c r="M730" i="9" s="1"/>
  <c r="M731" i="9" s="1"/>
  <c r="M732" i="9" s="1"/>
  <c r="M733" i="9" s="1"/>
  <c r="V97" i="17" l="1"/>
  <c r="W97" i="17"/>
  <c r="X97" i="17"/>
  <c r="Y97" i="17"/>
  <c r="Z97" i="17"/>
  <c r="AA97" i="17"/>
  <c r="AB97" i="17"/>
  <c r="AC97" i="17"/>
  <c r="AD97" i="17"/>
  <c r="U97" i="17"/>
  <c r="F98" i="17"/>
  <c r="U106" i="17" s="1"/>
  <c r="U98" i="17" l="1"/>
  <c r="U111" i="17"/>
  <c r="U110" i="17"/>
  <c r="U105" i="17"/>
  <c r="U104" i="17"/>
  <c r="F112" i="17"/>
  <c r="U112" i="17" s="1"/>
  <c r="U103" i="17"/>
  <c r="G31" i="17"/>
  <c r="U22" i="17" l="1"/>
  <c r="U23" i="17"/>
  <c r="V23" i="17"/>
  <c r="U24" i="17"/>
  <c r="V24" i="17"/>
  <c r="U25" i="17"/>
  <c r="V25" i="17"/>
  <c r="U26" i="17"/>
  <c r="V26" i="17"/>
  <c r="U27" i="17"/>
  <c r="V27" i="17"/>
  <c r="U28" i="17"/>
  <c r="V28" i="17"/>
  <c r="U29" i="17"/>
  <c r="V29" i="17"/>
  <c r="U30" i="17"/>
  <c r="V30" i="17"/>
  <c r="V31" i="17"/>
  <c r="V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H33" i="1" l="1"/>
  <c r="N163" i="9"/>
  <c r="N168" i="9"/>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G101" i="17" l="1"/>
  <c r="U99" i="17"/>
  <c r="F100" i="17"/>
  <c r="U100" i="17" s="1"/>
  <c r="K692" i="18"/>
  <c r="L692" i="18"/>
  <c r="M692" i="18"/>
  <c r="K716" i="18"/>
  <c r="L716" i="18"/>
  <c r="M716" i="18"/>
  <c r="K740" i="18"/>
  <c r="L740" i="18"/>
  <c r="M740" i="18"/>
  <c r="G102" i="17" l="1"/>
  <c r="F101" i="17"/>
  <c r="M743" i="18"/>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J31" i="17" l="1"/>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6" i="18"/>
  <c r="L698" i="18"/>
  <c r="K698" i="18"/>
  <c r="K722" i="18"/>
  <c r="L746" i="18"/>
  <c r="M698" i="18"/>
  <c r="M722" i="18"/>
  <c r="L722" i="18"/>
  <c r="M746" i="18"/>
  <c r="K21" i="17"/>
  <c r="L21" i="17" s="1"/>
  <c r="O23" i="17"/>
  <c r="H22" i="17"/>
  <c r="W22" i="17" s="1"/>
  <c r="I100" i="17"/>
  <c r="I21" i="17"/>
  <c r="X22" i="17" s="1"/>
  <c r="H99" i="17"/>
  <c r="O24" i="17"/>
  <c r="N22" i="17"/>
  <c r="J22" i="17"/>
  <c r="Y22" i="17" s="1"/>
  <c r="T365" i="18"/>
  <c r="T366" i="18" s="1"/>
  <c r="S366" i="18"/>
  <c r="M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5" i="18"/>
  <c r="L725" i="18"/>
  <c r="M725" i="18"/>
  <c r="K701" i="18"/>
  <c r="M701" i="18"/>
  <c r="L701" i="18"/>
  <c r="M749" i="18"/>
  <c r="L749" i="18"/>
  <c r="K749" i="18"/>
  <c r="O100" i="17"/>
  <c r="O22" i="17"/>
  <c r="G22" i="17"/>
  <c r="V22" i="17" s="1"/>
  <c r="N21" i="17"/>
  <c r="AC22" i="17" s="1"/>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O101" i="17" l="1"/>
  <c r="N31" i="17"/>
  <c r="AC31" i="17" s="1"/>
  <c r="AC28" i="17"/>
  <c r="AC21" i="17"/>
  <c r="AC27" i="17"/>
  <c r="AC29" i="17"/>
  <c r="AC30" i="17"/>
  <c r="AC23" i="17"/>
  <c r="AC26" i="17"/>
  <c r="AC24" i="17"/>
  <c r="AC25" i="17"/>
  <c r="H102" i="17"/>
  <c r="O21" i="17"/>
  <c r="L728" i="18"/>
  <c r="L752" i="18"/>
  <c r="M752" i="18"/>
  <c r="K704" i="18"/>
  <c r="M728" i="18"/>
  <c r="L704" i="18"/>
  <c r="K752" i="18"/>
  <c r="M704" i="18"/>
  <c r="K728" i="18"/>
  <c r="I320" i="1"/>
  <c r="H320" i="1"/>
  <c r="H272" i="1"/>
  <c r="O31" i="17" l="1"/>
  <c r="AD31" i="17" s="1"/>
  <c r="AD21" i="17"/>
  <c r="AD25" i="17"/>
  <c r="AD29" i="17"/>
  <c r="AD27" i="17"/>
  <c r="AD28" i="17"/>
  <c r="AD30" i="17"/>
  <c r="AD26" i="17"/>
  <c r="AD23" i="17"/>
  <c r="AD24" i="17"/>
  <c r="H103" i="17"/>
  <c r="O102" i="17"/>
  <c r="AD22" i="17"/>
  <c r="K707" i="18"/>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O103" i="17" l="1"/>
  <c r="K758" i="18"/>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s="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K101" i="17" l="1"/>
  <c r="G112" i="17"/>
  <c r="V112" i="17" s="1"/>
  <c r="V104" i="17"/>
  <c r="V106" i="17"/>
  <c r="V98" i="17"/>
  <c r="V105" i="17"/>
  <c r="V111" i="17"/>
  <c r="V110" i="17"/>
  <c r="V99" i="17"/>
  <c r="V101" i="17"/>
  <c r="V102" i="17"/>
  <c r="V103" i="17"/>
  <c r="M101" i="17"/>
  <c r="L100" i="17"/>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L101" i="17" l="1"/>
  <c r="K102" i="17"/>
  <c r="M102" i="17"/>
  <c r="K116" i="18"/>
  <c r="J100" i="17"/>
  <c r="K156" i="18"/>
  <c r="N99" i="17"/>
  <c r="G9" i="22"/>
  <c r="K103" i="17" l="1"/>
  <c r="M103" i="17"/>
  <c r="L102" i="17"/>
  <c r="K166" i="18"/>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Z109" i="22"/>
  <c r="Z111" i="22"/>
  <c r="Z104" i="22"/>
  <c r="K37" i="6"/>
  <c r="Q106" i="22"/>
  <c r="W106" i="22" s="1"/>
  <c r="Q37" i="6"/>
  <c r="J37" i="6"/>
  <c r="K157" i="18"/>
  <c r="N100" i="17"/>
  <c r="K106" i="18"/>
  <c r="K95" i="18"/>
  <c r="H98" i="17"/>
  <c r="K115"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6" i="22"/>
  <c r="Z112" i="22"/>
  <c r="Z110" i="22"/>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W100" i="17" s="1"/>
  <c r="K167" i="18"/>
  <c r="T113"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3" i="22"/>
  <c r="Z107" i="22"/>
  <c r="T108" i="22"/>
  <c r="P105" i="22" s="1"/>
  <c r="V105" i="22" s="1"/>
  <c r="M37" i="6"/>
  <c r="S37" i="6"/>
  <c r="N107" i="22"/>
  <c r="Q108" i="22"/>
  <c r="W108" i="22" s="1"/>
  <c r="K155" i="18"/>
  <c r="O98" i="17"/>
  <c r="N98" i="17"/>
  <c r="K86" i="18"/>
  <c r="G100" i="17"/>
  <c r="V100" i="17" s="1"/>
  <c r="K135" i="18"/>
  <c r="L98" i="17"/>
  <c r="L115"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3" i="22"/>
  <c r="V113" i="22" s="1"/>
  <c r="P104" i="22"/>
  <c r="V104" i="22" s="1"/>
  <c r="N37" i="6"/>
  <c r="P109" i="22"/>
  <c r="V109" i="22" s="1"/>
  <c r="N109" i="22" s="1"/>
  <c r="P111" i="22"/>
  <c r="V111" i="22" s="1"/>
  <c r="P108" i="22"/>
  <c r="V108" i="22" s="1"/>
  <c r="J38" i="1"/>
  <c r="I38" i="1" s="1"/>
  <c r="P112" i="22"/>
  <c r="V112" i="22" s="1"/>
  <c r="P106" i="22"/>
  <c r="V106" i="22" s="1"/>
  <c r="Z108" i="22"/>
  <c r="P107" i="22"/>
  <c r="V107" i="22" s="1"/>
  <c r="N104" i="22"/>
  <c r="P110" i="22"/>
  <c r="V110" i="22" s="1"/>
  <c r="L86" i="18"/>
  <c r="Q109" i="22"/>
  <c r="W109" i="22" s="1"/>
  <c r="N105" i="22"/>
  <c r="H229" i="18"/>
  <c r="H230" i="18"/>
  <c r="H228" i="18"/>
  <c r="C228" i="18"/>
  <c r="C227" i="18"/>
  <c r="C226" i="18"/>
  <c r="C225" i="18"/>
  <c r="I103" i="17" l="1"/>
  <c r="X103" i="17" s="1"/>
  <c r="X102" i="17"/>
  <c r="Q110" i="22"/>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AI146" i="18" l="1"/>
  <c r="AI156" i="18"/>
  <c r="AI166" i="18"/>
  <c r="AI125" i="18"/>
  <c r="AI145" i="18"/>
  <c r="AI155" i="18"/>
  <c r="AI135" i="18"/>
  <c r="S85" i="18" a="1"/>
  <c r="S8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AI149"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7" i="18" l="1"/>
  <c r="AI172" i="18"/>
  <c r="AI138" i="18"/>
  <c r="AI132" i="18"/>
  <c r="AI103" i="18"/>
  <c r="AI148" i="18"/>
  <c r="AI144" i="18"/>
  <c r="AI164" i="18"/>
  <c r="AI128" i="18"/>
  <c r="AI95" i="18"/>
  <c r="AI160" i="18"/>
  <c r="AI159" i="18"/>
  <c r="AI173" i="18"/>
  <c r="AI131" i="18"/>
  <c r="AI134" i="18"/>
  <c r="AI143" i="18"/>
  <c r="AI123" i="18"/>
  <c r="AI122" i="18"/>
  <c r="AI162" i="18"/>
  <c r="AI86" i="18"/>
  <c r="AI106" i="18"/>
  <c r="AI169" i="18"/>
  <c r="AI158" i="18"/>
  <c r="AI140" i="18"/>
  <c r="AI130" i="18"/>
  <c r="AI109" i="18"/>
  <c r="AI93" i="18"/>
  <c r="AI127" i="18"/>
  <c r="AI124" i="18"/>
  <c r="AI161" i="18"/>
  <c r="AI115" i="18"/>
  <c r="AI170" i="18"/>
  <c r="AI118" i="18"/>
  <c r="AI174" i="18"/>
  <c r="AI129" i="18"/>
  <c r="AI108" i="18"/>
  <c r="AI92" i="18"/>
  <c r="AI112" i="18"/>
  <c r="AI133" i="18"/>
  <c r="AI154" i="18"/>
  <c r="AI137" i="18"/>
  <c r="AI168" i="18"/>
  <c r="AI117" i="18"/>
  <c r="AI139" i="18"/>
  <c r="AI113" i="18"/>
  <c r="AI107" i="18"/>
  <c r="AI91" i="18"/>
  <c r="AI102" i="18"/>
  <c r="AI94" i="18"/>
  <c r="AI153" i="18"/>
  <c r="AI96" i="18"/>
  <c r="AI97" i="18"/>
  <c r="AI120" i="18"/>
  <c r="AI99" i="18"/>
  <c r="AI150" i="18"/>
  <c r="AI104" i="18"/>
  <c r="AI90" i="18"/>
  <c r="AI163" i="18"/>
  <c r="AI152" i="18"/>
  <c r="AI142" i="18"/>
  <c r="K688" i="18"/>
  <c r="L688" i="18" s="1"/>
  <c r="AI105" i="18"/>
  <c r="AI136" i="18"/>
  <c r="AI119" i="18"/>
  <c r="AI98" i="18"/>
  <c r="AI121" i="18"/>
  <c r="AI89" i="18"/>
  <c r="AI88" i="18"/>
  <c r="AI110" i="18"/>
  <c r="AI151" i="18"/>
  <c r="AI141" i="18"/>
  <c r="AI85" i="18"/>
  <c r="AI167" i="18"/>
  <c r="AI116" i="18"/>
  <c r="AI100" i="18"/>
  <c r="AI171" i="18"/>
  <c r="AI147" i="18"/>
  <c r="AI114" i="18"/>
  <c r="AI126" i="18"/>
  <c r="AI111" i="18"/>
  <c r="AI101" i="18"/>
  <c r="AI87" i="18"/>
  <c r="AJ85" i="18"/>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c r="AJ125" i="18"/>
  <c r="AH125" i="18" s="1"/>
  <c r="AJ166" i="18"/>
  <c r="AJ145" i="18"/>
  <c r="AH145" i="18" s="1"/>
  <c r="AJ156" i="18"/>
  <c r="AH156" i="18" s="1"/>
  <c r="AJ146" i="18"/>
  <c r="AH146" i="18" s="1"/>
  <c r="AJ135" i="18"/>
  <c r="AH135" i="18" s="1"/>
  <c r="R326" i="18"/>
  <c r="R342" i="18"/>
  <c r="Q286" i="18"/>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AH166" i="18" l="1"/>
  <c r="R166" i="18" s="1" a="1"/>
  <c r="R166" i="18" s="1"/>
  <c r="AH85" i="18"/>
  <c r="R85" i="18" s="1" a="1"/>
  <c r="R85" i="18" s="1"/>
  <c r="L801" i="18"/>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J124" i="18"/>
  <c r="AH124" i="18" s="1"/>
  <c r="AJ171" i="18"/>
  <c r="AJ105" i="18"/>
  <c r="AH105" i="18" s="1"/>
  <c r="AJ140" i="18"/>
  <c r="AH140" i="18" s="1"/>
  <c r="AJ141" i="18"/>
  <c r="AJ137" i="18"/>
  <c r="AJ133" i="18"/>
  <c r="AH133" i="18" s="1"/>
  <c r="AJ149" i="18"/>
  <c r="AH149" i="18" s="1"/>
  <c r="AJ134" i="18"/>
  <c r="AH134" i="18" s="1"/>
  <c r="V85" i="18" a="1"/>
  <c r="V85" i="18" s="1"/>
  <c r="T166" i="18" a="1"/>
  <c r="T166" i="18" s="1"/>
  <c r="AJ123" i="18"/>
  <c r="AH123" i="18" s="1"/>
  <c r="AJ167" i="18"/>
  <c r="AH167" i="18" s="1"/>
  <c r="AJ110" i="18"/>
  <c r="AH110" i="18" s="1"/>
  <c r="AJ102" i="18"/>
  <c r="AH102" i="18" s="1"/>
  <c r="AJ95" i="18"/>
  <c r="AJ161" i="18"/>
  <c r="AJ103" i="18"/>
  <c r="AH103" i="18" s="1"/>
  <c r="AJ92" i="18"/>
  <c r="AJ128" i="18"/>
  <c r="AH128" i="18" s="1"/>
  <c r="AJ91" i="18"/>
  <c r="T85" i="18" a="1"/>
  <c r="T85" i="18" s="1"/>
  <c r="U166" i="18" a="1"/>
  <c r="U166" i="18" s="1"/>
  <c r="AJ122" i="18"/>
  <c r="AJ168" i="18"/>
  <c r="AH168" i="18" s="1"/>
  <c r="AJ118" i="18"/>
  <c r="AJ97" i="18"/>
  <c r="AH97" i="18" s="1"/>
  <c r="AJ163" i="18"/>
  <c r="AJ157" i="18"/>
  <c r="AJ136" i="18"/>
  <c r="AH136" i="18" s="1"/>
  <c r="AJ148" i="18"/>
  <c r="AH148" i="18" s="1"/>
  <c r="AJ94" i="18"/>
  <c r="AH94" i="18" s="1"/>
  <c r="AJ147" i="18"/>
  <c r="U85" i="18" a="1"/>
  <c r="U85" i="18" s="1"/>
  <c r="V166" i="18" a="1"/>
  <c r="V166" i="18" s="1"/>
  <c r="AJ113" i="18"/>
  <c r="AH113" i="18" s="1"/>
  <c r="AJ114" i="18"/>
  <c r="AH114" i="18" s="1"/>
  <c r="AJ96" i="18"/>
  <c r="AJ106" i="18"/>
  <c r="AH106" i="18" s="1"/>
  <c r="AJ98" i="18"/>
  <c r="AH98" i="18" s="1"/>
  <c r="AJ101" i="18"/>
  <c r="AH101" i="18" s="1"/>
  <c r="AJ158" i="18"/>
  <c r="AH158" i="18" s="1"/>
  <c r="AJ131" i="18"/>
  <c r="AJ153" i="18"/>
  <c r="AH153" i="18" s="1"/>
  <c r="AJ129" i="18"/>
  <c r="AH129" i="18" s="1"/>
  <c r="O85" i="18" a="1"/>
  <c r="O85" i="18" s="1"/>
  <c r="O166" i="18" a="1"/>
  <c r="O166" i="18" s="1"/>
  <c r="AJ86" i="18"/>
  <c r="AJ121" i="18"/>
  <c r="AJ117" i="18"/>
  <c r="AJ108" i="18"/>
  <c r="AJ138" i="18"/>
  <c r="AH138" i="18" s="1"/>
  <c r="AJ142" i="18"/>
  <c r="AH142" i="18" s="1"/>
  <c r="AJ143" i="18"/>
  <c r="AH143" i="18" s="1"/>
  <c r="AJ126" i="18"/>
  <c r="AH126" i="18" s="1"/>
  <c r="AJ90" i="18"/>
  <c r="AJ127" i="18"/>
  <c r="AH127" i="18" s="1"/>
  <c r="AJ93" i="18"/>
  <c r="P85" i="18" a="1"/>
  <c r="P85" i="18" s="1"/>
  <c r="Q166" i="18" a="1"/>
  <c r="Q166" i="18" s="1"/>
  <c r="AJ174" i="18"/>
  <c r="AH174" i="18" s="1"/>
  <c r="AJ169" i="18"/>
  <c r="AJ111" i="18"/>
  <c r="AJ173" i="18"/>
  <c r="AJ164" i="18"/>
  <c r="AJ162" i="18"/>
  <c r="AH162" i="18" s="1"/>
  <c r="AJ104" i="18"/>
  <c r="AH104" i="18" s="1"/>
  <c r="AJ89" i="18"/>
  <c r="AJ154" i="18"/>
  <c r="AJ88" i="18"/>
  <c r="Q85" i="18" a="1"/>
  <c r="Q85" i="18" s="1"/>
  <c r="P166" i="18" a="1"/>
  <c r="P166" i="18" s="1"/>
  <c r="AJ115" i="18"/>
  <c r="AJ112" i="18"/>
  <c r="AJ119" i="18"/>
  <c r="AH119" i="18" s="1"/>
  <c r="AJ107" i="18"/>
  <c r="AJ159" i="18"/>
  <c r="AJ139" i="18"/>
  <c r="AJ144" i="18"/>
  <c r="AJ152" i="18"/>
  <c r="AJ130" i="18"/>
  <c r="AH130" i="18" s="1"/>
  <c r="AJ151" i="18"/>
  <c r="AH151" i="18" s="1"/>
  <c r="AJ172" i="18"/>
  <c r="AJ116" i="18"/>
  <c r="AJ170" i="18"/>
  <c r="AH170" i="18" s="1"/>
  <c r="AJ120" i="18"/>
  <c r="AH120" i="18" s="1"/>
  <c r="AJ99" i="18"/>
  <c r="AH99" i="18" s="1"/>
  <c r="AJ100" i="18"/>
  <c r="AJ160" i="18"/>
  <c r="AJ132" i="18"/>
  <c r="AJ87" i="18"/>
  <c r="AJ150" i="18"/>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AH152" i="18" l="1"/>
  <c r="T152" i="18" s="1" a="1"/>
  <c r="T152" i="18" s="1"/>
  <c r="AH169" i="18"/>
  <c r="U169" i="18" s="1" a="1"/>
  <c r="U169" i="18" s="1"/>
  <c r="AH91" i="18"/>
  <c r="V91" i="18" s="1" a="1"/>
  <c r="V91" i="18" s="1"/>
  <c r="AH86" i="18"/>
  <c r="P86" i="18" s="1" a="1"/>
  <c r="P86" i="18" s="1"/>
  <c r="AH111" i="18"/>
  <c r="R111" i="18" s="1" a="1"/>
  <c r="R111" i="18" s="1"/>
  <c r="AH121" i="18"/>
  <c r="R121" i="18" s="1" a="1"/>
  <c r="R121" i="18" s="1"/>
  <c r="AH144" i="18"/>
  <c r="T144" i="18" s="1" a="1"/>
  <c r="T144" i="18" s="1"/>
  <c r="AH90" i="18"/>
  <c r="P90" i="18" s="1" a="1"/>
  <c r="P90" i="18" s="1"/>
  <c r="AH108" i="18"/>
  <c r="V108" i="18" s="1" a="1"/>
  <c r="V108" i="18" s="1"/>
  <c r="AH131" i="18"/>
  <c r="Q131" i="18" s="1" a="1"/>
  <c r="Q131" i="18" s="1"/>
  <c r="AH122" i="18"/>
  <c r="O122" i="18" s="1" a="1"/>
  <c r="O122" i="18" s="1"/>
  <c r="AH117" i="18"/>
  <c r="P117" i="18" s="1" a="1"/>
  <c r="P117" i="18" s="1"/>
  <c r="AH95" i="18"/>
  <c r="T95" i="18" s="1" a="1"/>
  <c r="T95" i="18" s="1"/>
  <c r="AH139" i="18"/>
  <c r="U139" i="18" s="1" a="1"/>
  <c r="U139" i="18" s="1"/>
  <c r="AH172" i="18"/>
  <c r="V172" i="18" s="1" a="1"/>
  <c r="V172" i="18" s="1"/>
  <c r="AH161" i="18"/>
  <c r="T161" i="18" s="1" a="1"/>
  <c r="T161" i="18" s="1"/>
  <c r="AH107" i="18"/>
  <c r="U107" i="18" s="1" a="1"/>
  <c r="U107" i="18" s="1"/>
  <c r="AH112" i="18"/>
  <c r="V112" i="18" s="1" a="1"/>
  <c r="V112" i="18" s="1"/>
  <c r="AH100" i="18"/>
  <c r="T100" i="18" s="1" a="1"/>
  <c r="T100" i="18" s="1"/>
  <c r="AH116" i="18"/>
  <c r="T116" i="18" s="1" a="1"/>
  <c r="T116" i="18" s="1"/>
  <c r="AH159" i="18"/>
  <c r="Q159" i="18" s="1" a="1"/>
  <c r="Q159" i="18" s="1"/>
  <c r="AH88" i="18"/>
  <c r="R88" i="18" s="1" a="1"/>
  <c r="R88" i="18" s="1"/>
  <c r="AH96" i="18"/>
  <c r="U96" i="18" s="1" a="1"/>
  <c r="U96" i="18" s="1"/>
  <c r="AH137" i="18"/>
  <c r="P137" i="18" s="1" a="1"/>
  <c r="P137" i="18" s="1"/>
  <c r="AH132" i="18"/>
  <c r="P132" i="18" s="1" a="1"/>
  <c r="P132" i="18" s="1"/>
  <c r="AH92" i="18"/>
  <c r="T92" i="18" s="1" a="1"/>
  <c r="T92" i="18" s="1"/>
  <c r="AH115" i="18"/>
  <c r="P115" i="18" s="1" a="1"/>
  <c r="P115" i="18" s="1"/>
  <c r="AH154" i="18"/>
  <c r="R154" i="18" s="1" a="1"/>
  <c r="R154" i="18" s="1"/>
  <c r="AH141" i="18"/>
  <c r="R141" i="18" s="1" a="1"/>
  <c r="R141" i="18" s="1"/>
  <c r="AH157" i="18"/>
  <c r="O157" i="18" s="1" a="1"/>
  <c r="O157" i="18" s="1"/>
  <c r="AH163" i="18"/>
  <c r="O163" i="18" s="1" a="1"/>
  <c r="O163" i="18" s="1"/>
  <c r="AH118" i="18"/>
  <c r="O118" i="18" s="1" a="1"/>
  <c r="O118" i="18" s="1"/>
  <c r="AH171" i="18"/>
  <c r="O171" i="18" s="1" a="1"/>
  <c r="O171" i="18" s="1"/>
  <c r="AH87" i="18"/>
  <c r="U87" i="18" s="1" a="1"/>
  <c r="U87" i="18" s="1"/>
  <c r="AH93" i="18"/>
  <c r="P93" i="18" s="1" a="1"/>
  <c r="P93" i="18" s="1"/>
  <c r="AH164" i="18"/>
  <c r="U164" i="18" s="1" a="1"/>
  <c r="U164" i="18" s="1"/>
  <c r="AH147" i="18"/>
  <c r="T147" i="18" s="1" a="1"/>
  <c r="T147" i="18" s="1"/>
  <c r="AH160" i="18"/>
  <c r="U160" i="18" s="1" a="1"/>
  <c r="U160" i="18" s="1"/>
  <c r="AH89" i="18"/>
  <c r="T89" i="18" s="1" a="1"/>
  <c r="T89" i="18" s="1"/>
  <c r="AH173" i="18"/>
  <c r="T173" i="18" s="1" a="1"/>
  <c r="T173" i="18" s="1"/>
  <c r="AH109" i="18"/>
  <c r="P109" i="18" s="1" a="1"/>
  <c r="P109" i="18" s="1"/>
  <c r="T107" i="18" a="1"/>
  <c r="T107" i="18" s="1"/>
  <c r="Q138" i="18" a="1"/>
  <c r="Q138" i="18" s="1"/>
  <c r="U138" i="18" a="1"/>
  <c r="U138" i="18" s="1"/>
  <c r="T132" i="18" a="1"/>
  <c r="T132" i="18" s="1"/>
  <c r="P162" i="18" a="1"/>
  <c r="P162" i="18" s="1"/>
  <c r="T162" i="18" a="1"/>
  <c r="T162" i="18" s="1"/>
  <c r="U162" i="18" a="1"/>
  <c r="U162" i="18" s="1"/>
  <c r="O162" i="18" a="1"/>
  <c r="O162" i="18" s="1"/>
  <c r="P142" i="18" a="1"/>
  <c r="P142" i="18" s="1"/>
  <c r="U142" i="18" a="1"/>
  <c r="U142" i="18" s="1"/>
  <c r="R142" i="18" a="1"/>
  <c r="R142" i="18" s="1"/>
  <c r="R108" i="18" a="1"/>
  <c r="R108" i="18" s="1"/>
  <c r="P138" i="18" a="1"/>
  <c r="P138"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T703" i="18"/>
  <c r="R750" i="18"/>
  <c r="R701" i="18"/>
  <c r="U751" i="18"/>
  <c r="T702" i="18"/>
  <c r="O750" i="18"/>
  <c r="S750" i="18"/>
  <c r="U701" i="18"/>
  <c r="R749" i="18"/>
  <c r="O169" i="18" a="1"/>
  <c r="O169" i="18" s="1"/>
  <c r="S701" i="18"/>
  <c r="N705" i="18"/>
  <c r="P750" i="18"/>
  <c r="S751" i="18"/>
  <c r="T172" i="18" a="1"/>
  <c r="T172" i="18" s="1"/>
  <c r="O138" i="18" a="1"/>
  <c r="O138" i="18" s="1"/>
  <c r="T163" i="18" a="1"/>
  <c r="T163" i="18" s="1"/>
  <c r="O91" i="18" a="1"/>
  <c r="O91" i="18" s="1"/>
  <c r="R92" i="18" a="1"/>
  <c r="R92" i="18" s="1"/>
  <c r="N750" i="18"/>
  <c r="T750" i="18"/>
  <c r="S702" i="18"/>
  <c r="U89" i="18" a="1"/>
  <c r="U89" i="18" s="1"/>
  <c r="R163" i="18" a="1"/>
  <c r="R163" i="18" s="1"/>
  <c r="Q750" i="18"/>
  <c r="R702" i="18"/>
  <c r="U749" i="18"/>
  <c r="U703" i="18"/>
  <c r="S703" i="18"/>
  <c r="T749" i="18"/>
  <c r="Q162" i="18" a="1"/>
  <c r="Q162" i="18" s="1"/>
  <c r="R751" i="18"/>
  <c r="P702" i="18"/>
  <c r="O702" i="18"/>
  <c r="R703" i="18"/>
  <c r="S749" i="18"/>
  <c r="T751" i="18"/>
  <c r="U750" i="18"/>
  <c r="T701" i="18"/>
  <c r="R162" i="18" a="1"/>
  <c r="R162" i="18" s="1"/>
  <c r="R138" i="18" a="1"/>
  <c r="R138" i="18" s="1"/>
  <c r="V117" i="18" a="1"/>
  <c r="V117" i="18" s="1"/>
  <c r="Q96" i="18" a="1"/>
  <c r="Q96"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P157" i="18" a="1"/>
  <c r="P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T139" i="18" a="1"/>
  <c r="T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Q127" i="18" a="1"/>
  <c r="Q127" i="18" s="1"/>
  <c r="V143" i="18" a="1"/>
  <c r="V143" i="18" s="1"/>
  <c r="V142" i="18" a="1"/>
  <c r="V142" i="18" s="1"/>
  <c r="T138" i="18" a="1"/>
  <c r="T138" i="18" s="1"/>
  <c r="P96" i="18" a="1"/>
  <c r="P96" i="18" s="1"/>
  <c r="V114" i="18" a="1"/>
  <c r="V114" i="18" s="1"/>
  <c r="V113" i="18" a="1"/>
  <c r="V113" i="18" s="1"/>
  <c r="V94" i="18" a="1"/>
  <c r="V94" i="18" s="1"/>
  <c r="T97" i="18" a="1"/>
  <c r="T97" i="18" s="1"/>
  <c r="P128" i="18" a="1"/>
  <c r="P128" i="18" s="1"/>
  <c r="U92" i="18" a="1"/>
  <c r="U92" i="18" s="1"/>
  <c r="R95" i="18" a="1"/>
  <c r="R95" i="18" s="1"/>
  <c r="Q102" i="18" a="1"/>
  <c r="Q102" i="18" s="1"/>
  <c r="P123" i="18" a="1"/>
  <c r="P123" i="18" s="1"/>
  <c r="V123" i="18" a="1"/>
  <c r="V123" i="18" s="1"/>
  <c r="R137" i="18" a="1"/>
  <c r="R137" i="18" s="1"/>
  <c r="U173" i="18" a="1"/>
  <c r="U173" i="18" s="1"/>
  <c r="R127" i="18" a="1"/>
  <c r="R127" i="18" s="1"/>
  <c r="U113" i="18" a="1"/>
  <c r="U113" i="18" s="1"/>
  <c r="R94" i="18" a="1"/>
  <c r="R94" i="18" s="1"/>
  <c r="O136" i="18" a="1"/>
  <c r="O136" i="18" s="1"/>
  <c r="V97" i="18" a="1"/>
  <c r="V97" i="18" s="1"/>
  <c r="R128" i="18" a="1"/>
  <c r="R128" i="18" s="1"/>
  <c r="R102" i="18" a="1"/>
  <c r="R102" i="18" s="1"/>
  <c r="Q110" i="18" a="1"/>
  <c r="Q110" i="18" s="1"/>
  <c r="U133" i="18" a="1"/>
  <c r="U133" i="18" s="1"/>
  <c r="V127" i="18" a="1"/>
  <c r="V127" i="18" s="1"/>
  <c r="U127" i="18" a="1"/>
  <c r="U127" i="18" s="1"/>
  <c r="Q143" i="18" a="1"/>
  <c r="Q143" i="18" s="1"/>
  <c r="Q142" i="18" a="1"/>
  <c r="Q142" i="18" s="1"/>
  <c r="V138" i="18" a="1"/>
  <c r="V138" i="18" s="1"/>
  <c r="U121" i="18" a="1"/>
  <c r="U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P102" i="18" a="1"/>
  <c r="P102" i="18" s="1"/>
  <c r="V110" i="18" a="1"/>
  <c r="V110" i="18" s="1"/>
  <c r="R123" i="18" a="1"/>
  <c r="R123" i="18" s="1"/>
  <c r="V133" i="18" a="1"/>
  <c r="V133" i="18" s="1"/>
  <c r="O120" i="18" a="1"/>
  <c r="O120"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U128" i="18" a="1"/>
  <c r="U128" i="18" s="1"/>
  <c r="P92" i="18" a="1"/>
  <c r="P92" i="18" s="1"/>
  <c r="T110" i="18" a="1"/>
  <c r="T110" i="18" s="1"/>
  <c r="T123" i="18" a="1"/>
  <c r="T123" i="18" s="1"/>
  <c r="T137" i="18" a="1"/>
  <c r="T137" i="18" s="1"/>
  <c r="T109" i="18" a="1"/>
  <c r="T109" i="18" s="1"/>
  <c r="O110" i="18" a="1"/>
  <c r="O110" i="18" s="1"/>
  <c r="N272" i="18"/>
  <c r="R329" i="18" s="1"/>
  <c r="M817" i="18"/>
  <c r="R328" i="18"/>
  <c r="T328" i="18"/>
  <c r="Q289" i="18"/>
  <c r="U345" i="18"/>
  <c r="T329" i="18"/>
  <c r="P273" i="18"/>
  <c r="T344" i="18"/>
  <c r="P288" i="18"/>
  <c r="N288" i="18"/>
  <c r="R344" i="18"/>
  <c r="Q273" i="18"/>
  <c r="U329" i="18"/>
  <c r="O272" i="18"/>
  <c r="S328" i="18"/>
  <c r="O288" i="18"/>
  <c r="S344" i="18"/>
  <c r="Q139" i="18" l="1" a="1"/>
  <c r="Q139" i="18" s="1"/>
  <c r="P100" i="18" a="1"/>
  <c r="P100" i="18" s="1"/>
  <c r="U171" i="18" a="1"/>
  <c r="U171" i="18" s="1"/>
  <c r="Q171" i="18" a="1"/>
  <c r="Q171" i="18" s="1"/>
  <c r="O139" i="18" a="1"/>
  <c r="O139" i="18" s="1"/>
  <c r="V139" i="18" a="1"/>
  <c r="V139" i="18" s="1"/>
  <c r="V171" i="18" a="1"/>
  <c r="V171" i="18" s="1"/>
  <c r="U115" i="18" a="1"/>
  <c r="U115" i="18" s="1"/>
  <c r="P171" i="18" a="1"/>
  <c r="P171" i="18" s="1"/>
  <c r="V163" i="18" a="1"/>
  <c r="V163" i="18" s="1"/>
  <c r="P121" i="18" a="1"/>
  <c r="P121" i="18" s="1"/>
  <c r="R171" i="18" a="1"/>
  <c r="R171" i="18" s="1"/>
  <c r="Q121" i="18" a="1"/>
  <c r="Q121" i="18" s="1"/>
  <c r="T171" i="18" a="1"/>
  <c r="T171" i="18" s="1"/>
  <c r="R139" i="18" a="1"/>
  <c r="R139" i="18" s="1"/>
  <c r="U100" i="18" a="1"/>
  <c r="U100" i="18" s="1"/>
  <c r="T121" i="18" a="1"/>
  <c r="T121" i="18" s="1"/>
  <c r="O121" i="18" a="1"/>
  <c r="O121" i="18" s="1"/>
  <c r="V121" i="18" a="1"/>
  <c r="V121" i="18" s="1"/>
  <c r="P139" i="18" a="1"/>
  <c r="P139" i="18" s="1"/>
  <c r="R100" i="18" a="1"/>
  <c r="R100" i="18" s="1"/>
  <c r="V157" i="18" a="1"/>
  <c r="V157" i="18" s="1"/>
  <c r="P95" i="18" a="1"/>
  <c r="P95" i="18" s="1"/>
  <c r="R118" i="18" a="1"/>
  <c r="R118" i="18" s="1"/>
  <c r="P161" i="18" a="1"/>
  <c r="P161" i="18" s="1"/>
  <c r="R157" i="18" a="1"/>
  <c r="R157" i="18" s="1"/>
  <c r="U141" i="18" a="1"/>
  <c r="U141" i="18" s="1"/>
  <c r="V95" i="18" a="1"/>
  <c r="V95" i="18" s="1"/>
  <c r="R161" i="18" a="1"/>
  <c r="R161" i="18" s="1"/>
  <c r="U132" i="18" a="1"/>
  <c r="U132" i="18" s="1"/>
  <c r="Q154" i="18" a="1"/>
  <c r="Q154" i="18" s="1"/>
  <c r="U117" i="18" a="1"/>
  <c r="U117" i="18" s="1"/>
  <c r="Q115" i="18" a="1"/>
  <c r="Q115" i="18" s="1"/>
  <c r="Q92" i="18" a="1"/>
  <c r="Q92" i="18" s="1"/>
  <c r="U131" i="18" a="1"/>
  <c r="U131" i="18" s="1"/>
  <c r="U109" i="18" a="1"/>
  <c r="U109" i="18" s="1"/>
  <c r="V132" i="18" a="1"/>
  <c r="V132" i="18" s="1"/>
  <c r="U108" i="18" a="1"/>
  <c r="U108" i="18" s="1"/>
  <c r="Q173" i="18" a="1"/>
  <c r="Q173" i="18" s="1"/>
  <c r="V137" i="18" a="1"/>
  <c r="V137" i="18" s="1"/>
  <c r="Q90" i="18" a="1"/>
  <c r="Q90" i="18" s="1"/>
  <c r="Q118" i="18" a="1"/>
  <c r="Q118" i="18" s="1"/>
  <c r="U163" i="18" a="1"/>
  <c r="U163" i="18" s="1"/>
  <c r="U154" i="18" a="1"/>
  <c r="U154" i="18" s="1"/>
  <c r="P163" i="18" a="1"/>
  <c r="P163" i="18" s="1"/>
  <c r="P131" i="18" a="1"/>
  <c r="P131" i="18" s="1"/>
  <c r="R109" i="18" a="1"/>
  <c r="R109" i="18" s="1"/>
  <c r="T131" i="18" a="1"/>
  <c r="T131" i="18" s="1"/>
  <c r="V154" i="18" a="1"/>
  <c r="V154" i="18" s="1"/>
  <c r="T117" i="18" a="1"/>
  <c r="T117" i="18" s="1"/>
  <c r="V96" i="18" a="1"/>
  <c r="V96" i="18" s="1"/>
  <c r="T141" i="18" a="1"/>
  <c r="T141" i="18" s="1"/>
  <c r="V131" i="18" a="1"/>
  <c r="V131" i="18" s="1"/>
  <c r="U118" i="18" a="1"/>
  <c r="U118" i="18" s="1"/>
  <c r="O154" i="18" a="1"/>
  <c r="O154" i="18" s="1"/>
  <c r="Q109" i="18" a="1"/>
  <c r="Q109" i="18" s="1"/>
  <c r="R90" i="18" a="1"/>
  <c r="R90" i="18" s="1"/>
  <c r="P154" i="18" a="1"/>
  <c r="P154" i="18" s="1"/>
  <c r="Q137" i="18" a="1"/>
  <c r="Q137" i="18" s="1"/>
  <c r="P108" i="18" a="1"/>
  <c r="P108" i="18" s="1"/>
  <c r="Q132" i="18" a="1"/>
  <c r="Q132" i="18" s="1"/>
  <c r="U137" i="18" a="1"/>
  <c r="U137" i="18" s="1"/>
  <c r="U90" i="18" a="1"/>
  <c r="U90" i="18" s="1"/>
  <c r="R115" i="18" a="1"/>
  <c r="R115" i="18" s="1"/>
  <c r="Q95" i="18" a="1"/>
  <c r="Q95" i="18" s="1"/>
  <c r="V173" i="18" a="1"/>
  <c r="V173" i="18" s="1"/>
  <c r="V90" i="18" a="1"/>
  <c r="V90" i="18" s="1"/>
  <c r="T115" i="18" a="1"/>
  <c r="T115" i="18" s="1"/>
  <c r="O96" i="18" a="1"/>
  <c r="O96" i="18" s="1"/>
  <c r="V161" i="18" a="1"/>
  <c r="V161" i="18" s="1"/>
  <c r="Q100" i="18" a="1"/>
  <c r="Q100" i="18" s="1"/>
  <c r="T118" i="18" a="1"/>
  <c r="T118" i="18" s="1"/>
  <c r="P173" i="18" a="1"/>
  <c r="P173" i="18" s="1"/>
  <c r="O90" i="18" a="1"/>
  <c r="O90" i="18" s="1"/>
  <c r="O115" i="18" a="1"/>
  <c r="O115" i="18" s="1"/>
  <c r="O117" i="18" a="1"/>
  <c r="O117" i="18" s="1"/>
  <c r="O132" i="18" a="1"/>
  <c r="O132" i="18" s="1"/>
  <c r="T90" i="18" a="1"/>
  <c r="T90" i="18" s="1"/>
  <c r="V115" i="18" a="1"/>
  <c r="V115" i="18" s="1"/>
  <c r="R173" i="18" a="1"/>
  <c r="R173" i="18" s="1"/>
  <c r="T108" i="18" a="1"/>
  <c r="T108" i="18" s="1"/>
  <c r="V109" i="18" a="1"/>
  <c r="V109" i="18" s="1"/>
  <c r="O95" i="18" a="1"/>
  <c r="O95" i="18" s="1"/>
  <c r="O173" i="18" a="1"/>
  <c r="O173" i="18" s="1"/>
  <c r="Q161" i="18" a="1"/>
  <c r="Q161" i="18" s="1"/>
  <c r="O108" i="18" a="1"/>
  <c r="O108" i="18" s="1"/>
  <c r="O100" i="18" a="1"/>
  <c r="O100" i="18" s="1"/>
  <c r="V92" i="18" a="1"/>
  <c r="V92" i="18" s="1"/>
  <c r="O161" i="18" a="1"/>
  <c r="O161" i="18" s="1"/>
  <c r="T157" i="18" a="1"/>
  <c r="T157" i="18" s="1"/>
  <c r="V118" i="18" a="1"/>
  <c r="V118" i="18" s="1"/>
  <c r="U157" i="18" a="1"/>
  <c r="U157" i="18" s="1"/>
  <c r="N273" i="18"/>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U347" i="18"/>
  <c r="R346" i="18"/>
  <c r="N290" i="18"/>
  <c r="I264" i="18" l="1"/>
  <c r="S711" i="18"/>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W309" i="9" l="1"/>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J134" i="9" s="1"/>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5" i="18"/>
  <c r="L115" i="18"/>
  <c r="L94" i="18"/>
  <c r="L107" i="18"/>
  <c r="L106" i="18"/>
  <c r="K165" i="18"/>
  <c r="AI165" i="18" s="1"/>
  <c r="G59" i="17"/>
  <c r="E69" i="17"/>
  <c r="E35" i="17"/>
  <c r="E116" i="17"/>
  <c r="G60" i="17" l="1"/>
  <c r="F107" i="17"/>
  <c r="AJ165" i="18"/>
  <c r="L164" i="18"/>
  <c r="L174" i="18"/>
  <c r="L95" i="18"/>
  <c r="L96" i="18"/>
  <c r="L97" i="18"/>
  <c r="L165" i="18"/>
  <c r="L104" i="18"/>
  <c r="L155" i="18"/>
  <c r="L154" i="18"/>
  <c r="AH165" i="18" l="1"/>
  <c r="V165" i="18" s="1" a="1"/>
  <c r="V165" i="18" s="1"/>
  <c r="F108" i="17"/>
  <c r="U107" i="17"/>
  <c r="R165" i="18" a="1"/>
  <c r="R165" i="18" s="1"/>
  <c r="U165" i="18" a="1"/>
  <c r="U165" i="18" s="1"/>
  <c r="K178" i="18"/>
  <c r="G131" i="10"/>
  <c r="H131" i="10"/>
  <c r="I131" i="10"/>
  <c r="J131" i="10"/>
  <c r="K131" i="10"/>
  <c r="L131" i="10"/>
  <c r="M131" i="10"/>
  <c r="N131" i="10"/>
  <c r="O131" i="10"/>
  <c r="P131" i="10"/>
  <c r="Q131" i="10"/>
  <c r="F131" i="10"/>
  <c r="Q165" i="18" l="1" a="1"/>
  <c r="Q165" i="18" s="1"/>
  <c r="O165" i="18" a="1"/>
  <c r="O165" i="18" s="1"/>
  <c r="T165" i="18" a="1"/>
  <c r="T165" i="18" s="1"/>
  <c r="P165" i="18" a="1"/>
  <c r="P165" i="18" s="1"/>
  <c r="F109" i="17"/>
  <c r="U109" i="17" s="1"/>
  <c r="U108" i="17"/>
  <c r="P613" i="9"/>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 r="K134" i="9" l="1"/>
  <c r="U840" i="9"/>
  <c r="J840" i="9"/>
  <c r="N581" i="9"/>
  <c r="L134" i="9"/>
  <c r="K840" i="9"/>
  <c r="V840" i="9"/>
  <c r="O581" i="9"/>
  <c r="M134" i="9"/>
  <c r="L840" i="9"/>
  <c r="W840" i="9"/>
  <c r="P581" i="9"/>
  <c r="N134" i="9"/>
  <c r="X840" i="9"/>
  <c r="M840" i="9"/>
  <c r="Q581" i="9"/>
  <c r="O134" i="9"/>
  <c r="Y840" i="9"/>
  <c r="N840" i="9"/>
  <c r="R581" i="9"/>
  <c r="P134" i="9"/>
  <c r="Z840" i="9"/>
  <c r="O840" i="9"/>
  <c r="S581" i="9"/>
  <c r="S442" i="9"/>
  <c r="R442" i="9" s="1"/>
  <c r="Q134" i="9"/>
  <c r="AA840" i="9"/>
  <c r="P840" i="9"/>
  <c r="T581" i="9"/>
  <c r="R134" i="9"/>
  <c r="AB840" i="9"/>
  <c r="Q840" i="9"/>
  <c r="U581" i="9"/>
  <c r="S134" i="9"/>
  <c r="AC840" i="9"/>
  <c r="R840" i="9"/>
  <c r="V581" i="9"/>
  <c r="V442" i="9"/>
  <c r="U442" i="9" s="1"/>
  <c r="T442" i="9" s="1"/>
  <c r="Q442" i="9" s="1"/>
  <c r="P442" i="9" s="1"/>
  <c r="O442" i="9" s="1"/>
  <c r="N442"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<sst xmlns="http://schemas.openxmlformats.org/spreadsheetml/2006/main" count="5851" uniqueCount="1181">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</sst>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Z104" sqref="Z104:Z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1102</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1103</v>
      </c>
      <c r="I6" s="381" t="s">
        <v>1104</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7" t="s">
        <v>1061</v>
      </c>
      <c r="H14" s="258"/>
      <c r="I14" s="711" t="s">
        <v>1064</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1055</v>
      </c>
      <c r="J16" s="697" t="s">
        <v>1062</v>
      </c>
      <c r="K16" s="258"/>
      <c r="L16" s="697" t="s">
        <v>1056</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6"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979</v>
      </c>
      <c r="J18" s="937"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7"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5"/>
      <c r="J20" s="797" t="s">
        <v>360</v>
      </c>
      <c r="K20" s="258"/>
      <c r="L20" s="797" t="s">
        <v>979</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1057</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7"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7" t="s">
        <v>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980</v>
      </c>
      <c r="J25" s="937" t="s">
        <v>362</v>
      </c>
      <c r="K25" s="258"/>
      <c r="L25" s="797" t="s">
        <v>1057</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7" t="s">
        <v>1058</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7" t="s">
        <v>240</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982</v>
      </c>
      <c r="J28" s="937" t="s">
        <v>363</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8" t="s">
        <v>1059</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8" t="s">
        <v>238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978</v>
      </c>
      <c r="J31" s="938" t="s">
        <v>364</v>
      </c>
      <c r="K31" s="258"/>
      <c r="L31" s="797" t="s">
        <v>980</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8" t="s">
        <v>1060</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981</v>
      </c>
      <c r="J33" s="796" t="s">
        <v>239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K34" s="258"/>
      <c r="L34" s="797" t="s">
        <v>982</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362</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1058</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240</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363</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1059</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238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79</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68</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978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364</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707"/>
      <c r="L47" s="797" t="s">
        <v>1060</v>
      </c>
      <c r="M47" s="707"/>
      <c r="N47" s="707"/>
      <c r="O47" s="707"/>
      <c r="P47" s="707"/>
      <c r="Q47" s="707"/>
      <c r="R47" s="707"/>
      <c r="S47" s="707"/>
      <c r="T47" s="707"/>
      <c r="U47" s="707"/>
      <c r="V47" s="706"/>
      <c r="W47" s="705"/>
      <c r="X47" s="700"/>
      <c r="Y47" s="700"/>
      <c r="Z47" s="700"/>
    </row>
    <row r="48" spans="1:26" s="697" customFormat="1" ht="12" customHeight="1" outlineLevel="1" x14ac:dyDescent="0.25">
      <c r="A48" s="701"/>
      <c r="B48" s="698"/>
      <c r="C48" s="710"/>
      <c r="D48" s="710"/>
      <c r="E48" s="710"/>
      <c r="F48" s="714"/>
      <c r="K48" s="707"/>
      <c r="L48" s="797" t="s">
        <v>239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76</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6" t="s">
        <v>981</v>
      </c>
      <c r="M50" s="707"/>
      <c r="N50" s="707"/>
      <c r="O50" s="707"/>
      <c r="P50" s="707"/>
      <c r="Q50" s="707"/>
      <c r="R50" s="707"/>
      <c r="S50" s="707"/>
      <c r="T50" s="707"/>
      <c r="U50" s="707"/>
      <c r="V50" s="706"/>
      <c r="W50" s="705"/>
      <c r="X50" s="700"/>
      <c r="Y50" s="700"/>
      <c r="Z50" s="700"/>
    </row>
    <row r="51" spans="1:26" s="697" customFormat="1" ht="5.0999999999999996" customHeight="1" outlineLevel="1" x14ac:dyDescent="0.25">
      <c r="A51" s="701"/>
      <c r="B51" s="698"/>
      <c r="C51" s="710"/>
      <c r="D51" s="710"/>
      <c r="E51" s="710"/>
      <c r="F51" s="709"/>
      <c r="G51" s="708"/>
      <c r="H51" s="708"/>
      <c r="I51" s="708"/>
      <c r="J51" s="273"/>
      <c r="K51" s="707"/>
      <c r="L51" s="939"/>
      <c r="M51" s="707"/>
      <c r="N51" s="707"/>
      <c r="O51" s="707"/>
      <c r="P51" s="707"/>
      <c r="Q51" s="707"/>
      <c r="R51" s="707"/>
      <c r="S51" s="707"/>
      <c r="T51" s="707"/>
      <c r="U51" s="707"/>
      <c r="V51" s="706"/>
      <c r="W51" s="705"/>
      <c r="X51" s="700"/>
      <c r="Y51" s="700"/>
      <c r="Z51" s="700"/>
    </row>
    <row r="52" spans="1:26" s="697" customFormat="1" ht="25.15" customHeight="1" outlineLevel="1" x14ac:dyDescent="0.25">
      <c r="A52" s="701"/>
      <c r="B52" s="698"/>
      <c r="C52" s="703"/>
      <c r="D52" s="703"/>
      <c r="E52" s="703"/>
      <c r="F52" s="703"/>
      <c r="G52" s="916" t="str">
        <f>G14</f>
        <v>Landuses</v>
      </c>
      <c r="H52" s="703"/>
      <c r="I52" s="703"/>
      <c r="J52" s="703"/>
      <c r="K52" s="703"/>
      <c r="L52" s="703"/>
      <c r="M52" s="703"/>
      <c r="N52" s="703"/>
      <c r="O52" s="703"/>
      <c r="P52" s="703"/>
      <c r="Q52" s="703"/>
      <c r="R52" s="703"/>
      <c r="S52" s="703"/>
      <c r="T52" s="703"/>
      <c r="U52" s="703"/>
      <c r="V52" s="703"/>
      <c r="W52" s="702" t="s">
        <v>24</v>
      </c>
      <c r="X52" s="700"/>
      <c r="Y52" s="700"/>
      <c r="Z52" s="700"/>
    </row>
    <row r="53" spans="1:26" s="697" customFormat="1" ht="12" customHeight="1" outlineLevel="1" x14ac:dyDescent="0.25">
      <c r="A53" s="701"/>
      <c r="B53" s="698"/>
      <c r="C53" s="698"/>
      <c r="D53" s="698"/>
      <c r="E53" s="698"/>
      <c r="F53" s="700"/>
      <c r="G53" s="700"/>
      <c r="H53" s="700"/>
      <c r="I53" s="700"/>
      <c r="J53" s="700"/>
      <c r="K53" s="700"/>
      <c r="L53" s="700"/>
      <c r="M53" s="700"/>
      <c r="N53" s="700"/>
      <c r="O53" s="700"/>
      <c r="P53" s="700"/>
      <c r="Q53" s="700"/>
      <c r="R53" s="700"/>
      <c r="S53" s="700"/>
      <c r="T53" s="700"/>
      <c r="U53" s="700"/>
      <c r="V53" s="700"/>
      <c r="W53" s="700"/>
      <c r="X53" s="700"/>
      <c r="Y53" s="700"/>
      <c r="Z53" s="700"/>
    </row>
    <row r="54" spans="1:26" s="697" customFormat="1" ht="12" customHeight="1" outlineLevel="1" x14ac:dyDescent="0.25">
      <c r="A54" s="701"/>
      <c r="B54" s="698"/>
      <c r="C54" s="698"/>
      <c r="D54" s="698"/>
      <c r="E54" s="698"/>
      <c r="F54" s="698"/>
      <c r="G54" s="698"/>
      <c r="H54" s="700"/>
      <c r="I54" s="700"/>
      <c r="J54" s="700"/>
      <c r="K54" s="700"/>
      <c r="L54" s="700"/>
      <c r="M54" s="700"/>
      <c r="N54" s="700"/>
      <c r="O54" s="700"/>
      <c r="P54" s="700"/>
      <c r="Q54" s="700"/>
      <c r="R54" s="700"/>
      <c r="S54" s="700"/>
      <c r="T54" s="700"/>
      <c r="U54" s="700"/>
      <c r="V54" s="700"/>
      <c r="W54" s="700"/>
      <c r="X54" s="698"/>
      <c r="Y54" s="698"/>
      <c r="Z54" s="698"/>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422</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3"/>
      <c r="K62" s="793"/>
      <c r="L62" s="793"/>
      <c r="M62" s="793"/>
      <c r="N62" s="793"/>
      <c r="O62" s="793"/>
      <c r="P62" s="793"/>
      <c r="Q62" s="793"/>
      <c r="R62" s="793"/>
      <c r="S62" s="793"/>
      <c r="T62" s="793"/>
      <c r="U62" s="793"/>
      <c r="V62" s="793"/>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3"/>
      <c r="T64" s="793"/>
      <c r="U64" s="793"/>
      <c r="V64" s="793"/>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423</v>
      </c>
      <c r="O65" s="245"/>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2">
        <v>40</v>
      </c>
      <c r="O66" s="257" t="s">
        <v>424</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798"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7"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910</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911</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6" t="s">
        <v>912</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814</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815</v>
      </c>
      <c r="J87" s="241" t="s">
        <v>825</v>
      </c>
      <c r="K87" s="241" t="s">
        <v>826</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816</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0"/>
      <c r="V92" s="700"/>
      <c r="W92" s="700"/>
      <c r="X92" s="700"/>
      <c r="Y92" s="236"/>
      <c r="Z92" s="236"/>
      <c r="AA92" s="236"/>
      <c r="AB92" s="236"/>
      <c r="AC92" s="236"/>
      <c r="AD92" s="236"/>
      <c r="AE92" s="700"/>
      <c r="AF92" s="700"/>
    </row>
    <row r="93" spans="1:32" s="76" customFormat="1" ht="12" customHeight="1" outlineLevel="1" x14ac:dyDescent="0.25">
      <c r="A93" s="234"/>
      <c r="B93" s="235"/>
      <c r="C93" s="235"/>
      <c r="D93" s="235"/>
      <c r="E93" s="235"/>
      <c r="F93" s="235"/>
      <c r="G93" s="235"/>
      <c r="H93" s="698"/>
      <c r="I93" s="698"/>
      <c r="J93" s="236"/>
      <c r="K93" s="236"/>
      <c r="L93" s="236"/>
      <c r="M93" s="236"/>
      <c r="N93" s="236"/>
      <c r="O93" s="236"/>
      <c r="P93" s="236"/>
      <c r="Q93" s="236"/>
      <c r="R93" s="236"/>
      <c r="S93" s="236"/>
      <c r="T93" s="236"/>
      <c r="U93" s="700"/>
      <c r="V93" s="700"/>
      <c r="W93" s="700"/>
      <c r="X93" s="700"/>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698"/>
      <c r="I94" s="698"/>
      <c r="J94" s="236"/>
      <c r="K94" s="236"/>
      <c r="L94" s="236"/>
      <c r="M94" s="236"/>
      <c r="N94" s="236"/>
      <c r="O94" s="236"/>
      <c r="P94" s="236"/>
      <c r="Q94" s="236"/>
      <c r="R94" s="236"/>
      <c r="S94" s="236"/>
      <c r="T94" s="236"/>
      <c r="U94" s="700"/>
      <c r="V94" s="700"/>
      <c r="W94" s="700"/>
      <c r="X94" s="700"/>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3"/>
      <c r="I95" s="723"/>
      <c r="J95" s="237"/>
      <c r="K95" s="237"/>
      <c r="L95" s="237"/>
      <c r="M95" s="238"/>
      <c r="N95" s="238"/>
      <c r="O95" s="238"/>
      <c r="P95" s="238"/>
      <c r="Q95" s="238"/>
      <c r="R95" s="238"/>
      <c r="S95" s="238"/>
      <c r="T95" s="238"/>
      <c r="U95" s="722"/>
      <c r="V95" s="722"/>
      <c r="W95" s="722"/>
      <c r="X95" s="722"/>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0"/>
      <c r="I96" s="720"/>
      <c r="J96" s="241"/>
      <c r="K96" s="241"/>
      <c r="L96" s="241"/>
      <c r="M96" s="241"/>
      <c r="N96" s="241"/>
      <c r="O96" s="241"/>
      <c r="P96" s="241"/>
      <c r="Q96" s="241"/>
      <c r="R96" s="241"/>
      <c r="S96" s="241"/>
      <c r="T96" s="241"/>
      <c r="U96" s="718"/>
      <c r="V96" s="718"/>
      <c r="W96" s="718"/>
      <c r="X96" s="718"/>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18"/>
      <c r="I97" s="718"/>
      <c r="J97" s="241"/>
      <c r="K97" s="241"/>
      <c r="L97" s="241"/>
      <c r="M97" s="241"/>
      <c r="N97" s="241"/>
      <c r="O97" s="241"/>
      <c r="P97" s="241"/>
      <c r="Q97" s="241"/>
      <c r="R97" s="241"/>
      <c r="S97" s="241"/>
      <c r="T97" s="241"/>
      <c r="U97" s="718"/>
      <c r="V97" s="718"/>
      <c r="W97" s="718"/>
      <c r="X97" s="718"/>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18"/>
      <c r="V98" s="718"/>
      <c r="W98" s="718"/>
      <c r="X98" s="718"/>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1"/>
      <c r="I99" s="741"/>
      <c r="J99" s="241"/>
      <c r="K99" s="241"/>
      <c r="L99" s="241"/>
      <c r="M99" s="241"/>
      <c r="N99" s="241"/>
      <c r="O99" s="241"/>
      <c r="P99" s="241"/>
      <c r="Q99" s="241"/>
      <c r="R99" s="241"/>
      <c r="S99" s="241"/>
      <c r="T99" s="241"/>
      <c r="U99" s="718"/>
      <c r="V99" s="718"/>
      <c r="W99" s="718"/>
      <c r="X99" s="718"/>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0"/>
      <c r="I100" s="710"/>
      <c r="J100" s="245"/>
      <c r="K100" s="245"/>
      <c r="L100" s="793"/>
      <c r="M100" s="793"/>
      <c r="N100" s="793"/>
      <c r="O100" s="793"/>
      <c r="P100" s="793"/>
      <c r="Q100" s="793"/>
      <c r="R100" s="793"/>
      <c r="S100" s="793"/>
      <c r="T100" s="793"/>
      <c r="U100" s="1010"/>
      <c r="V100" s="1010"/>
      <c r="W100" s="1010"/>
      <c r="X100" s="1010"/>
      <c r="Y100" s="793"/>
      <c r="Z100" s="793"/>
      <c r="AA100" s="793"/>
      <c r="AB100" s="793"/>
      <c r="AC100" s="244"/>
      <c r="AD100" s="236"/>
      <c r="AE100" s="236"/>
      <c r="AF100" s="236"/>
    </row>
    <row r="101" spans="1:32" s="76" customFormat="1" ht="12" customHeight="1" outlineLevel="1" x14ac:dyDescent="0.25">
      <c r="A101" s="234"/>
      <c r="B101" s="235"/>
      <c r="C101" s="245"/>
      <c r="D101" s="245"/>
      <c r="E101" s="245"/>
      <c r="F101" s="245"/>
      <c r="G101" s="245"/>
      <c r="H101" s="710"/>
      <c r="I101" s="710"/>
      <c r="J101" s="245"/>
      <c r="K101" s="245"/>
      <c r="L101" s="245"/>
      <c r="M101" s="245"/>
      <c r="N101" s="793"/>
      <c r="O101" s="793"/>
      <c r="P101" s="793"/>
      <c r="Q101" s="793"/>
      <c r="R101" s="793"/>
      <c r="S101" s="793"/>
      <c r="T101" s="793"/>
      <c r="U101" s="1010"/>
      <c r="V101" s="1010"/>
      <c r="W101" s="1010"/>
      <c r="X101" s="1010"/>
      <c r="Y101" s="793"/>
      <c r="Z101" s="793"/>
      <c r="AA101" s="793"/>
      <c r="AB101" s="793"/>
      <c r="AC101" s="244"/>
      <c r="AD101" s="236"/>
      <c r="AE101" s="236"/>
      <c r="AF101" s="236"/>
    </row>
    <row r="102" spans="1:32" s="76" customFormat="1" ht="12" customHeight="1" outlineLevel="1" x14ac:dyDescent="0.25">
      <c r="A102" s="234"/>
      <c r="B102" s="235"/>
      <c r="C102" s="245"/>
      <c r="D102" s="245"/>
      <c r="E102" s="245"/>
      <c r="F102" s="245"/>
      <c r="G102" s="245"/>
      <c r="H102" s="710"/>
      <c r="I102" s="710"/>
      <c r="J102" s="1010" t="s">
        <v>1126</v>
      </c>
      <c r="K102" s="245"/>
      <c r="L102" s="245"/>
      <c r="M102" s="251"/>
      <c r="N102" s="1052" t="s">
        <v>950</v>
      </c>
      <c r="O102" s="252"/>
      <c r="P102" s="982" t="s">
        <v>949</v>
      </c>
      <c r="Q102" s="982"/>
      <c r="R102" s="982"/>
      <c r="S102" s="252"/>
      <c r="T102" s="793" t="s">
        <v>1009</v>
      </c>
      <c r="U102" s="1010"/>
      <c r="V102" s="982" t="s">
        <v>949</v>
      </c>
      <c r="W102" s="982"/>
      <c r="X102" s="982"/>
      <c r="Y102" s="945"/>
      <c r="Z102" s="1010" t="s">
        <v>1009</v>
      </c>
      <c r="AA102" s="793"/>
      <c r="AB102" s="793"/>
      <c r="AC102" s="244"/>
      <c r="AD102" s="236"/>
      <c r="AE102" s="236"/>
      <c r="AF102" s="236"/>
    </row>
    <row r="103" spans="1:32" s="76" customFormat="1" ht="12" customHeight="1" outlineLevel="1" x14ac:dyDescent="0.25">
      <c r="A103" s="234"/>
      <c r="B103" s="235"/>
      <c r="C103" s="245"/>
      <c r="D103" s="245"/>
      <c r="E103" s="245"/>
      <c r="F103" s="245"/>
      <c r="G103" s="326" t="s">
        <v>948</v>
      </c>
      <c r="H103" s="326"/>
      <c r="I103" s="326"/>
      <c r="J103" s="1010" t="s">
        <v>1137</v>
      </c>
      <c r="K103" s="245"/>
      <c r="L103" s="251" t="s">
        <v>372</v>
      </c>
      <c r="M103" s="251" t="s">
        <v>374</v>
      </c>
      <c r="N103" s="1053"/>
      <c r="O103" s="252"/>
      <c r="P103" s="860" t="s">
        <v>991</v>
      </c>
      <c r="Q103" s="860" t="s">
        <v>992</v>
      </c>
      <c r="R103" s="860" t="s">
        <v>947</v>
      </c>
      <c r="S103" s="252"/>
      <c r="T103" s="793"/>
      <c r="U103" s="1010"/>
      <c r="V103" s="945" t="s">
        <v>991</v>
      </c>
      <c r="W103" s="945" t="s">
        <v>992</v>
      </c>
      <c r="X103" s="945" t="s">
        <v>947</v>
      </c>
      <c r="Y103" s="945"/>
      <c r="Z103" s="1010"/>
      <c r="AA103" s="793"/>
      <c r="AB103" s="793"/>
      <c r="AC103" s="244"/>
      <c r="AD103" s="236"/>
      <c r="AE103" s="236"/>
      <c r="AF103" s="236"/>
    </row>
    <row r="104" spans="1:32" s="76" customFormat="1" ht="12" customHeight="1" outlineLevel="1" x14ac:dyDescent="0.25">
      <c r="A104" s="234"/>
      <c r="B104" s="235"/>
      <c r="C104" s="245"/>
      <c r="D104" s="245"/>
      <c r="E104" s="245"/>
      <c r="F104" s="253"/>
      <c r="G104" s="332" t="b">
        <v>1</v>
      </c>
      <c r="H104" s="697"/>
      <c r="I104" s="697"/>
      <c r="J104" s="270" t="s">
        <v>1127</v>
      </c>
      <c r="K104" s="652" t="s">
        <v>848</v>
      </c>
      <c r="L104" s="331">
        <v>1</v>
      </c>
      <c r="M104" s="1033" t="b">
        <f>NOT(OR(M105:M113))</f>
        <v>1</v>
      </c>
      <c r="N104" s="1027">
        <f>V104</f>
        <v>105</v>
      </c>
      <c r="O104" s="1028"/>
      <c r="P104" s="1031">
        <f>MIN($T$104:$T$113)</f>
        <v>43572</v>
      </c>
      <c r="Q104" s="1031">
        <f>Periods!$K$22</f>
        <v>43593</v>
      </c>
      <c r="R104" s="795">
        <v>43753</v>
      </c>
      <c r="S104" s="258"/>
      <c r="T104" s="1029">
        <f>Periods!$F$21</f>
        <v>43585</v>
      </c>
      <c r="U104" s="258"/>
      <c r="V104" s="1023">
        <f>MIN(51,INT((P104 - DATE(YEAR(P104),1,1))/7))*7</f>
        <v>105</v>
      </c>
      <c r="W104" s="1023">
        <f t="shared" ref="W104:Z113" si="0">MIN(51,INT((Q104 - DATE(YEAR(Q104),1,1))/7))*7</f>
        <v>126</v>
      </c>
      <c r="X104" s="1023">
        <f t="shared" si="0"/>
        <v>287</v>
      </c>
      <c r="Y104" s="258"/>
      <c r="Z104" s="1023">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7"/>
      <c r="I105" s="697"/>
      <c r="J105" s="270" t="s">
        <v>1128</v>
      </c>
      <c r="K105" s="653" t="s">
        <v>419</v>
      </c>
      <c r="L105" s="331">
        <v>0.24</v>
      </c>
      <c r="M105" s="332" t="b">
        <v>0</v>
      </c>
      <c r="N105" s="1027">
        <f>V105</f>
        <v>105</v>
      </c>
      <c r="O105" s="1028"/>
      <c r="P105" s="1031">
        <f t="shared" ref="P105:P113" si="1">MIN($T$104:$T$113)</f>
        <v>43572</v>
      </c>
      <c r="Q105" s="1031">
        <f t="shared" ref="Q105:Q113" si="2">Q104</f>
        <v>43593</v>
      </c>
      <c r="R105" s="795">
        <v>43753</v>
      </c>
      <c r="S105" s="258"/>
      <c r="T105" s="1029">
        <f>Periods!$G$21</f>
        <v>43572</v>
      </c>
      <c r="U105" s="258"/>
      <c r="V105" s="1023">
        <f t="shared" ref="V105:V113" si="3">MIN(51,INT((P105 - DATE(YEAR(P105),1,1))/7))*7</f>
        <v>105</v>
      </c>
      <c r="W105" s="1023">
        <f t="shared" ref="W105:W113" si="4">MIN(51,INT((Q105 - DATE(YEAR(Q105),1,1))/7))*7</f>
        <v>126</v>
      </c>
      <c r="X105" s="1023">
        <f t="shared" ref="X105:X113" si="5">MIN(51,INT((R105 - DATE(YEAR(R105),1,1))/7))*7</f>
        <v>287</v>
      </c>
      <c r="Y105" s="258"/>
      <c r="Z105" s="1023">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946</v>
      </c>
      <c r="H106" s="697"/>
      <c r="I106" s="697"/>
      <c r="J106" s="270" t="s">
        <v>1129</v>
      </c>
      <c r="K106" s="653" t="s">
        <v>817</v>
      </c>
      <c r="L106" s="331">
        <v>0.2</v>
      </c>
      <c r="M106" s="332" t="b">
        <v>0</v>
      </c>
      <c r="N106" s="1027">
        <f>X106</f>
        <v>287</v>
      </c>
      <c r="O106" s="1028"/>
      <c r="P106" s="1031">
        <f t="shared" si="1"/>
        <v>43572</v>
      </c>
      <c r="Q106" s="1031">
        <f t="shared" si="2"/>
        <v>43593</v>
      </c>
      <c r="R106" s="795">
        <v>43753</v>
      </c>
      <c r="S106" s="258"/>
      <c r="T106" s="1030">
        <f t="shared" ref="T106:T113" si="6">T105</f>
        <v>43572</v>
      </c>
      <c r="U106" s="258"/>
      <c r="V106" s="1023">
        <f t="shared" si="3"/>
        <v>105</v>
      </c>
      <c r="W106" s="1023">
        <f t="shared" si="4"/>
        <v>126</v>
      </c>
      <c r="X106" s="1023">
        <f t="shared" si="5"/>
        <v>287</v>
      </c>
      <c r="Y106" s="258"/>
      <c r="Z106" s="1023">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7"/>
      <c r="I107" s="697"/>
      <c r="J107" s="270" t="s">
        <v>1130</v>
      </c>
      <c r="K107" s="653" t="s">
        <v>818</v>
      </c>
      <c r="L107" s="331">
        <v>0.08</v>
      </c>
      <c r="M107" s="332" t="b">
        <v>0</v>
      </c>
      <c r="N107" s="1027">
        <f>W107</f>
        <v>126</v>
      </c>
      <c r="O107" s="1028"/>
      <c r="P107" s="1031">
        <f t="shared" si="1"/>
        <v>43572</v>
      </c>
      <c r="Q107" s="1031">
        <f t="shared" si="2"/>
        <v>43593</v>
      </c>
      <c r="R107" s="795">
        <v>43753</v>
      </c>
      <c r="S107" s="258"/>
      <c r="T107" s="1030">
        <f t="shared" si="6"/>
        <v>43572</v>
      </c>
      <c r="U107" s="258"/>
      <c r="V107" s="1023">
        <f t="shared" si="3"/>
        <v>105</v>
      </c>
      <c r="W107" s="1023">
        <f t="shared" si="4"/>
        <v>126</v>
      </c>
      <c r="X107" s="1023">
        <f t="shared" si="5"/>
        <v>287</v>
      </c>
      <c r="Y107" s="258"/>
      <c r="Z107" s="1023">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1131</v>
      </c>
      <c r="K108" s="653" t="s">
        <v>819</v>
      </c>
      <c r="L108" s="331">
        <v>0.04</v>
      </c>
      <c r="M108" s="332" t="b">
        <v>0</v>
      </c>
      <c r="N108" s="1027">
        <f>X108</f>
        <v>287</v>
      </c>
      <c r="O108" s="1028"/>
      <c r="P108" s="1031">
        <f t="shared" si="1"/>
        <v>43572</v>
      </c>
      <c r="Q108" s="1031">
        <f t="shared" si="2"/>
        <v>43593</v>
      </c>
      <c r="R108" s="795">
        <v>43753</v>
      </c>
      <c r="S108" s="258"/>
      <c r="T108" s="1030">
        <f t="shared" si="6"/>
        <v>43572</v>
      </c>
      <c r="U108" s="258"/>
      <c r="V108" s="1023">
        <f t="shared" si="3"/>
        <v>105</v>
      </c>
      <c r="W108" s="1023">
        <f t="shared" si="4"/>
        <v>126</v>
      </c>
      <c r="X108" s="1023">
        <f t="shared" si="5"/>
        <v>287</v>
      </c>
      <c r="Y108" s="258"/>
      <c r="Z108" s="1023">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988</v>
      </c>
      <c r="H109" s="697"/>
      <c r="I109" s="697"/>
      <c r="J109" s="270" t="s">
        <v>1132</v>
      </c>
      <c r="K109" s="653" t="s">
        <v>820</v>
      </c>
      <c r="L109" s="331">
        <v>0.14000000000000001</v>
      </c>
      <c r="M109" s="332" t="b">
        <v>0</v>
      </c>
      <c r="N109" s="1027">
        <f>V109</f>
        <v>105</v>
      </c>
      <c r="O109" s="1028"/>
      <c r="P109" s="1031">
        <f t="shared" si="1"/>
        <v>43572</v>
      </c>
      <c r="Q109" s="1031">
        <f t="shared" si="2"/>
        <v>43593</v>
      </c>
      <c r="R109" s="795">
        <v>43753</v>
      </c>
      <c r="S109" s="258"/>
      <c r="T109" s="1029">
        <f>Periods!$K$22</f>
        <v>43593</v>
      </c>
      <c r="U109" s="258"/>
      <c r="V109" s="1023">
        <f t="shared" si="3"/>
        <v>105</v>
      </c>
      <c r="W109" s="1023">
        <f t="shared" si="4"/>
        <v>126</v>
      </c>
      <c r="X109" s="1023">
        <f t="shared" si="5"/>
        <v>287</v>
      </c>
      <c r="Y109" s="258"/>
      <c r="Z109" s="1023">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7"/>
      <c r="I110" s="697"/>
      <c r="J110" s="270" t="s">
        <v>1133</v>
      </c>
      <c r="K110" s="653" t="s">
        <v>821</v>
      </c>
      <c r="L110" s="331">
        <v>0.16</v>
      </c>
      <c r="M110" s="332" t="b">
        <v>0</v>
      </c>
      <c r="N110" s="1027">
        <f>X110</f>
        <v>287</v>
      </c>
      <c r="O110" s="1028"/>
      <c r="P110" s="1031">
        <f t="shared" si="1"/>
        <v>43572</v>
      </c>
      <c r="Q110" s="1031">
        <f t="shared" si="2"/>
        <v>43593</v>
      </c>
      <c r="R110" s="795">
        <v>43753</v>
      </c>
      <c r="S110" s="258"/>
      <c r="T110" s="1030">
        <f>T109</f>
        <v>43593</v>
      </c>
      <c r="U110" s="258"/>
      <c r="V110" s="1023">
        <f t="shared" si="3"/>
        <v>105</v>
      </c>
      <c r="W110" s="1023">
        <f t="shared" si="4"/>
        <v>126</v>
      </c>
      <c r="X110" s="1023">
        <f t="shared" si="5"/>
        <v>287</v>
      </c>
      <c r="Y110" s="258"/>
      <c r="Z110" s="1023">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1134</v>
      </c>
      <c r="K111" s="653" t="s">
        <v>822</v>
      </c>
      <c r="L111" s="331">
        <v>0.04</v>
      </c>
      <c r="M111" s="332" t="b">
        <v>0</v>
      </c>
      <c r="N111" s="1027">
        <f>W111</f>
        <v>126</v>
      </c>
      <c r="O111" s="1028"/>
      <c r="P111" s="1031">
        <f t="shared" si="1"/>
        <v>43572</v>
      </c>
      <c r="Q111" s="1031">
        <f t="shared" si="2"/>
        <v>43593</v>
      </c>
      <c r="R111" s="795">
        <v>43753</v>
      </c>
      <c r="S111" s="258"/>
      <c r="T111" s="1029">
        <f>Periods!$M$23</f>
        <v>43614</v>
      </c>
      <c r="U111" s="258"/>
      <c r="V111" s="1023">
        <f t="shared" si="3"/>
        <v>105</v>
      </c>
      <c r="W111" s="1023">
        <f t="shared" si="4"/>
        <v>126</v>
      </c>
      <c r="X111" s="1023">
        <f t="shared" si="5"/>
        <v>287</v>
      </c>
      <c r="Y111" s="258"/>
      <c r="Z111" s="1023">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7"/>
      <c r="I112" s="697"/>
      <c r="J112" s="270" t="s">
        <v>1135</v>
      </c>
      <c r="K112" s="653" t="s">
        <v>823</v>
      </c>
      <c r="L112" s="331">
        <v>0.1</v>
      </c>
      <c r="M112" s="332" t="b">
        <v>0</v>
      </c>
      <c r="N112" s="1027">
        <f>X112</f>
        <v>287</v>
      </c>
      <c r="O112" s="1028"/>
      <c r="P112" s="1031">
        <f t="shared" si="1"/>
        <v>43572</v>
      </c>
      <c r="Q112" s="1031">
        <f t="shared" si="2"/>
        <v>43593</v>
      </c>
      <c r="R112" s="795">
        <v>43753</v>
      </c>
      <c r="S112" s="258"/>
      <c r="T112" s="1030">
        <f t="shared" si="6"/>
        <v>43614</v>
      </c>
      <c r="U112" s="258"/>
      <c r="V112" s="1023">
        <f t="shared" si="3"/>
        <v>105</v>
      </c>
      <c r="W112" s="1023">
        <f t="shared" si="4"/>
        <v>126</v>
      </c>
      <c r="X112" s="1023">
        <f t="shared" si="5"/>
        <v>287</v>
      </c>
      <c r="Y112" s="258"/>
      <c r="Z112" s="1023">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7"/>
      <c r="I113" s="697"/>
      <c r="J113" s="1032" t="s">
        <v>1136</v>
      </c>
      <c r="K113" s="654" t="s">
        <v>824</v>
      </c>
      <c r="L113" s="331">
        <v>0</v>
      </c>
      <c r="M113" s="332" t="b">
        <v>0</v>
      </c>
      <c r="N113" s="1027">
        <f>X113</f>
        <v>287</v>
      </c>
      <c r="O113" s="1028"/>
      <c r="P113" s="1031">
        <f t="shared" si="1"/>
        <v>43572</v>
      </c>
      <c r="Q113" s="1031">
        <f t="shared" si="2"/>
        <v>43593</v>
      </c>
      <c r="R113" s="795">
        <v>43753</v>
      </c>
      <c r="S113" s="258"/>
      <c r="T113" s="1030">
        <f t="shared" si="6"/>
        <v>43614</v>
      </c>
      <c r="U113" s="258"/>
      <c r="V113" s="1023">
        <f t="shared" si="3"/>
        <v>105</v>
      </c>
      <c r="W113" s="1023">
        <f t="shared" si="4"/>
        <v>126</v>
      </c>
      <c r="X113" s="1023">
        <f t="shared" si="5"/>
        <v>287</v>
      </c>
      <c r="Y113" s="258"/>
      <c r="Z113" s="1023">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1"/>
      <c r="I114" s="711"/>
      <c r="J114" s="257"/>
      <c r="K114" s="254"/>
      <c r="L114" s="328"/>
      <c r="M114" s="258"/>
      <c r="N114" s="258"/>
      <c r="O114" s="262" t="s">
        <v>945</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1"/>
      <c r="I115" s="711"/>
      <c r="J115" s="257"/>
      <c r="K115" s="257" t="s">
        <v>298</v>
      </c>
      <c r="L115" s="799">
        <f>SUM(L105:L114)</f>
        <v>1.0000000000000002</v>
      </c>
      <c r="M115" s="636"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08"/>
      <c r="I116" s="708"/>
      <c r="J116" s="263"/>
      <c r="K116" s="263"/>
      <c r="L116" s="264"/>
      <c r="M116" s="264"/>
      <c r="N116" s="264"/>
      <c r="O116" s="264"/>
      <c r="P116" s="264"/>
      <c r="Q116" s="264"/>
      <c r="R116" s="264"/>
      <c r="S116" s="264"/>
      <c r="T116" s="264"/>
      <c r="U116" s="707"/>
      <c r="V116" s="707"/>
      <c r="W116" s="707"/>
      <c r="X116" s="707"/>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4"/>
      <c r="I117" s="704"/>
      <c r="J117" s="265"/>
      <c r="K117" s="265"/>
      <c r="L117" s="265"/>
      <c r="M117" s="265"/>
      <c r="N117" s="265"/>
      <c r="O117" s="265"/>
      <c r="P117" s="265"/>
      <c r="Q117" s="265"/>
      <c r="R117" s="265"/>
      <c r="S117" s="265"/>
      <c r="T117" s="265"/>
      <c r="U117" s="703"/>
      <c r="V117" s="703"/>
      <c r="W117" s="703"/>
      <c r="X117" s="703"/>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0"/>
      <c r="I118" s="700"/>
      <c r="J118" s="236"/>
      <c r="K118" s="236"/>
      <c r="L118" s="236"/>
      <c r="M118" s="236"/>
      <c r="N118" s="236"/>
      <c r="O118" s="236"/>
      <c r="P118" s="236"/>
      <c r="Q118" s="236"/>
      <c r="R118" s="236"/>
      <c r="S118" s="236"/>
      <c r="T118" s="236"/>
      <c r="U118" s="700"/>
      <c r="V118" s="700"/>
      <c r="W118" s="700"/>
      <c r="X118" s="700"/>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0"/>
      <c r="V119" s="700"/>
      <c r="W119" s="700"/>
      <c r="X119" s="700"/>
      <c r="Y119" s="236"/>
      <c r="Z119" s="236"/>
      <c r="AA119" s="236"/>
      <c r="AB119" s="235"/>
      <c r="AC119" s="235"/>
      <c r="AD119" s="235"/>
      <c r="AE119" s="698"/>
      <c r="AF119" s="698"/>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3"/>
      <c r="K126" s="793"/>
      <c r="L126" s="793"/>
      <c r="M126" s="793"/>
      <c r="N126" s="793"/>
      <c r="O126" s="793"/>
      <c r="P126" s="793"/>
      <c r="Q126" s="793"/>
      <c r="R126" s="793"/>
      <c r="S126" s="793"/>
      <c r="T126" s="793"/>
      <c r="U126" s="793"/>
      <c r="V126" s="793"/>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3"/>
      <c r="M127" s="793"/>
      <c r="N127" s="793"/>
      <c r="O127" s="793"/>
      <c r="P127" s="793"/>
      <c r="Q127" s="793"/>
      <c r="R127" s="793"/>
      <c r="S127" s="793"/>
      <c r="T127" s="793"/>
      <c r="U127" s="793"/>
      <c r="V127" s="793"/>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3"/>
      <c r="T128" s="793"/>
      <c r="U128" s="793"/>
      <c r="V128" s="793"/>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3"/>
      <c r="T129" s="793"/>
      <c r="U129" s="793"/>
      <c r="V129" s="793"/>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3">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7">
        <f>MIN(364,INT((L32 - DATE(YEAR(L32),1,1))))</f>
        <v>353</v>
      </c>
      <c r="L32" s="1018">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1174</v>
      </c>
      <c r="I61" s="290" t="s">
        <v>336</v>
      </c>
      <c r="J61" s="290" t="s">
        <v>333</v>
      </c>
      <c r="M61" s="291"/>
      <c r="N61" s="291" t="s">
        <v>1174</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9">
        <f>MIN(364,INT((G62 - DATE(YEAR(G62),1,1))))</f>
        <v>0</v>
      </c>
      <c r="I62" s="343">
        <v>1.8</v>
      </c>
      <c r="J62" s="344">
        <v>10</v>
      </c>
      <c r="N62" s="1020">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9">
        <f t="shared" ref="H63:H68" si="1">MIN(364,INT((G63 - DATE(YEAR(G63),1,1))))</f>
        <v>59</v>
      </c>
      <c r="I63" s="343">
        <v>1.8</v>
      </c>
      <c r="J63" s="344">
        <v>10</v>
      </c>
      <c r="N63" s="1020">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9">
        <f t="shared" si="1"/>
        <v>90</v>
      </c>
      <c r="I64" s="343">
        <v>3.6</v>
      </c>
      <c r="J64" s="344">
        <v>10</v>
      </c>
      <c r="N64" s="1020">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9">
        <f t="shared" si="1"/>
        <v>149</v>
      </c>
      <c r="I65" s="343">
        <v>1.8</v>
      </c>
      <c r="J65" s="344">
        <v>10</v>
      </c>
      <c r="M65" s="291"/>
      <c r="N65" s="1020">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9">
        <f t="shared" si="1"/>
        <v>154</v>
      </c>
      <c r="I66" s="343">
        <v>1.8</v>
      </c>
      <c r="J66" s="344">
        <v>10</v>
      </c>
      <c r="M66" s="291"/>
      <c r="N66" s="1020">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9">
        <f t="shared" si="1"/>
        <v>212</v>
      </c>
      <c r="I67" s="343">
        <v>1.8</v>
      </c>
      <c r="J67" s="344">
        <v>10</v>
      </c>
      <c r="M67" s="291"/>
      <c r="N67" s="1020">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9">
        <f t="shared" si="1"/>
        <v>358</v>
      </c>
      <c r="I68" s="343">
        <v>1.8</v>
      </c>
      <c r="J68" s="344">
        <v>10</v>
      </c>
      <c r="M68" s="291"/>
      <c r="N68" s="1020">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zoomScale="80" zoomScaleNormal="80" workbookViewId="0">
      <selection activeCell="G35" sqref="G35:H35"/>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0"/>
      <c r="T27" s="1010"/>
      <c r="U27" s="1010"/>
      <c r="V27" s="1010"/>
      <c r="W27" s="1010"/>
      <c r="X27" s="1010"/>
      <c r="Y27" s="1010"/>
      <c r="Z27" s="1010"/>
      <c r="AA27" s="1010"/>
      <c r="AB27" s="1010"/>
      <c r="AC27" s="1010"/>
      <c r="AD27" s="1010"/>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0"/>
      <c r="T28" s="1010"/>
      <c r="U28" s="1010"/>
      <c r="V28" s="1010"/>
      <c r="W28" s="1010"/>
      <c r="X28" s="1010"/>
      <c r="Y28" s="1010"/>
      <c r="Z28" s="1010"/>
      <c r="AA28" s="1010"/>
      <c r="AB28" s="1010"/>
      <c r="AC28" s="1010"/>
      <c r="AD28" s="1010"/>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5"/>
      <c r="T29" s="945"/>
      <c r="U29" s="945"/>
      <c r="V29" s="945"/>
      <c r="W29" s="945"/>
      <c r="X29" s="945"/>
      <c r="Y29" s="945"/>
      <c r="Z29" s="945"/>
      <c r="AA29" s="945"/>
      <c r="AB29" s="945"/>
      <c r="AC29" s="945"/>
      <c r="AD29" s="945"/>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5"/>
      <c r="T30" s="945"/>
      <c r="U30" s="945"/>
      <c r="V30" s="945"/>
      <c r="W30" s="945"/>
      <c r="X30" s="945"/>
      <c r="Y30" s="945"/>
      <c r="Z30" s="945"/>
      <c r="AA30" s="945"/>
      <c r="AB30" s="945"/>
      <c r="AC30" s="945"/>
      <c r="AD30" s="945"/>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987</v>
      </c>
      <c r="H31" s="1017">
        <f>MIN(364,INT((I31 - DATE(YEAR(I31),1,1))))</f>
        <v>348</v>
      </c>
      <c r="I31" s="1025">
        <v>43814</v>
      </c>
      <c r="J31" s="852"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50"/>
      <c r="J32" s="315"/>
      <c r="K32" s="272"/>
      <c r="L32" s="272"/>
      <c r="M32" s="851"/>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985</v>
      </c>
      <c r="H33" s="1026">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986</v>
      </c>
      <c r="H34" s="1026">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1011</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792</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7">
        <f>MIN(364,INT((J38 - DATE(YEAR(J38),1,1))))</f>
        <v>106</v>
      </c>
      <c r="J38" s="1021">
        <f>MIN(i_break_date)</f>
        <v>43572</v>
      </c>
      <c r="K38" s="983"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848</v>
      </c>
      <c r="J42" s="315" t="s">
        <v>419</v>
      </c>
      <c r="K42" s="253" t="s">
        <v>817</v>
      </c>
      <c r="L42" s="253" t="s">
        <v>818</v>
      </c>
      <c r="M42" s="253" t="s">
        <v>819</v>
      </c>
      <c r="N42" s="315" t="s">
        <v>820</v>
      </c>
      <c r="O42" s="315" t="s">
        <v>821</v>
      </c>
      <c r="P42" s="315" t="s">
        <v>822</v>
      </c>
      <c r="Q42" s="315" t="s">
        <v>823</v>
      </c>
      <c r="R42" s="315" t="s">
        <v>824</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8" t="str">
        <f>General!H17</f>
        <v>b</v>
      </c>
      <c r="I43" s="1024">
        <v>20</v>
      </c>
      <c r="J43" s="1024">
        <v>20</v>
      </c>
      <c r="K43" s="1024">
        <v>20</v>
      </c>
      <c r="L43" s="1024">
        <v>20</v>
      </c>
      <c r="M43" s="1024">
        <v>20</v>
      </c>
      <c r="N43" s="1024">
        <v>20</v>
      </c>
      <c r="O43" s="1024">
        <v>20</v>
      </c>
      <c r="P43" s="1024">
        <v>20</v>
      </c>
      <c r="Q43" s="1024">
        <v>20</v>
      </c>
      <c r="R43" s="1024">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8" t="str">
        <f>General!H18</f>
        <v>bd</v>
      </c>
      <c r="I44" s="1024">
        <v>20</v>
      </c>
      <c r="J44" s="1024">
        <v>20</v>
      </c>
      <c r="K44" s="1024">
        <v>20</v>
      </c>
      <c r="L44" s="1024">
        <v>20</v>
      </c>
      <c r="M44" s="1024">
        <v>20</v>
      </c>
      <c r="N44" s="1024">
        <v>20</v>
      </c>
      <c r="O44" s="1024">
        <v>20</v>
      </c>
      <c r="P44" s="1024">
        <v>20</v>
      </c>
      <c r="Q44" s="1024">
        <v>20</v>
      </c>
      <c r="R44" s="1024">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8" t="str">
        <f>General!H19</f>
        <v>f</v>
      </c>
      <c r="I45" s="1024">
        <v>25</v>
      </c>
      <c r="J45" s="1024">
        <v>25</v>
      </c>
      <c r="K45" s="1024">
        <v>25</v>
      </c>
      <c r="L45" s="1024">
        <v>25</v>
      </c>
      <c r="M45" s="1024">
        <v>25</v>
      </c>
      <c r="N45" s="1024">
        <v>25</v>
      </c>
      <c r="O45" s="1024">
        <v>25</v>
      </c>
      <c r="P45" s="1024">
        <v>25</v>
      </c>
      <c r="Q45" s="1024">
        <v>25</v>
      </c>
      <c r="R45" s="1024">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8" t="str">
        <f>General!H20</f>
        <v>h</v>
      </c>
      <c r="I46" s="1024">
        <v>25</v>
      </c>
      <c r="J46" s="1024">
        <v>25</v>
      </c>
      <c r="K46" s="1024">
        <v>25</v>
      </c>
      <c r="L46" s="1024">
        <v>25</v>
      </c>
      <c r="M46" s="1024">
        <v>25</v>
      </c>
      <c r="N46" s="1024">
        <v>25</v>
      </c>
      <c r="O46" s="1024">
        <v>25</v>
      </c>
      <c r="P46" s="1024">
        <v>25</v>
      </c>
      <c r="Q46" s="1024">
        <v>25</v>
      </c>
      <c r="R46" s="1024">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8" t="str">
        <f>General!H21</f>
        <v>i</v>
      </c>
      <c r="I47" s="1024">
        <v>25</v>
      </c>
      <c r="J47" s="1024">
        <v>25</v>
      </c>
      <c r="K47" s="1024">
        <v>25</v>
      </c>
      <c r="L47" s="1024">
        <v>25</v>
      </c>
      <c r="M47" s="1024">
        <v>25</v>
      </c>
      <c r="N47" s="1024">
        <v>25</v>
      </c>
      <c r="O47" s="1024">
        <v>25</v>
      </c>
      <c r="P47" s="1024">
        <v>25</v>
      </c>
      <c r="Q47" s="1024">
        <v>25</v>
      </c>
      <c r="R47" s="1024">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8" t="str">
        <f>General!H22</f>
        <v>k</v>
      </c>
      <c r="I48" s="1024">
        <v>25</v>
      </c>
      <c r="J48" s="1024">
        <v>25</v>
      </c>
      <c r="K48" s="1024">
        <v>25</v>
      </c>
      <c r="L48" s="1024">
        <v>25</v>
      </c>
      <c r="M48" s="1024">
        <v>25</v>
      </c>
      <c r="N48" s="1024">
        <v>25</v>
      </c>
      <c r="O48" s="1024">
        <v>25</v>
      </c>
      <c r="P48" s="1024">
        <v>25</v>
      </c>
      <c r="Q48" s="1024">
        <v>25</v>
      </c>
      <c r="R48" s="1024">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8" t="str">
        <f>General!H23</f>
        <v>l</v>
      </c>
      <c r="I49" s="1024">
        <v>25</v>
      </c>
      <c r="J49" s="1024">
        <v>25</v>
      </c>
      <c r="K49" s="1024">
        <v>25</v>
      </c>
      <c r="L49" s="1024">
        <v>25</v>
      </c>
      <c r="M49" s="1024">
        <v>25</v>
      </c>
      <c r="N49" s="1024">
        <v>25</v>
      </c>
      <c r="O49" s="1024">
        <v>25</v>
      </c>
      <c r="P49" s="1024">
        <v>25</v>
      </c>
      <c r="Q49" s="1024">
        <v>25</v>
      </c>
      <c r="R49" s="1024">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8" t="str">
        <f>General!H24</f>
        <v>o</v>
      </c>
      <c r="I50" s="1024">
        <v>15</v>
      </c>
      <c r="J50" s="1024">
        <v>15</v>
      </c>
      <c r="K50" s="1024">
        <v>15</v>
      </c>
      <c r="L50" s="1024">
        <v>15</v>
      </c>
      <c r="M50" s="1024">
        <v>15</v>
      </c>
      <c r="N50" s="1024">
        <v>15</v>
      </c>
      <c r="O50" s="1024">
        <v>15</v>
      </c>
      <c r="P50" s="1024">
        <v>15</v>
      </c>
      <c r="Q50" s="1024">
        <v>15</v>
      </c>
      <c r="R50" s="1024">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8" t="str">
        <f>General!H25</f>
        <v>od</v>
      </c>
      <c r="I51" s="1024">
        <v>15</v>
      </c>
      <c r="J51" s="1024">
        <v>15</v>
      </c>
      <c r="K51" s="1024">
        <v>15</v>
      </c>
      <c r="L51" s="1024">
        <v>15</v>
      </c>
      <c r="M51" s="1024">
        <v>15</v>
      </c>
      <c r="N51" s="1024">
        <v>15</v>
      </c>
      <c r="O51" s="1024">
        <v>15</v>
      </c>
      <c r="P51" s="1024">
        <v>15</v>
      </c>
      <c r="Q51" s="1024">
        <v>15</v>
      </c>
      <c r="R51" s="1024">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8" t="str">
        <f>General!H26</f>
        <v>of</v>
      </c>
      <c r="I52" s="1024">
        <v>25</v>
      </c>
      <c r="J52" s="1024">
        <v>25</v>
      </c>
      <c r="K52" s="1024">
        <v>25</v>
      </c>
      <c r="L52" s="1024">
        <v>25</v>
      </c>
      <c r="M52" s="1024">
        <v>25</v>
      </c>
      <c r="N52" s="1024">
        <v>25</v>
      </c>
      <c r="O52" s="1024">
        <v>25</v>
      </c>
      <c r="P52" s="1024">
        <v>25</v>
      </c>
      <c r="Q52" s="1024">
        <v>25</v>
      </c>
      <c r="R52" s="1024">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8" t="str">
        <f>General!H27</f>
        <v>r</v>
      </c>
      <c r="I53" s="1024">
        <v>30</v>
      </c>
      <c r="J53" s="1024">
        <v>30</v>
      </c>
      <c r="K53" s="1024">
        <v>30</v>
      </c>
      <c r="L53" s="1024">
        <v>30</v>
      </c>
      <c r="M53" s="1024">
        <v>30</v>
      </c>
      <c r="N53" s="1024">
        <v>30</v>
      </c>
      <c r="O53" s="1024">
        <v>30</v>
      </c>
      <c r="P53" s="1024">
        <v>30</v>
      </c>
      <c r="Q53" s="1024">
        <v>30</v>
      </c>
      <c r="R53" s="1024">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8" t="str">
        <f>General!H28</f>
        <v>rd</v>
      </c>
      <c r="I54" s="1024">
        <v>30</v>
      </c>
      <c r="J54" s="1024">
        <v>30</v>
      </c>
      <c r="K54" s="1024">
        <v>30</v>
      </c>
      <c r="L54" s="1024">
        <v>30</v>
      </c>
      <c r="M54" s="1024">
        <v>30</v>
      </c>
      <c r="N54" s="1024">
        <v>30</v>
      </c>
      <c r="O54" s="1024">
        <v>30</v>
      </c>
      <c r="P54" s="1024">
        <v>30</v>
      </c>
      <c r="Q54" s="1024">
        <v>30</v>
      </c>
      <c r="R54" s="1024">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8" t="str">
        <f>General!H29</f>
        <v>v</v>
      </c>
      <c r="I55" s="1024">
        <v>25</v>
      </c>
      <c r="J55" s="1024">
        <v>25</v>
      </c>
      <c r="K55" s="1024">
        <v>25</v>
      </c>
      <c r="L55" s="1024">
        <v>25</v>
      </c>
      <c r="M55" s="1024">
        <v>25</v>
      </c>
      <c r="N55" s="1024">
        <v>25</v>
      </c>
      <c r="O55" s="1024">
        <v>25</v>
      </c>
      <c r="P55" s="1024">
        <v>25</v>
      </c>
      <c r="Q55" s="1024">
        <v>25</v>
      </c>
      <c r="R55" s="1024">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8" t="str">
        <f>General!H30</f>
        <v>w</v>
      </c>
      <c r="I56" s="1024">
        <v>25</v>
      </c>
      <c r="J56" s="1024">
        <v>25</v>
      </c>
      <c r="K56" s="1024">
        <v>25</v>
      </c>
      <c r="L56" s="1024">
        <v>25</v>
      </c>
      <c r="M56" s="1024">
        <v>25</v>
      </c>
      <c r="N56" s="1024">
        <v>25</v>
      </c>
      <c r="O56" s="1024">
        <v>25</v>
      </c>
      <c r="P56" s="1024">
        <v>25</v>
      </c>
      <c r="Q56" s="1024">
        <v>25</v>
      </c>
      <c r="R56" s="1024">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8" t="str">
        <f>General!H31</f>
        <v>wd</v>
      </c>
      <c r="I57" s="1024">
        <v>25</v>
      </c>
      <c r="J57" s="1024">
        <v>25</v>
      </c>
      <c r="K57" s="1024">
        <v>25</v>
      </c>
      <c r="L57" s="1024">
        <v>25</v>
      </c>
      <c r="M57" s="1024">
        <v>25</v>
      </c>
      <c r="N57" s="1024">
        <v>25</v>
      </c>
      <c r="O57" s="1024">
        <v>25</v>
      </c>
      <c r="P57" s="1024">
        <v>25</v>
      </c>
      <c r="Q57" s="1024">
        <v>25</v>
      </c>
      <c r="R57" s="1024">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8" t="str">
        <f>General!H32</f>
        <v>z</v>
      </c>
      <c r="I58" s="1024">
        <v>30</v>
      </c>
      <c r="J58" s="1024">
        <v>30</v>
      </c>
      <c r="K58" s="1024">
        <v>30</v>
      </c>
      <c r="L58" s="1024">
        <v>30</v>
      </c>
      <c r="M58" s="1024">
        <v>30</v>
      </c>
      <c r="N58" s="1024">
        <v>30</v>
      </c>
      <c r="O58" s="1024">
        <v>30</v>
      </c>
      <c r="P58" s="1024">
        <v>30</v>
      </c>
      <c r="Q58" s="1024">
        <v>30</v>
      </c>
      <c r="R58" s="1024">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8" t="str">
        <f>General!H33</f>
        <v>zd</v>
      </c>
      <c r="I59" s="1024">
        <v>30</v>
      </c>
      <c r="J59" s="1024">
        <v>30</v>
      </c>
      <c r="K59" s="1024">
        <v>30</v>
      </c>
      <c r="L59" s="1024">
        <v>30</v>
      </c>
      <c r="M59" s="1024">
        <v>30</v>
      </c>
      <c r="N59" s="1024">
        <v>30</v>
      </c>
      <c r="O59" s="1024">
        <v>30</v>
      </c>
      <c r="P59" s="1024">
        <v>30</v>
      </c>
      <c r="Q59" s="1024">
        <v>30</v>
      </c>
      <c r="R59" s="1024">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848</v>
      </c>
      <c r="J62" s="36" t="s">
        <v>419</v>
      </c>
      <c r="K62" s="69" t="s">
        <v>817</v>
      </c>
      <c r="L62" s="69" t="s">
        <v>818</v>
      </c>
      <c r="M62" s="69" t="s">
        <v>819</v>
      </c>
      <c r="N62" s="36" t="s">
        <v>820</v>
      </c>
      <c r="O62" s="36" t="s">
        <v>821</v>
      </c>
      <c r="P62" s="36" t="s">
        <v>822</v>
      </c>
      <c r="Q62" s="36" t="s">
        <v>823</v>
      </c>
      <c r="R62" s="36" t="s">
        <v>824</v>
      </c>
      <c r="S62" s="315"/>
      <c r="T62" s="315" t="s">
        <v>109</v>
      </c>
      <c r="U62" s="315" t="s">
        <v>848</v>
      </c>
      <c r="V62" s="315" t="s">
        <v>419</v>
      </c>
      <c r="W62" s="272" t="s">
        <v>817</v>
      </c>
      <c r="X62" s="272" t="s">
        <v>818</v>
      </c>
      <c r="Y62" s="272" t="s">
        <v>819</v>
      </c>
      <c r="Z62" s="315" t="s">
        <v>820</v>
      </c>
      <c r="AA62" s="315" t="s">
        <v>821</v>
      </c>
      <c r="AB62" s="315" t="s">
        <v>822</v>
      </c>
      <c r="AC62" s="315" t="s">
        <v>823</v>
      </c>
      <c r="AD62" s="315" t="s">
        <v>824</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8" t="str">
        <f>General!H17</f>
        <v>b</v>
      </c>
      <c r="I63" s="1021">
        <v>43804</v>
      </c>
      <c r="J63" s="1021">
        <v>43804</v>
      </c>
      <c r="K63" s="1021">
        <v>43804</v>
      </c>
      <c r="L63" s="1021">
        <v>43804</v>
      </c>
      <c r="M63" s="1021">
        <v>43804</v>
      </c>
      <c r="N63" s="1021">
        <v>43804</v>
      </c>
      <c r="O63" s="1021">
        <v>43804</v>
      </c>
      <c r="P63" s="1021">
        <v>43804</v>
      </c>
      <c r="Q63" s="1021">
        <v>43804</v>
      </c>
      <c r="R63" s="1021">
        <v>43804</v>
      </c>
      <c r="S63" s="315"/>
      <c r="T63" s="918" t="str">
        <f>H63</f>
        <v>b</v>
      </c>
      <c r="U63" s="1017">
        <f>MIN(364,INT((I63 - DATE(YEAR(I63),1,1))))</f>
        <v>338</v>
      </c>
      <c r="V63" s="1017">
        <f t="shared" ref="V63:AD63"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8" t="str">
        <f>General!H18</f>
        <v>bd</v>
      </c>
      <c r="I64" s="1021">
        <v>43804</v>
      </c>
      <c r="J64" s="1021">
        <v>43804</v>
      </c>
      <c r="K64" s="1021">
        <v>43804</v>
      </c>
      <c r="L64" s="1021">
        <v>43804</v>
      </c>
      <c r="M64" s="1021">
        <v>43804</v>
      </c>
      <c r="N64" s="1021">
        <v>43804</v>
      </c>
      <c r="O64" s="1021">
        <v>43804</v>
      </c>
      <c r="P64" s="1021">
        <v>43804</v>
      </c>
      <c r="Q64" s="1021">
        <v>43804</v>
      </c>
      <c r="R64" s="1021">
        <v>43804</v>
      </c>
      <c r="S64" s="315"/>
      <c r="T64" s="918" t="str">
        <f t="shared" ref="T64:T79" si="1">H64</f>
        <v>bd</v>
      </c>
      <c r="U64" s="1017">
        <f t="shared" ref="U64:U79" si="2">MIN(364,INT((I64 - DATE(YEAR(I64),1,1))))</f>
        <v>338</v>
      </c>
      <c r="V64" s="1017">
        <f t="shared" ref="V64:V79" si="3">MIN(364,INT((J64 - DATE(YEAR(J64),1,1))))</f>
        <v>338</v>
      </c>
      <c r="W64" s="1017">
        <f t="shared" ref="W64:W79" si="4">MIN(364,INT((K64 - DATE(YEAR(K64),1,1))))</f>
        <v>338</v>
      </c>
      <c r="X64" s="1017">
        <f t="shared" ref="X64:X79" si="5">MIN(364,INT((L64 - DATE(YEAR(L64),1,1))))</f>
        <v>338</v>
      </c>
      <c r="Y64" s="1017">
        <f t="shared" ref="Y64:Y79" si="6">MIN(364,INT((M64 - DATE(YEAR(M64),1,1))))</f>
        <v>338</v>
      </c>
      <c r="Z64" s="1017">
        <f t="shared" ref="Z64:Z79" si="7">MIN(364,INT((N64 - DATE(YEAR(N64),1,1))))</f>
        <v>338</v>
      </c>
      <c r="AA64" s="1017">
        <f t="shared" ref="AA64:AA79" si="8">MIN(364,INT((O64 - DATE(YEAR(O64),1,1))))</f>
        <v>338</v>
      </c>
      <c r="AB64" s="1017">
        <f t="shared" ref="AB64:AB79" si="9">MIN(364,INT((P64 - DATE(YEAR(P64),1,1))))</f>
        <v>338</v>
      </c>
      <c r="AC64" s="1017">
        <f t="shared" ref="AC64:AC79" si="10">MIN(364,INT((Q64 - DATE(YEAR(Q64),1,1))))</f>
        <v>338</v>
      </c>
      <c r="AD64" s="1017">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8" t="str">
        <f>General!H19</f>
        <v>f</v>
      </c>
      <c r="I65" s="1021">
        <v>43804</v>
      </c>
      <c r="J65" s="1021">
        <v>43804</v>
      </c>
      <c r="K65" s="1021">
        <v>43804</v>
      </c>
      <c r="L65" s="1021">
        <v>43804</v>
      </c>
      <c r="M65" s="1021">
        <v>43804</v>
      </c>
      <c r="N65" s="1021">
        <v>43804</v>
      </c>
      <c r="O65" s="1021">
        <v>43804</v>
      </c>
      <c r="P65" s="1021">
        <v>43804</v>
      </c>
      <c r="Q65" s="1021">
        <v>43804</v>
      </c>
      <c r="R65" s="1021">
        <v>43804</v>
      </c>
      <c r="S65" s="315"/>
      <c r="T65" s="918" t="str">
        <f t="shared" si="1"/>
        <v>f</v>
      </c>
      <c r="U65" s="1017">
        <f t="shared" si="2"/>
        <v>338</v>
      </c>
      <c r="V65" s="1017">
        <f t="shared" si="3"/>
        <v>338</v>
      </c>
      <c r="W65" s="1017">
        <f t="shared" si="4"/>
        <v>338</v>
      </c>
      <c r="X65" s="1017">
        <f t="shared" si="5"/>
        <v>338</v>
      </c>
      <c r="Y65" s="1017">
        <f t="shared" si="6"/>
        <v>338</v>
      </c>
      <c r="Z65" s="1017">
        <f t="shared" si="7"/>
        <v>338</v>
      </c>
      <c r="AA65" s="1017">
        <f t="shared" si="8"/>
        <v>338</v>
      </c>
      <c r="AB65" s="1017">
        <f t="shared" si="9"/>
        <v>338</v>
      </c>
      <c r="AC65" s="1017">
        <f t="shared" si="10"/>
        <v>338</v>
      </c>
      <c r="AD65" s="1017">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8" t="str">
        <f>General!H20</f>
        <v>h</v>
      </c>
      <c r="I66" s="1021">
        <v>43794</v>
      </c>
      <c r="J66" s="1021">
        <v>43794</v>
      </c>
      <c r="K66" s="1021">
        <v>43794</v>
      </c>
      <c r="L66" s="1021">
        <v>43794</v>
      </c>
      <c r="M66" s="1021">
        <v>43794</v>
      </c>
      <c r="N66" s="1021">
        <v>43794</v>
      </c>
      <c r="O66" s="1021">
        <v>43794</v>
      </c>
      <c r="P66" s="1021">
        <v>43794</v>
      </c>
      <c r="Q66" s="1021">
        <v>43794</v>
      </c>
      <c r="R66" s="1021">
        <v>43794</v>
      </c>
      <c r="S66" s="315"/>
      <c r="T66" s="918" t="str">
        <f t="shared" si="1"/>
        <v>h</v>
      </c>
      <c r="U66" s="1017">
        <f t="shared" si="2"/>
        <v>328</v>
      </c>
      <c r="V66" s="1017">
        <f t="shared" si="3"/>
        <v>328</v>
      </c>
      <c r="W66" s="1017">
        <f t="shared" si="4"/>
        <v>328</v>
      </c>
      <c r="X66" s="1017">
        <f t="shared" si="5"/>
        <v>328</v>
      </c>
      <c r="Y66" s="1017">
        <f t="shared" si="6"/>
        <v>328</v>
      </c>
      <c r="Z66" s="1017">
        <f t="shared" si="7"/>
        <v>328</v>
      </c>
      <c r="AA66" s="1017">
        <f t="shared" si="8"/>
        <v>328</v>
      </c>
      <c r="AB66" s="1017">
        <f t="shared" si="9"/>
        <v>328</v>
      </c>
      <c r="AC66" s="1017">
        <f t="shared" si="10"/>
        <v>328</v>
      </c>
      <c r="AD66" s="1017">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8" t="str">
        <f>General!H21</f>
        <v>i</v>
      </c>
      <c r="I67" s="1021">
        <v>43804</v>
      </c>
      <c r="J67" s="1021">
        <v>43804</v>
      </c>
      <c r="K67" s="1021">
        <v>43804</v>
      </c>
      <c r="L67" s="1021">
        <v>43804</v>
      </c>
      <c r="M67" s="1021">
        <v>43804</v>
      </c>
      <c r="N67" s="1021">
        <v>43804</v>
      </c>
      <c r="O67" s="1021">
        <v>43804</v>
      </c>
      <c r="P67" s="1021">
        <v>43804</v>
      </c>
      <c r="Q67" s="1021">
        <v>43804</v>
      </c>
      <c r="R67" s="1021">
        <v>43804</v>
      </c>
      <c r="S67" s="315"/>
      <c r="T67" s="918" t="str">
        <f t="shared" si="1"/>
        <v>i</v>
      </c>
      <c r="U67" s="1017">
        <f t="shared" si="2"/>
        <v>338</v>
      </c>
      <c r="V67" s="1017">
        <f t="shared" si="3"/>
        <v>338</v>
      </c>
      <c r="W67" s="1017">
        <f t="shared" si="4"/>
        <v>338</v>
      </c>
      <c r="X67" s="1017">
        <f t="shared" si="5"/>
        <v>338</v>
      </c>
      <c r="Y67" s="1017">
        <f t="shared" si="6"/>
        <v>338</v>
      </c>
      <c r="Z67" s="1017">
        <f t="shared" si="7"/>
        <v>338</v>
      </c>
      <c r="AA67" s="1017">
        <f t="shared" si="8"/>
        <v>338</v>
      </c>
      <c r="AB67" s="1017">
        <f t="shared" si="9"/>
        <v>338</v>
      </c>
      <c r="AC67" s="1017">
        <f t="shared" si="10"/>
        <v>338</v>
      </c>
      <c r="AD67" s="1017">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8" t="str">
        <f>General!H22</f>
        <v>k</v>
      </c>
      <c r="I68" s="1021">
        <v>43804</v>
      </c>
      <c r="J68" s="1021">
        <v>43804</v>
      </c>
      <c r="K68" s="1021">
        <v>43804</v>
      </c>
      <c r="L68" s="1021">
        <v>43804</v>
      </c>
      <c r="M68" s="1021">
        <v>43804</v>
      </c>
      <c r="N68" s="1021">
        <v>43804</v>
      </c>
      <c r="O68" s="1021">
        <v>43804</v>
      </c>
      <c r="P68" s="1021">
        <v>43804</v>
      </c>
      <c r="Q68" s="1021">
        <v>43804</v>
      </c>
      <c r="R68" s="1021">
        <v>43804</v>
      </c>
      <c r="S68" s="315"/>
      <c r="T68" s="918" t="str">
        <f t="shared" si="1"/>
        <v>k</v>
      </c>
      <c r="U68" s="1017">
        <f t="shared" si="2"/>
        <v>338</v>
      </c>
      <c r="V68" s="1017">
        <f t="shared" si="3"/>
        <v>338</v>
      </c>
      <c r="W68" s="1017">
        <f t="shared" si="4"/>
        <v>338</v>
      </c>
      <c r="X68" s="1017">
        <f t="shared" si="5"/>
        <v>338</v>
      </c>
      <c r="Y68" s="1017">
        <f t="shared" si="6"/>
        <v>338</v>
      </c>
      <c r="Z68" s="1017">
        <f t="shared" si="7"/>
        <v>338</v>
      </c>
      <c r="AA68" s="1017">
        <f t="shared" si="8"/>
        <v>338</v>
      </c>
      <c r="AB68" s="1017">
        <f t="shared" si="9"/>
        <v>338</v>
      </c>
      <c r="AC68" s="1017">
        <f t="shared" si="10"/>
        <v>338</v>
      </c>
      <c r="AD68" s="1017">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8" t="str">
        <f>General!H23</f>
        <v>l</v>
      </c>
      <c r="I69" s="1021">
        <v>43804</v>
      </c>
      <c r="J69" s="1021">
        <v>43804</v>
      </c>
      <c r="K69" s="1021">
        <v>43804</v>
      </c>
      <c r="L69" s="1021">
        <v>43804</v>
      </c>
      <c r="M69" s="1021">
        <v>43804</v>
      </c>
      <c r="N69" s="1021">
        <v>43804</v>
      </c>
      <c r="O69" s="1021">
        <v>43804</v>
      </c>
      <c r="P69" s="1021">
        <v>43804</v>
      </c>
      <c r="Q69" s="1021">
        <v>43804</v>
      </c>
      <c r="R69" s="1021">
        <v>43804</v>
      </c>
      <c r="S69" s="315"/>
      <c r="T69" s="918" t="str">
        <f t="shared" si="1"/>
        <v>l</v>
      </c>
      <c r="U69" s="1017">
        <f t="shared" si="2"/>
        <v>338</v>
      </c>
      <c r="V69" s="1017">
        <f t="shared" si="3"/>
        <v>338</v>
      </c>
      <c r="W69" s="1017">
        <f t="shared" si="4"/>
        <v>338</v>
      </c>
      <c r="X69" s="1017">
        <f t="shared" si="5"/>
        <v>338</v>
      </c>
      <c r="Y69" s="1017">
        <f t="shared" si="6"/>
        <v>338</v>
      </c>
      <c r="Z69" s="1017">
        <f t="shared" si="7"/>
        <v>338</v>
      </c>
      <c r="AA69" s="1017">
        <f t="shared" si="8"/>
        <v>338</v>
      </c>
      <c r="AB69" s="1017">
        <f t="shared" si="9"/>
        <v>338</v>
      </c>
      <c r="AC69" s="1017">
        <f t="shared" si="10"/>
        <v>338</v>
      </c>
      <c r="AD69" s="1017">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8" t="str">
        <f>General!H24</f>
        <v>o</v>
      </c>
      <c r="I70" s="1021">
        <v>43804</v>
      </c>
      <c r="J70" s="1021">
        <v>43804</v>
      </c>
      <c r="K70" s="1021">
        <v>43804</v>
      </c>
      <c r="L70" s="1021">
        <v>43804</v>
      </c>
      <c r="M70" s="1021">
        <v>43804</v>
      </c>
      <c r="N70" s="1021">
        <v>43804</v>
      </c>
      <c r="O70" s="1021">
        <v>43804</v>
      </c>
      <c r="P70" s="1021">
        <v>43804</v>
      </c>
      <c r="Q70" s="1021">
        <v>43804</v>
      </c>
      <c r="R70" s="1021">
        <v>43804</v>
      </c>
      <c r="S70" s="315"/>
      <c r="T70" s="918" t="str">
        <f t="shared" si="1"/>
        <v>o</v>
      </c>
      <c r="U70" s="1017">
        <f t="shared" si="2"/>
        <v>338</v>
      </c>
      <c r="V70" s="1017">
        <f t="shared" si="3"/>
        <v>338</v>
      </c>
      <c r="W70" s="1017">
        <f t="shared" si="4"/>
        <v>338</v>
      </c>
      <c r="X70" s="1017">
        <f t="shared" si="5"/>
        <v>338</v>
      </c>
      <c r="Y70" s="1017">
        <f t="shared" si="6"/>
        <v>338</v>
      </c>
      <c r="Z70" s="1017">
        <f t="shared" si="7"/>
        <v>338</v>
      </c>
      <c r="AA70" s="1017">
        <f t="shared" si="8"/>
        <v>338</v>
      </c>
      <c r="AB70" s="1017">
        <f t="shared" si="9"/>
        <v>338</v>
      </c>
      <c r="AC70" s="1017">
        <f t="shared" si="10"/>
        <v>338</v>
      </c>
      <c r="AD70" s="1017">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8" t="str">
        <f>General!H25</f>
        <v>od</v>
      </c>
      <c r="I71" s="1021">
        <v>43804</v>
      </c>
      <c r="J71" s="1021">
        <v>43804</v>
      </c>
      <c r="K71" s="1021">
        <v>43804</v>
      </c>
      <c r="L71" s="1021">
        <v>43804</v>
      </c>
      <c r="M71" s="1021">
        <v>43804</v>
      </c>
      <c r="N71" s="1021">
        <v>43804</v>
      </c>
      <c r="O71" s="1021">
        <v>43804</v>
      </c>
      <c r="P71" s="1021">
        <v>43804</v>
      </c>
      <c r="Q71" s="1021">
        <v>43804</v>
      </c>
      <c r="R71" s="1021">
        <v>43804</v>
      </c>
      <c r="S71" s="315"/>
      <c r="T71" s="918" t="str">
        <f t="shared" si="1"/>
        <v>od</v>
      </c>
      <c r="U71" s="1017">
        <f t="shared" si="2"/>
        <v>338</v>
      </c>
      <c r="V71" s="1017">
        <f t="shared" si="3"/>
        <v>338</v>
      </c>
      <c r="W71" s="1017">
        <f t="shared" si="4"/>
        <v>338</v>
      </c>
      <c r="X71" s="1017">
        <f t="shared" si="5"/>
        <v>338</v>
      </c>
      <c r="Y71" s="1017">
        <f t="shared" si="6"/>
        <v>338</v>
      </c>
      <c r="Z71" s="1017">
        <f t="shared" si="7"/>
        <v>338</v>
      </c>
      <c r="AA71" s="1017">
        <f t="shared" si="8"/>
        <v>338</v>
      </c>
      <c r="AB71" s="1017">
        <f t="shared" si="9"/>
        <v>338</v>
      </c>
      <c r="AC71" s="1017">
        <f t="shared" si="10"/>
        <v>338</v>
      </c>
      <c r="AD71" s="1017">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8" t="str">
        <f>General!H26</f>
        <v>of</v>
      </c>
      <c r="I72" s="1021">
        <v>43794</v>
      </c>
      <c r="J72" s="1021">
        <v>43794</v>
      </c>
      <c r="K72" s="1021">
        <v>43794</v>
      </c>
      <c r="L72" s="1021">
        <v>43794</v>
      </c>
      <c r="M72" s="1021">
        <v>43794</v>
      </c>
      <c r="N72" s="1021">
        <v>43794</v>
      </c>
      <c r="O72" s="1021">
        <v>43794</v>
      </c>
      <c r="P72" s="1021">
        <v>43794</v>
      </c>
      <c r="Q72" s="1021">
        <v>43794</v>
      </c>
      <c r="R72" s="1021">
        <v>43794</v>
      </c>
      <c r="S72" s="315"/>
      <c r="T72" s="918" t="str">
        <f t="shared" si="1"/>
        <v>of</v>
      </c>
      <c r="U72" s="1017">
        <f t="shared" si="2"/>
        <v>328</v>
      </c>
      <c r="V72" s="1017">
        <f t="shared" si="3"/>
        <v>328</v>
      </c>
      <c r="W72" s="1017">
        <f t="shared" si="4"/>
        <v>328</v>
      </c>
      <c r="X72" s="1017">
        <f t="shared" si="5"/>
        <v>328</v>
      </c>
      <c r="Y72" s="1017">
        <f t="shared" si="6"/>
        <v>328</v>
      </c>
      <c r="Z72" s="1017">
        <f t="shared" si="7"/>
        <v>328</v>
      </c>
      <c r="AA72" s="1017">
        <f t="shared" si="8"/>
        <v>328</v>
      </c>
      <c r="AB72" s="1017">
        <f t="shared" si="9"/>
        <v>328</v>
      </c>
      <c r="AC72" s="1017">
        <f t="shared" si="10"/>
        <v>328</v>
      </c>
      <c r="AD72" s="1017">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8" t="str">
        <f>General!H27</f>
        <v>r</v>
      </c>
      <c r="I73" s="1021">
        <v>43794</v>
      </c>
      <c r="J73" s="1021">
        <v>43794</v>
      </c>
      <c r="K73" s="1021">
        <v>43794</v>
      </c>
      <c r="L73" s="1021">
        <v>43794</v>
      </c>
      <c r="M73" s="1021">
        <v>43794</v>
      </c>
      <c r="N73" s="1021">
        <v>43794</v>
      </c>
      <c r="O73" s="1021">
        <v>43794</v>
      </c>
      <c r="P73" s="1021">
        <v>43794</v>
      </c>
      <c r="Q73" s="1021">
        <v>43794</v>
      </c>
      <c r="R73" s="1021">
        <v>43794</v>
      </c>
      <c r="S73" s="315"/>
      <c r="T73" s="918" t="str">
        <f t="shared" si="1"/>
        <v>r</v>
      </c>
      <c r="U73" s="1017">
        <f t="shared" si="2"/>
        <v>328</v>
      </c>
      <c r="V73" s="1017">
        <f t="shared" si="3"/>
        <v>328</v>
      </c>
      <c r="W73" s="1017">
        <f t="shared" si="4"/>
        <v>328</v>
      </c>
      <c r="X73" s="1017">
        <f t="shared" si="5"/>
        <v>328</v>
      </c>
      <c r="Y73" s="1017">
        <f t="shared" si="6"/>
        <v>328</v>
      </c>
      <c r="Z73" s="1017">
        <f t="shared" si="7"/>
        <v>328</v>
      </c>
      <c r="AA73" s="1017">
        <f t="shared" si="8"/>
        <v>328</v>
      </c>
      <c r="AB73" s="1017">
        <f t="shared" si="9"/>
        <v>328</v>
      </c>
      <c r="AC73" s="1017">
        <f t="shared" si="10"/>
        <v>328</v>
      </c>
      <c r="AD73" s="1017">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8" t="str">
        <f>General!H28</f>
        <v>rd</v>
      </c>
      <c r="I74" s="1021">
        <v>43794</v>
      </c>
      <c r="J74" s="1021">
        <v>43794</v>
      </c>
      <c r="K74" s="1021">
        <v>43794</v>
      </c>
      <c r="L74" s="1021">
        <v>43794</v>
      </c>
      <c r="M74" s="1021">
        <v>43794</v>
      </c>
      <c r="N74" s="1021">
        <v>43794</v>
      </c>
      <c r="O74" s="1021">
        <v>43794</v>
      </c>
      <c r="P74" s="1021">
        <v>43794</v>
      </c>
      <c r="Q74" s="1021">
        <v>43794</v>
      </c>
      <c r="R74" s="1021">
        <v>43794</v>
      </c>
      <c r="S74" s="315"/>
      <c r="T74" s="918" t="str">
        <f t="shared" si="1"/>
        <v>rd</v>
      </c>
      <c r="U74" s="1017">
        <f t="shared" si="2"/>
        <v>328</v>
      </c>
      <c r="V74" s="1017">
        <f t="shared" si="3"/>
        <v>328</v>
      </c>
      <c r="W74" s="1017">
        <f t="shared" si="4"/>
        <v>328</v>
      </c>
      <c r="X74" s="1017">
        <f t="shared" si="5"/>
        <v>328</v>
      </c>
      <c r="Y74" s="1017">
        <f t="shared" si="6"/>
        <v>328</v>
      </c>
      <c r="Z74" s="1017">
        <f t="shared" si="7"/>
        <v>328</v>
      </c>
      <c r="AA74" s="1017">
        <f t="shared" si="8"/>
        <v>328</v>
      </c>
      <c r="AB74" s="1017">
        <f t="shared" si="9"/>
        <v>328</v>
      </c>
      <c r="AC74" s="1017">
        <f t="shared" si="10"/>
        <v>328</v>
      </c>
      <c r="AD74" s="1017">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8" t="str">
        <f>General!H29</f>
        <v>v</v>
      </c>
      <c r="I75" s="1021">
        <v>43804</v>
      </c>
      <c r="J75" s="1021">
        <v>43804</v>
      </c>
      <c r="K75" s="1021">
        <v>43804</v>
      </c>
      <c r="L75" s="1021">
        <v>43804</v>
      </c>
      <c r="M75" s="1021">
        <v>43804</v>
      </c>
      <c r="N75" s="1021">
        <v>43804</v>
      </c>
      <c r="O75" s="1021">
        <v>43804</v>
      </c>
      <c r="P75" s="1021">
        <v>43804</v>
      </c>
      <c r="Q75" s="1021">
        <v>43804</v>
      </c>
      <c r="R75" s="1021">
        <v>43804</v>
      </c>
      <c r="S75" s="315"/>
      <c r="T75" s="918" t="str">
        <f t="shared" si="1"/>
        <v>v</v>
      </c>
      <c r="U75" s="1017">
        <f t="shared" si="2"/>
        <v>338</v>
      </c>
      <c r="V75" s="1017">
        <f t="shared" si="3"/>
        <v>338</v>
      </c>
      <c r="W75" s="1017">
        <f t="shared" si="4"/>
        <v>338</v>
      </c>
      <c r="X75" s="1017">
        <f t="shared" si="5"/>
        <v>338</v>
      </c>
      <c r="Y75" s="1017">
        <f t="shared" si="6"/>
        <v>338</v>
      </c>
      <c r="Z75" s="1017">
        <f t="shared" si="7"/>
        <v>338</v>
      </c>
      <c r="AA75" s="1017">
        <f t="shared" si="8"/>
        <v>338</v>
      </c>
      <c r="AB75" s="1017">
        <f t="shared" si="9"/>
        <v>338</v>
      </c>
      <c r="AC75" s="1017">
        <f t="shared" si="10"/>
        <v>338</v>
      </c>
      <c r="AD75" s="1017">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8" t="str">
        <f>General!H30</f>
        <v>w</v>
      </c>
      <c r="I76" s="1021">
        <v>43804</v>
      </c>
      <c r="J76" s="1021">
        <v>43804</v>
      </c>
      <c r="K76" s="1021">
        <v>43804</v>
      </c>
      <c r="L76" s="1021">
        <v>43804</v>
      </c>
      <c r="M76" s="1021">
        <v>43804</v>
      </c>
      <c r="N76" s="1021">
        <v>43804</v>
      </c>
      <c r="O76" s="1021">
        <v>43804</v>
      </c>
      <c r="P76" s="1021">
        <v>43804</v>
      </c>
      <c r="Q76" s="1021">
        <v>43804</v>
      </c>
      <c r="R76" s="1021">
        <v>43804</v>
      </c>
      <c r="S76" s="315"/>
      <c r="T76" s="918" t="str">
        <f t="shared" si="1"/>
        <v>w</v>
      </c>
      <c r="U76" s="1017">
        <f t="shared" si="2"/>
        <v>338</v>
      </c>
      <c r="V76" s="1017">
        <f t="shared" si="3"/>
        <v>338</v>
      </c>
      <c r="W76" s="1017">
        <f t="shared" si="4"/>
        <v>338</v>
      </c>
      <c r="X76" s="1017">
        <f t="shared" si="5"/>
        <v>338</v>
      </c>
      <c r="Y76" s="1017">
        <f t="shared" si="6"/>
        <v>338</v>
      </c>
      <c r="Z76" s="1017">
        <f t="shared" si="7"/>
        <v>338</v>
      </c>
      <c r="AA76" s="1017">
        <f t="shared" si="8"/>
        <v>338</v>
      </c>
      <c r="AB76" s="1017">
        <f t="shared" si="9"/>
        <v>338</v>
      </c>
      <c r="AC76" s="1017">
        <f t="shared" si="10"/>
        <v>338</v>
      </c>
      <c r="AD76" s="1017">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8" t="str">
        <f>General!H31</f>
        <v>wd</v>
      </c>
      <c r="I77" s="1021">
        <v>43804</v>
      </c>
      <c r="J77" s="1021">
        <v>43804</v>
      </c>
      <c r="K77" s="1021">
        <v>43804</v>
      </c>
      <c r="L77" s="1021">
        <v>43804</v>
      </c>
      <c r="M77" s="1021">
        <v>43804</v>
      </c>
      <c r="N77" s="1021">
        <v>43804</v>
      </c>
      <c r="O77" s="1021">
        <v>43804</v>
      </c>
      <c r="P77" s="1021">
        <v>43804</v>
      </c>
      <c r="Q77" s="1021">
        <v>43804</v>
      </c>
      <c r="R77" s="1021">
        <v>43804</v>
      </c>
      <c r="S77" s="315"/>
      <c r="T77" s="918" t="str">
        <f t="shared" si="1"/>
        <v>wd</v>
      </c>
      <c r="U77" s="1017">
        <f t="shared" si="2"/>
        <v>338</v>
      </c>
      <c r="V77" s="1017">
        <f t="shared" si="3"/>
        <v>338</v>
      </c>
      <c r="W77" s="1017">
        <f t="shared" si="4"/>
        <v>338</v>
      </c>
      <c r="X77" s="1017">
        <f t="shared" si="5"/>
        <v>338</v>
      </c>
      <c r="Y77" s="1017">
        <f t="shared" si="6"/>
        <v>338</v>
      </c>
      <c r="Z77" s="1017">
        <f t="shared" si="7"/>
        <v>338</v>
      </c>
      <c r="AA77" s="1017">
        <f t="shared" si="8"/>
        <v>338</v>
      </c>
      <c r="AB77" s="1017">
        <f t="shared" si="9"/>
        <v>338</v>
      </c>
      <c r="AC77" s="1017">
        <f t="shared" si="10"/>
        <v>338</v>
      </c>
      <c r="AD77" s="1017">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8" t="str">
        <f>General!H32</f>
        <v>z</v>
      </c>
      <c r="I78" s="1021">
        <v>43794</v>
      </c>
      <c r="J78" s="1021">
        <v>43794</v>
      </c>
      <c r="K78" s="1021">
        <v>43794</v>
      </c>
      <c r="L78" s="1021">
        <v>43794</v>
      </c>
      <c r="M78" s="1021">
        <v>43794</v>
      </c>
      <c r="N78" s="1021">
        <v>43794</v>
      </c>
      <c r="O78" s="1021">
        <v>43794</v>
      </c>
      <c r="P78" s="1021">
        <v>43794</v>
      </c>
      <c r="Q78" s="1021">
        <v>43794</v>
      </c>
      <c r="R78" s="1021">
        <v>43794</v>
      </c>
      <c r="S78" s="315"/>
      <c r="T78" s="918" t="str">
        <f t="shared" si="1"/>
        <v>z</v>
      </c>
      <c r="U78" s="1017">
        <f t="shared" si="2"/>
        <v>328</v>
      </c>
      <c r="V78" s="1017">
        <f t="shared" si="3"/>
        <v>328</v>
      </c>
      <c r="W78" s="1017">
        <f t="shared" si="4"/>
        <v>328</v>
      </c>
      <c r="X78" s="1017">
        <f t="shared" si="5"/>
        <v>328</v>
      </c>
      <c r="Y78" s="1017">
        <f t="shared" si="6"/>
        <v>328</v>
      </c>
      <c r="Z78" s="1017">
        <f t="shared" si="7"/>
        <v>328</v>
      </c>
      <c r="AA78" s="1017">
        <f t="shared" si="8"/>
        <v>328</v>
      </c>
      <c r="AB78" s="1017">
        <f t="shared" si="9"/>
        <v>328</v>
      </c>
      <c r="AC78" s="1017">
        <f t="shared" si="10"/>
        <v>328</v>
      </c>
      <c r="AD78" s="1017">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8" t="str">
        <f>General!H33</f>
        <v>zd</v>
      </c>
      <c r="I79" s="1021">
        <v>43794</v>
      </c>
      <c r="J79" s="1021">
        <v>43794</v>
      </c>
      <c r="K79" s="1021">
        <v>43794</v>
      </c>
      <c r="L79" s="1021">
        <v>43794</v>
      </c>
      <c r="M79" s="1021">
        <v>43794</v>
      </c>
      <c r="N79" s="1021">
        <v>43794</v>
      </c>
      <c r="O79" s="1021">
        <v>43794</v>
      </c>
      <c r="P79" s="1021">
        <v>43794</v>
      </c>
      <c r="Q79" s="1021">
        <v>43794</v>
      </c>
      <c r="R79" s="1021">
        <v>43794</v>
      </c>
      <c r="S79" s="315"/>
      <c r="T79" s="918" t="str">
        <f t="shared" si="1"/>
        <v>zd</v>
      </c>
      <c r="U79" s="1017">
        <f t="shared" si="2"/>
        <v>328</v>
      </c>
      <c r="V79" s="1017">
        <f t="shared" si="3"/>
        <v>328</v>
      </c>
      <c r="W79" s="1017">
        <f t="shared" si="4"/>
        <v>328</v>
      </c>
      <c r="X79" s="1017">
        <f t="shared" si="5"/>
        <v>328</v>
      </c>
      <c r="Y79" s="1017">
        <f t="shared" si="6"/>
        <v>328</v>
      </c>
      <c r="Z79" s="1017">
        <f t="shared" si="7"/>
        <v>328</v>
      </c>
      <c r="AA79" s="1017">
        <f t="shared" si="8"/>
        <v>328</v>
      </c>
      <c r="AB79" s="1017">
        <f t="shared" si="9"/>
        <v>328</v>
      </c>
      <c r="AC79" s="1017">
        <f t="shared" si="10"/>
        <v>328</v>
      </c>
      <c r="AD79" s="1017">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7">
        <f>MIN(364,INT((J81 - DATE(YEAR(J81),1,1))))</f>
        <v>304</v>
      </c>
      <c r="J81" s="1021">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910</v>
      </c>
      <c r="O100" s="251" t="s">
        <v>911</v>
      </c>
      <c r="P100" s="251" t="s">
        <v>912</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6" t="s">
        <v>370</v>
      </c>
      <c r="I115" s="1056"/>
      <c r="J115" s="1056"/>
      <c r="K115" s="305"/>
      <c r="L115" s="317"/>
      <c r="M115" s="1055" t="s">
        <v>281</v>
      </c>
      <c r="N115" s="1055"/>
      <c r="O115" s="105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9"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9"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9"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9"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9"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9"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9"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9"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9" t="str">
        <f>General!L25</f>
        <v>jc</v>
      </c>
      <c r="H126" s="943">
        <f>H127*$T$658+H125*(1-$T$658)</f>
        <v>250</v>
      </c>
      <c r="I126" s="943">
        <f>I127*$T$658+I125*(1-$T$658)</f>
        <v>60</v>
      </c>
      <c r="J126" s="943">
        <f>J127*$T$658+J125*(1-$T$658)</f>
        <v>125</v>
      </c>
      <c r="L126" s="697" t="str">
        <f t="shared" si="12"/>
        <v>jc</v>
      </c>
      <c r="M126" s="943">
        <f>M127*$T$658+M125*(1-$T$658)</f>
        <v>0.25</v>
      </c>
      <c r="N126" s="943">
        <f>N127*$T$658+N125*(1-$T$658)</f>
        <v>1</v>
      </c>
      <c r="O126" s="943">
        <f>O127*$T$658+O125*(1-$T$658)</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9" t="str">
        <f>General!L26</f>
        <v>jr</v>
      </c>
      <c r="H127" s="357">
        <v>250</v>
      </c>
      <c r="I127" s="357">
        <v>60</v>
      </c>
      <c r="J127" s="357">
        <v>170</v>
      </c>
      <c r="L127" s="697" t="str">
        <f t="shared" si="12"/>
        <v>jr</v>
      </c>
      <c r="M127" s="358">
        <f t="shared" si="13"/>
        <v>0.25</v>
      </c>
      <c r="N127" s="357">
        <f t="shared" ref="N127:N138" si="15">IF(I127&gt;0,1,0)</f>
        <v>1</v>
      </c>
      <c r="O127" s="357">
        <f t="shared" ref="O127:O138"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9"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9"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9"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9"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9"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9"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9"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9"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9"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19" t="str">
        <f>General!L36</f>
        <v>sr</v>
      </c>
      <c r="H137" s="357">
        <v>250</v>
      </c>
      <c r="I137" s="357">
        <v>60</v>
      </c>
      <c r="J137" s="357">
        <v>170</v>
      </c>
      <c r="K137" s="28"/>
      <c r="L137" s="697" t="str">
        <f t="shared" si="12"/>
        <v>sr</v>
      </c>
      <c r="M137" s="358">
        <f t="shared" si="13"/>
        <v>0.25</v>
      </c>
      <c r="N137" s="357">
        <f t="shared" si="15"/>
        <v>1</v>
      </c>
      <c r="O137" s="357">
        <f t="shared" si="16"/>
        <v>1</v>
      </c>
      <c r="Q137" s="697"/>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19" t="str">
        <f>General!L37</f>
        <v>t</v>
      </c>
      <c r="H138" s="357">
        <v>250</v>
      </c>
      <c r="I138" s="357">
        <v>60</v>
      </c>
      <c r="J138" s="357">
        <v>120</v>
      </c>
      <c r="K138" s="28"/>
      <c r="L138" s="697" t="str">
        <f t="shared" si="12"/>
        <v>t</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7" customFormat="1" ht="15" outlineLevel="1" x14ac:dyDescent="0.25">
      <c r="A139" s="701"/>
      <c r="B139" s="698"/>
      <c r="C139" s="710"/>
      <c r="D139" s="710"/>
      <c r="E139" s="710"/>
      <c r="F139" s="714"/>
      <c r="G139" s="919" t="str">
        <f>General!L38</f>
        <v>tc</v>
      </c>
      <c r="H139" s="943">
        <f>H140*$T$671+H138*(1-$T$671)</f>
        <v>250</v>
      </c>
      <c r="I139" s="943">
        <f>I140*$T$671+I138*(1-$T$671)</f>
        <v>60</v>
      </c>
      <c r="J139" s="943">
        <f>J140*$T$671+J138*(1-$T$671)</f>
        <v>125</v>
      </c>
      <c r="K139" s="272"/>
      <c r="L139" s="697" t="str">
        <f t="shared" si="12"/>
        <v>tc</v>
      </c>
      <c r="M139" s="943">
        <f>M140*$T$671+M138*(1-$T$671)</f>
        <v>0.25</v>
      </c>
      <c r="N139" s="943">
        <f>N140*$T$671+N138*(1-$T$671)</f>
        <v>1</v>
      </c>
      <c r="O139" s="943">
        <f>O140*$T$671+O138*(1-$T$671)</f>
        <v>1</v>
      </c>
      <c r="S139" s="315"/>
      <c r="T139" s="315"/>
      <c r="U139" s="315"/>
      <c r="V139" s="315"/>
      <c r="W139" s="705"/>
      <c r="X139" s="700"/>
      <c r="Y139" s="700"/>
      <c r="Z139" s="700"/>
      <c r="AA139" s="700"/>
      <c r="AB139" s="700"/>
      <c r="AC139" s="700"/>
      <c r="AD139" s="700"/>
      <c r="AE139" s="700"/>
      <c r="AF139" s="700"/>
      <c r="AG139" s="700"/>
      <c r="AH139" s="700"/>
      <c r="AI139" s="700"/>
      <c r="AJ139" s="700"/>
      <c r="AK139" s="700"/>
      <c r="AL139" s="700"/>
      <c r="AM139" s="700"/>
      <c r="AN139" s="700"/>
      <c r="AO139" s="700"/>
      <c r="AP139" s="700"/>
      <c r="AQ139" s="700"/>
      <c r="AR139" s="700"/>
      <c r="AS139" s="700"/>
      <c r="AT139" s="700"/>
      <c r="AU139" s="700"/>
      <c r="AV139" s="700"/>
      <c r="AW139" s="700"/>
      <c r="AX139" s="700"/>
      <c r="AY139" s="700"/>
      <c r="AZ139" s="700"/>
      <c r="BA139" s="700"/>
      <c r="BB139" s="700"/>
      <c r="BC139" s="700"/>
      <c r="BD139" s="700"/>
      <c r="BE139" s="700"/>
      <c r="BF139" s="700"/>
      <c r="BG139" s="700"/>
      <c r="BH139" s="700"/>
      <c r="BI139" s="700"/>
      <c r="BJ139" s="700"/>
      <c r="BK139" s="700"/>
      <c r="BL139" s="700"/>
      <c r="BM139" s="700"/>
      <c r="BN139" s="700"/>
      <c r="BO139" s="700"/>
      <c r="BP139" s="700"/>
    </row>
    <row r="140" spans="1:68" ht="15" outlineLevel="1" x14ac:dyDescent="0.25">
      <c r="A140" s="6"/>
      <c r="B140" s="7"/>
      <c r="C140" s="18"/>
      <c r="D140" s="18"/>
      <c r="E140" s="18"/>
      <c r="F140" s="27"/>
      <c r="G140" s="919" t="str">
        <f>General!L39</f>
        <v>tr</v>
      </c>
      <c r="H140" s="357">
        <v>250</v>
      </c>
      <c r="I140" s="357">
        <v>60</v>
      </c>
      <c r="J140" s="357">
        <v>170</v>
      </c>
      <c r="L140" s="697" t="str">
        <f t="shared" si="12"/>
        <v>tr</v>
      </c>
      <c r="M140" s="358">
        <f t="shared" si="13"/>
        <v>0.25</v>
      </c>
      <c r="N140" s="357">
        <f>IF(I140&gt;0,1,0)</f>
        <v>1</v>
      </c>
      <c r="O140" s="357">
        <f>IF(J140&gt;0,1,0)</f>
        <v>1</v>
      </c>
      <c r="Q140" s="697"/>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19" t="str">
        <f>General!L40</f>
        <v>u</v>
      </c>
      <c r="H141" s="357">
        <v>250</v>
      </c>
      <c r="I141" s="357">
        <v>60</v>
      </c>
      <c r="J141" s="357">
        <v>120</v>
      </c>
      <c r="L141" s="697" t="str">
        <f t="shared" si="12"/>
        <v>u</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7" customFormat="1" ht="15" outlineLevel="1" x14ac:dyDescent="0.25">
      <c r="A142" s="701"/>
      <c r="B142" s="698"/>
      <c r="C142" s="710"/>
      <c r="D142" s="710"/>
      <c r="E142" s="710"/>
      <c r="F142" s="714"/>
      <c r="G142" s="919" t="str">
        <f>General!L41</f>
        <v>uc</v>
      </c>
      <c r="H142" s="943">
        <f>H143*$T$674+H141*(1-$T$674)</f>
        <v>250</v>
      </c>
      <c r="I142" s="943">
        <f>I143*$T$674+I141*(1-$T$674)</f>
        <v>60</v>
      </c>
      <c r="J142" s="943">
        <f>J143*$T$674+J141*(1-$T$674)</f>
        <v>125</v>
      </c>
      <c r="L142" s="697" t="str">
        <f t="shared" si="12"/>
        <v>uc</v>
      </c>
      <c r="M142" s="943">
        <f>M143*$T$674+M141*(1-$T$674)</f>
        <v>0.25</v>
      </c>
      <c r="N142" s="943">
        <f>N143*$T$674+N141*(1-$T$674)</f>
        <v>1</v>
      </c>
      <c r="O142" s="943">
        <f>O143*$T$674+O141*(1-$T$674)</f>
        <v>1</v>
      </c>
      <c r="S142" s="315"/>
      <c r="T142" s="315"/>
      <c r="U142" s="315"/>
      <c r="V142" s="315"/>
      <c r="W142" s="705"/>
      <c r="X142" s="700"/>
      <c r="Y142" s="700"/>
      <c r="Z142" s="700"/>
      <c r="AA142" s="700"/>
      <c r="AB142" s="700"/>
      <c r="AC142" s="700"/>
      <c r="AD142" s="700"/>
      <c r="AE142" s="700"/>
      <c r="AF142" s="700"/>
      <c r="AG142" s="700"/>
      <c r="AH142" s="700"/>
      <c r="AI142" s="700"/>
      <c r="AJ142" s="700"/>
      <c r="AK142" s="700"/>
      <c r="AL142" s="700"/>
      <c r="AM142" s="700"/>
      <c r="AN142" s="700"/>
      <c r="AO142" s="700"/>
      <c r="AP142" s="700"/>
      <c r="AQ142" s="700"/>
      <c r="AR142" s="700"/>
      <c r="AS142" s="700"/>
      <c r="AT142" s="700"/>
      <c r="AU142" s="700"/>
      <c r="AV142" s="700"/>
      <c r="AW142" s="700"/>
      <c r="AX142" s="700"/>
      <c r="AY142" s="700"/>
      <c r="AZ142" s="700"/>
      <c r="BA142" s="700"/>
      <c r="BB142" s="700"/>
      <c r="BC142" s="700"/>
      <c r="BD142" s="700"/>
      <c r="BE142" s="700"/>
      <c r="BF142" s="700"/>
      <c r="BG142" s="700"/>
      <c r="BH142" s="700"/>
      <c r="BI142" s="700"/>
      <c r="BJ142" s="700"/>
      <c r="BK142" s="700"/>
      <c r="BL142" s="700"/>
      <c r="BM142" s="700"/>
      <c r="BN142" s="700"/>
      <c r="BO142" s="700"/>
      <c r="BP142" s="700"/>
    </row>
    <row r="143" spans="1:68" ht="15" outlineLevel="1" x14ac:dyDescent="0.25">
      <c r="A143" s="6"/>
      <c r="B143" s="7"/>
      <c r="C143" s="18"/>
      <c r="D143" s="18"/>
      <c r="E143" s="18"/>
      <c r="F143" s="27"/>
      <c r="G143" s="919" t="str">
        <f>General!L42</f>
        <v>ur</v>
      </c>
      <c r="H143" s="357">
        <v>250</v>
      </c>
      <c r="I143" s="357">
        <v>60</v>
      </c>
      <c r="J143" s="357">
        <v>170</v>
      </c>
      <c r="K143" s="28"/>
      <c r="L143" s="697" t="str">
        <f t="shared" si="12"/>
        <v>ur</v>
      </c>
      <c r="M143" s="358">
        <f t="shared" si="13"/>
        <v>0.25</v>
      </c>
      <c r="N143" s="357">
        <f t="shared" ref="N143:O147" si="17">IF(I143&gt;0,1,0)</f>
        <v>1</v>
      </c>
      <c r="O143" s="357">
        <f t="shared" si="17"/>
        <v>1</v>
      </c>
      <c r="Q143" s="697"/>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19" t="str">
        <f>General!L43</f>
        <v>v</v>
      </c>
      <c r="H144" s="357">
        <v>250</v>
      </c>
      <c r="I144" s="357">
        <v>0</v>
      </c>
      <c r="J144" s="357">
        <v>0</v>
      </c>
      <c r="K144" s="28"/>
      <c r="L144" s="697" t="str">
        <f t="shared" si="12"/>
        <v>v</v>
      </c>
      <c r="M144" s="358">
        <f t="shared" si="13"/>
        <v>0.25</v>
      </c>
      <c r="N144" s="357">
        <f t="shared" si="17"/>
        <v>0</v>
      </c>
      <c r="O144" s="357">
        <f t="shared" si="17"/>
        <v>0</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9" t="str">
        <f>General!L44</f>
        <v>w</v>
      </c>
      <c r="H145" s="357">
        <v>250</v>
      </c>
      <c r="I145" s="357">
        <v>0</v>
      </c>
      <c r="J145" s="357">
        <v>0</v>
      </c>
      <c r="K145" s="28"/>
      <c r="L145" s="697" t="str">
        <f t="shared" si="12"/>
        <v>w</v>
      </c>
      <c r="M145" s="358">
        <f t="shared" si="13"/>
        <v>0.25</v>
      </c>
      <c r="N145" s="357">
        <f t="shared" si="17"/>
        <v>0</v>
      </c>
      <c r="O145" s="357">
        <f t="shared" si="17"/>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9" t="str">
        <f>General!L45</f>
        <v>wd</v>
      </c>
      <c r="H146" s="357">
        <v>250</v>
      </c>
      <c r="I146" s="357">
        <v>0</v>
      </c>
      <c r="J146" s="357">
        <v>0</v>
      </c>
      <c r="K146" s="28"/>
      <c r="L146" s="697" t="str">
        <f t="shared" si="12"/>
        <v>wd</v>
      </c>
      <c r="M146" s="358">
        <f t="shared" si="13"/>
        <v>0.25</v>
      </c>
      <c r="N146" s="357">
        <f t="shared" si="17"/>
        <v>0</v>
      </c>
      <c r="O146" s="357">
        <f t="shared" si="17"/>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9" t="str">
        <f>General!L46</f>
        <v>x</v>
      </c>
      <c r="H147" s="357">
        <v>250</v>
      </c>
      <c r="I147" s="357">
        <v>60</v>
      </c>
      <c r="J147" s="357">
        <v>120</v>
      </c>
      <c r="K147" s="28"/>
      <c r="L147" s="697" t="str">
        <f t="shared" si="12"/>
        <v>x</v>
      </c>
      <c r="M147" s="358">
        <f t="shared" si="13"/>
        <v>0.25</v>
      </c>
      <c r="N147" s="357">
        <f t="shared" si="17"/>
        <v>1</v>
      </c>
      <c r="O147" s="357">
        <f t="shared" si="17"/>
        <v>1</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7" customFormat="1" ht="15" outlineLevel="1" x14ac:dyDescent="0.25">
      <c r="A148" s="701"/>
      <c r="B148" s="698"/>
      <c r="C148" s="710"/>
      <c r="D148" s="710"/>
      <c r="E148" s="710"/>
      <c r="F148" s="714"/>
      <c r="G148" s="919" t="str">
        <f>General!L47</f>
        <v>xc</v>
      </c>
      <c r="H148" s="943">
        <f>H149*$T$680+H147*(1-$T$680)</f>
        <v>250</v>
      </c>
      <c r="I148" s="943">
        <f>I149*$T$680+I147*(1-$T$680)</f>
        <v>60</v>
      </c>
      <c r="J148" s="943">
        <f>J149*$T$680+J147*(1-$T$680)</f>
        <v>125</v>
      </c>
      <c r="K148" s="272"/>
      <c r="L148" s="697" t="str">
        <f t="shared" si="12"/>
        <v>xc</v>
      </c>
      <c r="M148" s="943">
        <f>M149*$T$680+M147*(1-$T$680)</f>
        <v>0.25</v>
      </c>
      <c r="N148" s="943">
        <f>N149*$T$680+N147*(1-$T$680)</f>
        <v>1</v>
      </c>
      <c r="O148" s="943">
        <f>O149*$T$680+O147*(1-$T$680)</f>
        <v>1</v>
      </c>
      <c r="S148" s="315"/>
      <c r="T148" s="315"/>
      <c r="U148" s="315"/>
      <c r="V148" s="315"/>
      <c r="W148" s="705"/>
      <c r="X148" s="700"/>
      <c r="Y148" s="700"/>
      <c r="Z148" s="700"/>
      <c r="AA148" s="700"/>
      <c r="AB148" s="700"/>
      <c r="AC148" s="700"/>
      <c r="AD148" s="700"/>
      <c r="AE148" s="700"/>
      <c r="AF148" s="700"/>
      <c r="AG148" s="700"/>
      <c r="AH148" s="700"/>
      <c r="AI148" s="700"/>
      <c r="AJ148" s="700"/>
      <c r="AK148" s="700"/>
      <c r="AL148" s="700"/>
      <c r="AM148" s="700"/>
      <c r="AN148" s="700"/>
      <c r="AO148" s="700"/>
      <c r="AP148" s="700"/>
      <c r="AQ148" s="700"/>
      <c r="AR148" s="700"/>
      <c r="AS148" s="700"/>
      <c r="AT148" s="700"/>
      <c r="AU148" s="700"/>
      <c r="AV148" s="700"/>
      <c r="AW148" s="700"/>
      <c r="AX148" s="700"/>
      <c r="AY148" s="700"/>
      <c r="AZ148" s="700"/>
      <c r="BA148" s="700"/>
      <c r="BB148" s="700"/>
      <c r="BC148" s="700"/>
      <c r="BD148" s="700"/>
      <c r="BE148" s="700"/>
      <c r="BF148" s="700"/>
      <c r="BG148" s="700"/>
      <c r="BH148" s="700"/>
      <c r="BI148" s="700"/>
      <c r="BJ148" s="700"/>
      <c r="BK148" s="700"/>
      <c r="BL148" s="700"/>
      <c r="BM148" s="700"/>
      <c r="BN148" s="700"/>
      <c r="BO148" s="700"/>
      <c r="BP148" s="700"/>
    </row>
    <row r="149" spans="1:84" ht="15" outlineLevel="1" x14ac:dyDescent="0.25">
      <c r="A149" s="6"/>
      <c r="B149" s="7"/>
      <c r="C149" s="18"/>
      <c r="D149" s="18"/>
      <c r="E149" s="18"/>
      <c r="F149" s="27"/>
      <c r="G149" s="919" t="str">
        <f>General!L48</f>
        <v>xr</v>
      </c>
      <c r="H149" s="357">
        <v>250</v>
      </c>
      <c r="I149" s="357">
        <v>60</v>
      </c>
      <c r="J149" s="357">
        <v>170</v>
      </c>
      <c r="K149" s="27"/>
      <c r="L149" s="697" t="str">
        <f t="shared" si="12"/>
        <v>xr</v>
      </c>
      <c r="M149" s="358">
        <f t="shared" si="13"/>
        <v>0.25</v>
      </c>
      <c r="N149" s="357">
        <f t="shared" ref="N149:O151" si="18">IF(I149&gt;0,1,0)</f>
        <v>1</v>
      </c>
      <c r="O149" s="357">
        <f t="shared" si="18"/>
        <v>1</v>
      </c>
      <c r="Q149" s="697"/>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19" t="str">
        <f>General!L49</f>
        <v>z</v>
      </c>
      <c r="H150" s="357">
        <v>250</v>
      </c>
      <c r="I150" s="357">
        <v>0</v>
      </c>
      <c r="J150" s="357">
        <v>0</v>
      </c>
      <c r="K150" s="27"/>
      <c r="L150" s="697" t="str">
        <f t="shared" si="12"/>
        <v>z</v>
      </c>
      <c r="M150" s="358">
        <f t="shared" si="13"/>
        <v>0.25</v>
      </c>
      <c r="N150" s="357">
        <f t="shared" si="18"/>
        <v>0</v>
      </c>
      <c r="O150" s="357">
        <f t="shared" si="18"/>
        <v>0</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9" t="str">
        <f>General!L50</f>
        <v>zd</v>
      </c>
      <c r="H151" s="357">
        <v>250</v>
      </c>
      <c r="I151" s="357">
        <v>0</v>
      </c>
      <c r="J151" s="357">
        <v>0</v>
      </c>
      <c r="L151" s="697" t="str">
        <f t="shared" si="12"/>
        <v>zd</v>
      </c>
      <c r="M151" s="358">
        <f t="shared" si="13"/>
        <v>0.25</v>
      </c>
      <c r="N151" s="357">
        <f t="shared" si="18"/>
        <v>0</v>
      </c>
      <c r="O151" s="357">
        <f t="shared" si="18"/>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7"/>
      <c r="I152" s="697"/>
      <c r="J152" s="697"/>
      <c r="K152" s="36"/>
      <c r="M152" s="697"/>
      <c r="N152" s="697"/>
      <c r="O152" s="697"/>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0"/>
      <c r="O165" s="750"/>
      <c r="P165" s="750"/>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910</v>
      </c>
      <c r="P168" s="251" t="s">
        <v>911</v>
      </c>
      <c r="Q168" s="251" t="s">
        <v>912</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3"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5" t="s">
        <v>64</v>
      </c>
      <c r="I170" s="923"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3"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3"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7" customFormat="1" ht="15" outlineLevel="1" x14ac:dyDescent="0.25">
      <c r="A173" s="701"/>
      <c r="B173" s="698"/>
      <c r="C173" s="710"/>
      <c r="D173" s="710"/>
      <c r="E173" s="710"/>
      <c r="F173" s="714"/>
      <c r="G173" s="715"/>
      <c r="H173" s="715" t="s">
        <v>64</v>
      </c>
      <c r="I173" s="923" t="str">
        <f>General!J21</f>
        <v>jc</v>
      </c>
      <c r="J173" s="359">
        <v>120</v>
      </c>
      <c r="K173" s="359">
        <v>120</v>
      </c>
      <c r="L173" s="359">
        <v>120</v>
      </c>
      <c r="M173" s="359">
        <v>120</v>
      </c>
      <c r="N173" s="359">
        <v>120</v>
      </c>
      <c r="O173" s="359">
        <v>0</v>
      </c>
      <c r="P173" s="359">
        <v>0</v>
      </c>
      <c r="Q173" s="359">
        <v>0</v>
      </c>
      <c r="R173" s="63"/>
      <c r="S173" s="63"/>
      <c r="T173" s="63"/>
      <c r="U173" s="63"/>
      <c r="V173" s="61"/>
      <c r="W173" s="705"/>
      <c r="X173" s="700"/>
      <c r="Y173" s="700"/>
      <c r="Z173" s="700"/>
      <c r="AA173" s="700"/>
      <c r="AB173" s="700"/>
      <c r="AC173" s="700"/>
      <c r="AD173" s="700"/>
      <c r="AE173" s="700"/>
      <c r="AF173" s="700"/>
      <c r="AG173" s="700"/>
      <c r="AH173" s="700"/>
      <c r="AI173" s="700"/>
      <c r="AJ173" s="700"/>
      <c r="AK173" s="700"/>
      <c r="AL173" s="700"/>
      <c r="AM173" s="700"/>
      <c r="AN173" s="700"/>
      <c r="AO173" s="700"/>
      <c r="AP173" s="700"/>
      <c r="AQ173" s="700"/>
      <c r="AR173" s="700"/>
      <c r="AS173" s="700"/>
      <c r="AT173" s="700"/>
      <c r="AU173" s="700"/>
      <c r="AV173" s="700"/>
      <c r="AW173" s="700"/>
      <c r="AX173" s="700"/>
      <c r="AY173" s="700"/>
      <c r="AZ173" s="700"/>
      <c r="BA173" s="700"/>
      <c r="BB173" s="700"/>
      <c r="BC173" s="700"/>
      <c r="BD173" s="700"/>
      <c r="BE173" s="700"/>
      <c r="BF173" s="700"/>
      <c r="BG173" s="700"/>
      <c r="BH173" s="700"/>
      <c r="BI173" s="700"/>
      <c r="BJ173" s="700"/>
      <c r="BK173" s="700"/>
      <c r="BL173" s="700"/>
      <c r="BM173" s="700"/>
      <c r="BN173" s="700"/>
      <c r="BO173" s="700"/>
      <c r="BP173" s="700"/>
    </row>
    <row r="174" spans="1:68" s="76" customFormat="1" ht="15" outlineLevel="1" x14ac:dyDescent="0.25">
      <c r="A174" s="234"/>
      <c r="B174" s="235"/>
      <c r="C174" s="245"/>
      <c r="D174" s="245"/>
      <c r="E174" s="245"/>
      <c r="F174" s="253"/>
      <c r="G174" s="254"/>
      <c r="H174" s="715" t="s">
        <v>64</v>
      </c>
      <c r="I174" s="923"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5" t="s">
        <v>64</v>
      </c>
      <c r="I175" s="923"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3"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5" t="s">
        <v>64</v>
      </c>
      <c r="I177" s="923"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7" customFormat="1" ht="15" outlineLevel="1" x14ac:dyDescent="0.25">
      <c r="A178" s="701"/>
      <c r="B178" s="698"/>
      <c r="C178" s="710"/>
      <c r="D178" s="710"/>
      <c r="E178" s="710"/>
      <c r="F178" s="714"/>
      <c r="G178" s="715"/>
      <c r="H178" s="715" t="s">
        <v>64</v>
      </c>
      <c r="I178" s="923" t="str">
        <f>General!J26</f>
        <v>tc</v>
      </c>
      <c r="J178" s="359">
        <v>120</v>
      </c>
      <c r="K178" s="359">
        <v>120</v>
      </c>
      <c r="L178" s="359">
        <v>120</v>
      </c>
      <c r="M178" s="359">
        <v>120</v>
      </c>
      <c r="N178" s="359">
        <v>120</v>
      </c>
      <c r="O178" s="359">
        <v>0</v>
      </c>
      <c r="P178" s="359">
        <v>0</v>
      </c>
      <c r="Q178" s="359">
        <v>0</v>
      </c>
      <c r="R178" s="63"/>
      <c r="S178" s="63"/>
      <c r="T178" s="63"/>
      <c r="U178" s="63"/>
      <c r="V178" s="61"/>
      <c r="W178" s="705"/>
      <c r="X178" s="700"/>
      <c r="Y178" s="700"/>
      <c r="Z178" s="700"/>
      <c r="AA178" s="700"/>
      <c r="AB178" s="700"/>
      <c r="AC178" s="700"/>
      <c r="AD178" s="700"/>
      <c r="AE178" s="700"/>
      <c r="AF178" s="700"/>
      <c r="AG178" s="700"/>
      <c r="AH178" s="700"/>
      <c r="AI178" s="700"/>
      <c r="AJ178" s="700"/>
      <c r="AK178" s="700"/>
      <c r="AL178" s="700"/>
      <c r="AM178" s="700"/>
      <c r="AN178" s="700"/>
      <c r="AO178" s="700"/>
      <c r="AP178" s="700"/>
      <c r="AQ178" s="700"/>
      <c r="AR178" s="700"/>
      <c r="AS178" s="700"/>
      <c r="AT178" s="700"/>
      <c r="AU178" s="700"/>
      <c r="AV178" s="700"/>
      <c r="AW178" s="700"/>
      <c r="AX178" s="700"/>
      <c r="AY178" s="700"/>
      <c r="AZ178" s="700"/>
      <c r="BA178" s="700"/>
      <c r="BB178" s="700"/>
      <c r="BC178" s="700"/>
      <c r="BD178" s="700"/>
      <c r="BE178" s="700"/>
      <c r="BF178" s="700"/>
      <c r="BG178" s="700"/>
      <c r="BH178" s="700"/>
      <c r="BI178" s="700"/>
      <c r="BJ178" s="700"/>
      <c r="BK178" s="700"/>
      <c r="BL178" s="700"/>
      <c r="BM178" s="700"/>
      <c r="BN178" s="700"/>
      <c r="BO178" s="700"/>
      <c r="BP178" s="700"/>
    </row>
    <row r="179" spans="1:68" s="76" customFormat="1" ht="15" outlineLevel="1" x14ac:dyDescent="0.25">
      <c r="A179" s="234"/>
      <c r="B179" s="235"/>
      <c r="C179" s="245"/>
      <c r="D179" s="245"/>
      <c r="E179" s="245"/>
      <c r="F179" s="253"/>
      <c r="G179" s="254"/>
      <c r="H179" s="715" t="s">
        <v>64</v>
      </c>
      <c r="I179" s="923"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5" t="s">
        <v>64</v>
      </c>
      <c r="I180" s="923"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7" customFormat="1" ht="15" outlineLevel="1" x14ac:dyDescent="0.25">
      <c r="A181" s="701"/>
      <c r="B181" s="698"/>
      <c r="C181" s="710"/>
      <c r="D181" s="710"/>
      <c r="E181" s="710"/>
      <c r="F181" s="714"/>
      <c r="G181" s="715"/>
      <c r="H181" s="715" t="s">
        <v>64</v>
      </c>
      <c r="I181" s="923" t="str">
        <f>General!J29</f>
        <v>uc</v>
      </c>
      <c r="J181" s="359">
        <v>120</v>
      </c>
      <c r="K181" s="359">
        <v>120</v>
      </c>
      <c r="L181" s="359">
        <v>120</v>
      </c>
      <c r="M181" s="359">
        <v>120</v>
      </c>
      <c r="N181" s="359">
        <v>120</v>
      </c>
      <c r="O181" s="359">
        <v>0</v>
      </c>
      <c r="P181" s="359">
        <v>0</v>
      </c>
      <c r="Q181" s="359">
        <v>0</v>
      </c>
      <c r="R181" s="63"/>
      <c r="S181" s="63"/>
      <c r="T181" s="63"/>
      <c r="U181" s="63"/>
      <c r="V181" s="61"/>
      <c r="W181" s="705"/>
      <c r="X181" s="700"/>
      <c r="Y181" s="700"/>
      <c r="Z181" s="700"/>
      <c r="AA181" s="700"/>
      <c r="AB181" s="700"/>
      <c r="AC181" s="700"/>
      <c r="AD181" s="700"/>
      <c r="AE181" s="700"/>
      <c r="AF181" s="700"/>
      <c r="AG181" s="700"/>
      <c r="AH181" s="700"/>
      <c r="AI181" s="700"/>
      <c r="AJ181" s="700"/>
      <c r="AK181" s="700"/>
      <c r="AL181" s="700"/>
      <c r="AM181" s="700"/>
      <c r="AN181" s="700"/>
      <c r="AO181" s="700"/>
      <c r="AP181" s="700"/>
      <c r="AQ181" s="700"/>
      <c r="AR181" s="700"/>
      <c r="AS181" s="700"/>
      <c r="AT181" s="700"/>
      <c r="AU181" s="700"/>
      <c r="AV181" s="700"/>
      <c r="AW181" s="700"/>
      <c r="AX181" s="700"/>
      <c r="AY181" s="700"/>
      <c r="AZ181" s="700"/>
      <c r="BA181" s="700"/>
      <c r="BB181" s="700"/>
      <c r="BC181" s="700"/>
      <c r="BD181" s="700"/>
      <c r="BE181" s="700"/>
      <c r="BF181" s="700"/>
      <c r="BG181" s="700"/>
      <c r="BH181" s="700"/>
      <c r="BI181" s="700"/>
      <c r="BJ181" s="700"/>
      <c r="BK181" s="700"/>
      <c r="BL181" s="700"/>
      <c r="BM181" s="700"/>
      <c r="BN181" s="700"/>
      <c r="BO181" s="700"/>
      <c r="BP181" s="700"/>
    </row>
    <row r="182" spans="1:68" s="76" customFormat="1" ht="15" outlineLevel="1" x14ac:dyDescent="0.25">
      <c r="A182" s="234"/>
      <c r="B182" s="235"/>
      <c r="C182" s="245"/>
      <c r="D182" s="245"/>
      <c r="E182" s="245"/>
      <c r="F182" s="253"/>
      <c r="G182" s="254"/>
      <c r="H182" s="715" t="s">
        <v>64</v>
      </c>
      <c r="I182" s="923"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5" t="s">
        <v>64</v>
      </c>
      <c r="I183" s="923"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7" customFormat="1" ht="15" outlineLevel="1" x14ac:dyDescent="0.25">
      <c r="A184" s="701"/>
      <c r="B184" s="698"/>
      <c r="C184" s="710"/>
      <c r="D184" s="710"/>
      <c r="E184" s="710"/>
      <c r="F184" s="714"/>
      <c r="G184" s="715"/>
      <c r="H184" s="715" t="s">
        <v>64</v>
      </c>
      <c r="I184" s="923" t="str">
        <f>General!J32</f>
        <v>xc</v>
      </c>
      <c r="J184" s="359">
        <v>120</v>
      </c>
      <c r="K184" s="359">
        <v>120</v>
      </c>
      <c r="L184" s="359">
        <v>120</v>
      </c>
      <c r="M184" s="359">
        <v>120</v>
      </c>
      <c r="N184" s="359">
        <v>120</v>
      </c>
      <c r="O184" s="359">
        <v>0</v>
      </c>
      <c r="P184" s="359">
        <v>0</v>
      </c>
      <c r="Q184" s="359">
        <v>0</v>
      </c>
      <c r="R184" s="63"/>
      <c r="S184" s="63"/>
      <c r="T184" s="63"/>
      <c r="U184" s="63"/>
      <c r="V184" s="61"/>
      <c r="W184" s="705"/>
      <c r="X184" s="700"/>
      <c r="Y184" s="700"/>
      <c r="Z184" s="700"/>
      <c r="AA184" s="700"/>
      <c r="AB184" s="700"/>
      <c r="AC184" s="700"/>
      <c r="AD184" s="700"/>
      <c r="AE184" s="700"/>
      <c r="AF184" s="700"/>
      <c r="AG184" s="700"/>
      <c r="AH184" s="700"/>
      <c r="AI184" s="700"/>
      <c r="AJ184" s="700"/>
      <c r="AK184" s="700"/>
      <c r="AL184" s="700"/>
      <c r="AM184" s="700"/>
      <c r="AN184" s="700"/>
      <c r="AO184" s="700"/>
      <c r="AP184" s="700"/>
      <c r="AQ184" s="700"/>
      <c r="AR184" s="700"/>
      <c r="AS184" s="700"/>
      <c r="AT184" s="700"/>
      <c r="AU184" s="700"/>
      <c r="AV184" s="700"/>
      <c r="AW184" s="700"/>
      <c r="AX184" s="700"/>
      <c r="AY184" s="700"/>
      <c r="AZ184" s="700"/>
      <c r="BA184" s="700"/>
      <c r="BB184" s="700"/>
      <c r="BC184" s="700"/>
      <c r="BD184" s="700"/>
      <c r="BE184" s="700"/>
      <c r="BF184" s="700"/>
      <c r="BG184" s="700"/>
      <c r="BH184" s="700"/>
      <c r="BI184" s="700"/>
      <c r="BJ184" s="700"/>
      <c r="BK184" s="700"/>
      <c r="BL184" s="700"/>
      <c r="BM184" s="700"/>
      <c r="BN184" s="700"/>
      <c r="BO184" s="700"/>
      <c r="BP184" s="700"/>
    </row>
    <row r="185" spans="1:68" s="76" customFormat="1" ht="15" outlineLevel="1" x14ac:dyDescent="0.25">
      <c r="A185" s="234"/>
      <c r="B185" s="235"/>
      <c r="C185" s="245"/>
      <c r="D185" s="245"/>
      <c r="E185" s="245"/>
      <c r="F185" s="253"/>
      <c r="G185" s="254"/>
      <c r="H185" s="715" t="s">
        <v>64</v>
      </c>
      <c r="I185" s="923"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5"/>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910</v>
      </c>
      <c r="P187" s="225" t="s">
        <v>911</v>
      </c>
      <c r="Q187" s="225" t="s">
        <v>912</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3"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5" t="s">
        <v>64</v>
      </c>
      <c r="I189" s="923"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5" t="s">
        <v>64</v>
      </c>
      <c r="I190" s="923"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3"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7" customFormat="1" ht="15" outlineLevel="1" x14ac:dyDescent="0.25">
      <c r="A192" s="701"/>
      <c r="B192" s="698"/>
      <c r="C192" s="710"/>
      <c r="D192" s="710"/>
      <c r="E192" s="710"/>
      <c r="F192" s="714"/>
      <c r="G192" s="715"/>
      <c r="H192" s="715" t="s">
        <v>64</v>
      </c>
      <c r="I192" s="923" t="str">
        <f>General!J21</f>
        <v>jc</v>
      </c>
      <c r="J192" s="943">
        <f t="shared" ref="J192:Q192" si="19">J193*$T$658+J191*(1-$T$658)</f>
        <v>1</v>
      </c>
      <c r="K192" s="943">
        <f t="shared" si="19"/>
        <v>1</v>
      </c>
      <c r="L192" s="943">
        <f t="shared" si="19"/>
        <v>1</v>
      </c>
      <c r="M192" s="943">
        <f t="shared" si="19"/>
        <v>1</v>
      </c>
      <c r="N192" s="943">
        <f t="shared" si="19"/>
        <v>1</v>
      </c>
      <c r="O192" s="943">
        <f t="shared" si="19"/>
        <v>0</v>
      </c>
      <c r="P192" s="943">
        <f t="shared" si="19"/>
        <v>0</v>
      </c>
      <c r="Q192" s="943">
        <f t="shared" si="19"/>
        <v>0</v>
      </c>
      <c r="R192" s="63"/>
      <c r="S192" s="63"/>
      <c r="T192" s="63"/>
      <c r="U192" s="63"/>
      <c r="V192" s="61"/>
      <c r="W192" s="705"/>
      <c r="X192" s="700"/>
      <c r="Y192" s="700"/>
      <c r="Z192" s="700"/>
      <c r="AA192" s="700"/>
      <c r="AB192" s="700"/>
      <c r="AC192" s="700"/>
      <c r="AD192" s="700"/>
      <c r="AE192" s="700"/>
      <c r="AF192" s="700"/>
      <c r="AG192" s="700"/>
      <c r="AH192" s="700"/>
      <c r="AI192" s="700"/>
      <c r="AJ192" s="700"/>
      <c r="AK192" s="700"/>
      <c r="AL192" s="700"/>
      <c r="AM192" s="700"/>
      <c r="AN192" s="700"/>
      <c r="AO192" s="700"/>
      <c r="AP192" s="700"/>
      <c r="AQ192" s="700"/>
      <c r="AR192" s="700"/>
      <c r="AS192" s="700"/>
      <c r="AT192" s="700"/>
      <c r="AU192" s="700"/>
      <c r="AV192" s="700"/>
      <c r="AW192" s="700"/>
      <c r="AX192" s="700"/>
      <c r="AY192" s="700"/>
      <c r="AZ192" s="700"/>
      <c r="BA192" s="700"/>
      <c r="BB192" s="700"/>
      <c r="BC192" s="700"/>
      <c r="BD192" s="700"/>
      <c r="BE192" s="700"/>
      <c r="BF192" s="700"/>
      <c r="BG192" s="700"/>
      <c r="BH192" s="700"/>
      <c r="BI192" s="700"/>
      <c r="BJ192" s="700"/>
      <c r="BK192" s="700"/>
      <c r="BL192" s="700"/>
      <c r="BM192" s="700"/>
      <c r="BN192" s="700"/>
      <c r="BO192" s="700"/>
      <c r="BP192" s="700"/>
    </row>
    <row r="193" spans="1:84" s="76" customFormat="1" ht="15" outlineLevel="1" x14ac:dyDescent="0.25">
      <c r="A193" s="234"/>
      <c r="B193" s="235"/>
      <c r="C193" s="245"/>
      <c r="D193" s="245"/>
      <c r="E193" s="245"/>
      <c r="F193" s="253"/>
      <c r="G193" s="254"/>
      <c r="H193" s="715" t="s">
        <v>64</v>
      </c>
      <c r="I193" s="923"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5" t="s">
        <v>64</v>
      </c>
      <c r="I194" s="923"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5" t="s">
        <v>64</v>
      </c>
      <c r="I195" s="923"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5" t="s">
        <v>64</v>
      </c>
      <c r="I196" s="923"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7" customFormat="1" ht="15" outlineLevel="1" x14ac:dyDescent="0.25">
      <c r="A197" s="701"/>
      <c r="B197" s="698"/>
      <c r="C197" s="710"/>
      <c r="D197" s="710"/>
      <c r="E197" s="710"/>
      <c r="F197" s="714"/>
      <c r="G197" s="715"/>
      <c r="H197" s="715" t="s">
        <v>64</v>
      </c>
      <c r="I197" s="923" t="str">
        <f>General!J26</f>
        <v>tc</v>
      </c>
      <c r="J197" s="943">
        <f t="shared" ref="J197:Q197" si="20">J198*$T$671+J196*(1-$T$671)</f>
        <v>1</v>
      </c>
      <c r="K197" s="943">
        <f t="shared" si="20"/>
        <v>1</v>
      </c>
      <c r="L197" s="943">
        <f t="shared" si="20"/>
        <v>1</v>
      </c>
      <c r="M197" s="943">
        <f t="shared" si="20"/>
        <v>1</v>
      </c>
      <c r="N197" s="943">
        <f t="shared" si="20"/>
        <v>1</v>
      </c>
      <c r="O197" s="943">
        <f t="shared" si="20"/>
        <v>0</v>
      </c>
      <c r="P197" s="943">
        <f t="shared" si="20"/>
        <v>0</v>
      </c>
      <c r="Q197" s="943">
        <f t="shared" si="20"/>
        <v>0</v>
      </c>
      <c r="R197" s="63"/>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84" s="76" customFormat="1" ht="15" outlineLevel="1" x14ac:dyDescent="0.25">
      <c r="A198" s="234"/>
      <c r="B198" s="235"/>
      <c r="C198" s="245"/>
      <c r="D198" s="245"/>
      <c r="E198" s="245"/>
      <c r="F198" s="253"/>
      <c r="G198" s="254"/>
      <c r="H198" s="715" t="s">
        <v>64</v>
      </c>
      <c r="I198" s="923"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5" t="s">
        <v>64</v>
      </c>
      <c r="I199" s="923"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7" customFormat="1" ht="15" outlineLevel="1" x14ac:dyDescent="0.25">
      <c r="A200" s="701"/>
      <c r="B200" s="698"/>
      <c r="C200" s="710"/>
      <c r="D200" s="710"/>
      <c r="E200" s="710"/>
      <c r="F200" s="714"/>
      <c r="G200" s="715"/>
      <c r="H200" s="715" t="s">
        <v>64</v>
      </c>
      <c r="I200" s="923" t="str">
        <f>General!J29</f>
        <v>uc</v>
      </c>
      <c r="J200" s="943">
        <f t="shared" ref="J200:Q200" si="21">J201*$T$674+J199*(1-$T$674)</f>
        <v>1</v>
      </c>
      <c r="K200" s="943">
        <f t="shared" si="21"/>
        <v>1</v>
      </c>
      <c r="L200" s="943">
        <f t="shared" si="21"/>
        <v>1</v>
      </c>
      <c r="M200" s="943">
        <f t="shared" si="21"/>
        <v>1</v>
      </c>
      <c r="N200" s="943">
        <f t="shared" si="21"/>
        <v>1</v>
      </c>
      <c r="O200" s="943">
        <f t="shared" si="21"/>
        <v>0</v>
      </c>
      <c r="P200" s="943">
        <f t="shared" si="21"/>
        <v>0</v>
      </c>
      <c r="Q200" s="943">
        <f t="shared" si="21"/>
        <v>0</v>
      </c>
      <c r="R200" s="63"/>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84" s="76" customFormat="1" ht="15" outlineLevel="1" x14ac:dyDescent="0.25">
      <c r="A201" s="234"/>
      <c r="B201" s="235"/>
      <c r="C201" s="245"/>
      <c r="D201" s="245"/>
      <c r="E201" s="245"/>
      <c r="F201" s="253"/>
      <c r="G201" s="254"/>
      <c r="H201" s="715" t="s">
        <v>64</v>
      </c>
      <c r="I201" s="923"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5" t="s">
        <v>64</v>
      </c>
      <c r="I202" s="923"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7" customFormat="1" ht="15" outlineLevel="1" x14ac:dyDescent="0.25">
      <c r="A203" s="701"/>
      <c r="B203" s="698"/>
      <c r="C203" s="710"/>
      <c r="D203" s="710"/>
      <c r="E203" s="710"/>
      <c r="F203" s="714"/>
      <c r="G203" s="715"/>
      <c r="H203" s="715" t="s">
        <v>64</v>
      </c>
      <c r="I203" s="923" t="str">
        <f>General!J32</f>
        <v>xc</v>
      </c>
      <c r="J203" s="943">
        <f t="shared" ref="J203:Q203" si="22">J204*$T$680+J202*(1-$T$680)</f>
        <v>1</v>
      </c>
      <c r="K203" s="943">
        <f t="shared" si="22"/>
        <v>1</v>
      </c>
      <c r="L203" s="943">
        <f t="shared" si="22"/>
        <v>1</v>
      </c>
      <c r="M203" s="943">
        <f t="shared" si="22"/>
        <v>1</v>
      </c>
      <c r="N203" s="943">
        <f t="shared" si="22"/>
        <v>1</v>
      </c>
      <c r="O203" s="943">
        <f t="shared" si="22"/>
        <v>0</v>
      </c>
      <c r="P203" s="943">
        <f t="shared" si="22"/>
        <v>0</v>
      </c>
      <c r="Q203" s="943">
        <f t="shared" si="22"/>
        <v>0</v>
      </c>
      <c r="R203" s="63"/>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84" s="76" customFormat="1" ht="15" outlineLevel="1" x14ac:dyDescent="0.25">
      <c r="A204" s="234"/>
      <c r="B204" s="235"/>
      <c r="C204" s="245"/>
      <c r="D204" s="245"/>
      <c r="E204" s="245"/>
      <c r="F204" s="253"/>
      <c r="G204" s="254"/>
      <c r="H204" s="715" t="s">
        <v>64</v>
      </c>
      <c r="I204" s="923"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7"/>
      <c r="AB221" s="637"/>
      <c r="AC221" s="637"/>
      <c r="AD221" s="637"/>
      <c r="AE221" s="637"/>
      <c r="AF221" s="637"/>
      <c r="AG221" s="637"/>
      <c r="AH221" s="637"/>
      <c r="AI221" s="637"/>
      <c r="AJ221" s="637"/>
      <c r="AK221" s="637"/>
      <c r="AL221" s="637"/>
      <c r="AM221" s="637"/>
      <c r="AN221" s="637"/>
      <c r="AO221" s="637"/>
      <c r="AP221" s="637"/>
      <c r="AQ221" s="637"/>
      <c r="AR221" s="637"/>
      <c r="AS221" s="637"/>
      <c r="AT221" s="637"/>
      <c r="AU221" s="637"/>
      <c r="AV221" s="637"/>
      <c r="AW221" s="637"/>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7"/>
      <c r="AB222" s="637"/>
      <c r="AC222" s="637"/>
      <c r="AD222" s="637"/>
      <c r="AE222" s="637"/>
      <c r="AF222" s="637"/>
      <c r="AG222" s="637"/>
      <c r="AH222" s="637"/>
      <c r="AI222" s="637"/>
      <c r="AJ222" s="637"/>
      <c r="AK222" s="637"/>
      <c r="AL222" s="637"/>
      <c r="AM222" s="637"/>
      <c r="AN222" s="637"/>
      <c r="AO222" s="637"/>
      <c r="AP222" s="637"/>
      <c r="AQ222" s="637"/>
      <c r="AR222" s="637"/>
      <c r="AS222" s="637"/>
      <c r="AT222" s="637"/>
      <c r="AU222" s="637"/>
      <c r="AV222" s="637"/>
      <c r="AW222" s="637"/>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7"/>
      <c r="O223" s="637"/>
      <c r="P223" s="637"/>
      <c r="Q223" s="637"/>
      <c r="R223" s="637"/>
      <c r="S223" s="637"/>
      <c r="T223" s="637"/>
      <c r="U223" s="637"/>
      <c r="V223" s="637"/>
      <c r="W223" s="637"/>
      <c r="X223" s="637"/>
      <c r="Y223" s="637"/>
      <c r="Z223" s="637"/>
      <c r="AA223" s="637"/>
      <c r="AB223" s="637"/>
      <c r="AC223" s="637"/>
      <c r="AD223" s="637"/>
      <c r="AE223" s="637"/>
      <c r="AF223" s="637"/>
      <c r="AG223" s="637"/>
      <c r="AH223" s="637"/>
      <c r="AI223" s="637"/>
      <c r="AJ223" s="637"/>
      <c r="AK223" s="637"/>
      <c r="AL223" s="637"/>
      <c r="AM223" s="637"/>
      <c r="AN223" s="637"/>
      <c r="AO223" s="637"/>
      <c r="AP223" s="637"/>
      <c r="AQ223" s="637"/>
      <c r="AR223" s="637"/>
      <c r="AS223" s="637"/>
      <c r="AT223" s="637"/>
      <c r="AU223" s="637"/>
      <c r="AV223" s="637"/>
      <c r="AW223" s="637"/>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7" t="s">
        <v>844</v>
      </c>
      <c r="O224" s="637"/>
      <c r="P224" s="637"/>
      <c r="Q224" s="637"/>
      <c r="R224" s="637"/>
      <c r="S224" s="637"/>
      <c r="T224" s="637"/>
      <c r="U224" s="637"/>
      <c r="V224" s="637"/>
      <c r="W224" s="637"/>
      <c r="X224" s="637"/>
      <c r="Y224" s="637"/>
      <c r="Z224" s="63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7" t="s">
        <v>23</v>
      </c>
      <c r="I225" s="947" t="s">
        <v>23</v>
      </c>
      <c r="J225" s="947" t="s">
        <v>23</v>
      </c>
      <c r="K225" s="947" t="s">
        <v>23</v>
      </c>
      <c r="L225" s="947" t="s">
        <v>23</v>
      </c>
      <c r="M225" s="948" t="s">
        <v>74</v>
      </c>
      <c r="N225" s="9" t="b">
        <f>AND(COUNTIF(G226:$G$261,G225))</f>
        <v>0</v>
      </c>
      <c r="O225" s="71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7" t="s">
        <v>375</v>
      </c>
      <c r="I226" s="947" t="s">
        <v>23</v>
      </c>
      <c r="J226" s="947" t="s">
        <v>14</v>
      </c>
      <c r="K226" s="947" t="s">
        <v>23</v>
      </c>
      <c r="L226" s="947" t="s">
        <v>14</v>
      </c>
      <c r="M226" s="948" t="s">
        <v>74</v>
      </c>
      <c r="N226" s="697" t="b">
        <f>AND(COUNTIF(G227:$G$261,G226))</f>
        <v>0</v>
      </c>
      <c r="O226" s="712"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7" t="s">
        <v>23</v>
      </c>
      <c r="I227" s="947" t="s">
        <v>375</v>
      </c>
      <c r="J227" s="947" t="s">
        <v>23</v>
      </c>
      <c r="K227" s="947" t="s">
        <v>14</v>
      </c>
      <c r="L227" s="947" t="s">
        <v>23</v>
      </c>
      <c r="M227" s="948" t="s">
        <v>71</v>
      </c>
      <c r="N227" s="697" t="b">
        <f>AND(COUNTIF(G228:$G$261,G227))</f>
        <v>0</v>
      </c>
      <c r="O227" s="712" t="s">
        <v>377</v>
      </c>
      <c r="AX227" s="17"/>
      <c r="AY227" s="8"/>
      <c r="AZ227" s="8"/>
      <c r="BA227" s="8"/>
      <c r="BB227" s="9"/>
      <c r="BC227" s="9"/>
      <c r="BD227" s="9"/>
      <c r="BE227" s="9"/>
      <c r="BF227" s="9"/>
      <c r="BG227" s="9"/>
      <c r="BH227" s="9"/>
      <c r="BI227" s="9"/>
      <c r="BJ227" s="9"/>
      <c r="BK227" s="9"/>
      <c r="BL227" s="9"/>
      <c r="BM227" s="9"/>
      <c r="BN227" s="9"/>
      <c r="BO227" s="9"/>
      <c r="BP227" s="9"/>
    </row>
    <row r="228" spans="1:68" s="697" customFormat="1" ht="15" outlineLevel="1" x14ac:dyDescent="0.25">
      <c r="A228" s="701"/>
      <c r="B228" s="698"/>
      <c r="C228" s="710"/>
      <c r="D228" s="710"/>
      <c r="E228" s="710"/>
      <c r="F228" s="714"/>
      <c r="G228" s="697" t="str">
        <f t="shared" ref="G228" si="24">_xlfn.CONCAT(H228:M228)</f>
        <v>AYABAbd</v>
      </c>
      <c r="H228" s="947" t="s">
        <v>23</v>
      </c>
      <c r="I228" s="947" t="s">
        <v>375</v>
      </c>
      <c r="J228" s="947" t="s">
        <v>23</v>
      </c>
      <c r="K228" s="947" t="s">
        <v>14</v>
      </c>
      <c r="L228" s="947" t="s">
        <v>23</v>
      </c>
      <c r="M228" s="948" t="s">
        <v>979</v>
      </c>
      <c r="N228" s="697" t="b">
        <f>AND(COUNTIF(G229:$G$261,G228))</f>
        <v>0</v>
      </c>
      <c r="O228" s="712" t="s">
        <v>983</v>
      </c>
      <c r="AX228" s="705"/>
      <c r="AY228" s="700"/>
      <c r="AZ228" s="700"/>
      <c r="BA228" s="700"/>
    </row>
    <row r="229" spans="1:68" s="697" customFormat="1" ht="15" outlineLevel="1" x14ac:dyDescent="0.25">
      <c r="A229" s="701"/>
      <c r="B229" s="698"/>
      <c r="C229" s="710"/>
      <c r="D229" s="710"/>
      <c r="E229" s="710"/>
      <c r="F229" s="714"/>
      <c r="G229" s="697" t="str">
        <f t="shared" ref="G229:G230" si="25">_xlfn.CONCAT(H229:M229)</f>
        <v>YAOAOFa</v>
      </c>
      <c r="H229" s="947" t="s">
        <v>375</v>
      </c>
      <c r="I229" s="947" t="s">
        <v>23</v>
      </c>
      <c r="J229" s="947" t="s">
        <v>12</v>
      </c>
      <c r="K229" s="947" t="s">
        <v>23</v>
      </c>
      <c r="L229" s="947" t="s">
        <v>161</v>
      </c>
      <c r="M229" s="948" t="s">
        <v>74</v>
      </c>
      <c r="N229" s="697" t="b">
        <f>AND(COUNTIF(G230:$G$261,G229))</f>
        <v>0</v>
      </c>
      <c r="O229" s="712" t="s">
        <v>976</v>
      </c>
      <c r="AX229" s="705"/>
      <c r="AY229" s="700"/>
      <c r="AZ229" s="700"/>
      <c r="BA229" s="700"/>
    </row>
    <row r="230" spans="1:68" s="697" customFormat="1" ht="15" outlineLevel="1" x14ac:dyDescent="0.25">
      <c r="A230" s="701"/>
      <c r="B230" s="698"/>
      <c r="C230" s="710"/>
      <c r="D230" s="710"/>
      <c r="E230" s="710"/>
      <c r="F230" s="714"/>
      <c r="G230" s="697" t="str">
        <f t="shared" si="25"/>
        <v>AYAOAof</v>
      </c>
      <c r="H230" s="947" t="s">
        <v>23</v>
      </c>
      <c r="I230" s="947" t="s">
        <v>375</v>
      </c>
      <c r="J230" s="947" t="s">
        <v>23</v>
      </c>
      <c r="K230" s="947" t="s">
        <v>12</v>
      </c>
      <c r="L230" s="947" t="s">
        <v>23</v>
      </c>
      <c r="M230" s="948" t="s">
        <v>233</v>
      </c>
      <c r="N230" s="697" t="b">
        <f>AND(COUNTIF(G231:$G$261,G230))</f>
        <v>0</v>
      </c>
      <c r="O230" s="712" t="s">
        <v>976</v>
      </c>
      <c r="AX230" s="705"/>
      <c r="AY230" s="700"/>
      <c r="AZ230" s="700"/>
      <c r="BA230" s="700"/>
    </row>
    <row r="231" spans="1:68" ht="15" outlineLevel="1" x14ac:dyDescent="0.25">
      <c r="A231" s="6"/>
      <c r="B231" s="7"/>
      <c r="C231" s="18"/>
      <c r="D231" s="18"/>
      <c r="E231" s="18"/>
      <c r="F231" s="27"/>
      <c r="G231" s="76" t="str">
        <f t="shared" si="23"/>
        <v>YYNBNb</v>
      </c>
      <c r="H231" s="947" t="s">
        <v>375</v>
      </c>
      <c r="I231" s="947" t="s">
        <v>375</v>
      </c>
      <c r="J231" s="947" t="s">
        <v>81</v>
      </c>
      <c r="K231" s="947" t="s">
        <v>14</v>
      </c>
      <c r="L231" s="947" t="s">
        <v>81</v>
      </c>
      <c r="M231" s="948" t="s">
        <v>71</v>
      </c>
      <c r="N231" s="697" t="b">
        <f>AND(COUNTIF(G232:$G$261,G231))</f>
        <v>0</v>
      </c>
      <c r="O231" s="712"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7" t="s">
        <v>375</v>
      </c>
      <c r="I232" s="947" t="s">
        <v>375</v>
      </c>
      <c r="J232" s="947" t="s">
        <v>14</v>
      </c>
      <c r="K232" s="947" t="s">
        <v>81</v>
      </c>
      <c r="L232" s="947" t="s">
        <v>14</v>
      </c>
      <c r="M232" s="947" t="s">
        <v>76</v>
      </c>
      <c r="N232" s="697" t="b">
        <f>AND(COUNTIF(G233:$G$261,G232))</f>
        <v>0</v>
      </c>
      <c r="O232" s="712"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7" t="s">
        <v>375</v>
      </c>
      <c r="I233" s="947" t="s">
        <v>375</v>
      </c>
      <c r="J233" s="947" t="s">
        <v>14</v>
      </c>
      <c r="K233" s="947" t="s">
        <v>81</v>
      </c>
      <c r="L233" s="947" t="s">
        <v>14</v>
      </c>
      <c r="M233" s="947" t="s">
        <v>67</v>
      </c>
      <c r="N233" s="697" t="b">
        <f>AND(COUNTIF(G234:$G$261,G233))</f>
        <v>0</v>
      </c>
      <c r="O233" s="712" t="s">
        <v>378</v>
      </c>
      <c r="AX233" s="244"/>
      <c r="AY233" s="236"/>
      <c r="AZ233" s="236"/>
      <c r="BA233" s="236"/>
    </row>
    <row r="234" spans="1:68" s="76" customFormat="1" ht="15" outlineLevel="1" x14ac:dyDescent="0.25">
      <c r="A234" s="234"/>
      <c r="B234" s="235"/>
      <c r="C234" s="245"/>
      <c r="D234" s="245"/>
      <c r="E234" s="245"/>
      <c r="F234" s="253"/>
      <c r="G234" s="76" t="str">
        <f t="shared" si="23"/>
        <v>YYNWBr</v>
      </c>
      <c r="H234" s="947" t="s">
        <v>375</v>
      </c>
      <c r="I234" s="947" t="s">
        <v>375</v>
      </c>
      <c r="J234" s="947" t="s">
        <v>81</v>
      </c>
      <c r="K234" s="947" t="s">
        <v>8</v>
      </c>
      <c r="L234" s="947" t="s">
        <v>14</v>
      </c>
      <c r="M234" s="947" t="s">
        <v>67</v>
      </c>
      <c r="N234" s="697" t="b">
        <f>AND(COUNTIF(G235:$G$261,G234))</f>
        <v>0</v>
      </c>
      <c r="O234" s="712" t="s">
        <v>843</v>
      </c>
      <c r="AX234" s="244"/>
      <c r="AY234" s="236"/>
      <c r="AZ234" s="236"/>
      <c r="BA234" s="236"/>
    </row>
    <row r="235" spans="1:68" s="76" customFormat="1" ht="15" outlineLevel="1" x14ac:dyDescent="0.25">
      <c r="A235" s="234"/>
      <c r="B235" s="235"/>
      <c r="C235" s="245"/>
      <c r="D235" s="245"/>
      <c r="E235" s="245"/>
      <c r="F235" s="253"/>
      <c r="G235" s="76" t="str">
        <f t="shared" si="23"/>
        <v>YYWBNw</v>
      </c>
      <c r="H235" s="947" t="s">
        <v>375</v>
      </c>
      <c r="I235" s="947" t="s">
        <v>375</v>
      </c>
      <c r="J235" s="947" t="s">
        <v>8</v>
      </c>
      <c r="K235" s="947" t="s">
        <v>14</v>
      </c>
      <c r="L235" s="947" t="s">
        <v>81</v>
      </c>
      <c r="M235" s="947" t="s">
        <v>68</v>
      </c>
      <c r="N235" s="697" t="b">
        <f>AND(COUNTIF(G236:$G$261,G235))</f>
        <v>0</v>
      </c>
      <c r="O235" s="712" t="s">
        <v>843</v>
      </c>
      <c r="AX235" s="244"/>
      <c r="AY235" s="236"/>
      <c r="AZ235" s="236"/>
      <c r="BA235" s="236"/>
    </row>
    <row r="236" spans="1:68" s="76" customFormat="1" ht="15" outlineLevel="1" x14ac:dyDescent="0.25">
      <c r="A236" s="234"/>
      <c r="B236" s="235"/>
      <c r="C236" s="245"/>
      <c r="D236" s="245"/>
      <c r="E236" s="245"/>
      <c r="F236" s="253"/>
      <c r="G236" s="76" t="str">
        <f t="shared" si="23"/>
        <v>YYBNWb</v>
      </c>
      <c r="H236" s="947" t="s">
        <v>375</v>
      </c>
      <c r="I236" s="947" t="s">
        <v>375</v>
      </c>
      <c r="J236" s="947" t="s">
        <v>14</v>
      </c>
      <c r="K236" s="947" t="s">
        <v>81</v>
      </c>
      <c r="L236" s="947" t="s">
        <v>8</v>
      </c>
      <c r="M236" s="947" t="s">
        <v>71</v>
      </c>
      <c r="N236" s="697" t="b">
        <f>AND(COUNTIF(G237:$G$261,G236))</f>
        <v>0</v>
      </c>
      <c r="O236" s="712" t="s">
        <v>843</v>
      </c>
      <c r="AX236" s="244"/>
      <c r="AY236" s="236"/>
      <c r="AZ236" s="236"/>
      <c r="BA236" s="236"/>
    </row>
    <row r="237" spans="1:68" s="76" customFormat="1" ht="15" outlineLevel="1" x14ac:dyDescent="0.25">
      <c r="A237" s="234"/>
      <c r="B237" s="235"/>
      <c r="C237" s="245"/>
      <c r="D237" s="245"/>
      <c r="E237" s="245"/>
      <c r="F237" s="253"/>
      <c r="G237" s="76" t="str">
        <f t="shared" si="23"/>
        <v>AAAAAz</v>
      </c>
      <c r="H237" s="947" t="s">
        <v>23</v>
      </c>
      <c r="I237" s="947" t="s">
        <v>23</v>
      </c>
      <c r="J237" s="947" t="s">
        <v>23</v>
      </c>
      <c r="K237" s="947" t="s">
        <v>23</v>
      </c>
      <c r="L237" s="947" t="s">
        <v>23</v>
      </c>
      <c r="M237" s="947" t="s">
        <v>76</v>
      </c>
      <c r="N237" s="697" t="b">
        <f>AND(COUNTIF(G238:$G$261,G237))</f>
        <v>0</v>
      </c>
      <c r="O237" s="712" t="s">
        <v>845</v>
      </c>
      <c r="AX237" s="244"/>
      <c r="AY237" s="236"/>
      <c r="AZ237" s="236"/>
      <c r="BA237" s="236"/>
    </row>
    <row r="238" spans="1:68" s="76" customFormat="1" ht="15" outlineLevel="1" x14ac:dyDescent="0.25">
      <c r="A238" s="234"/>
      <c r="B238" s="235"/>
      <c r="C238" s="245"/>
      <c r="D238" s="245"/>
      <c r="E238" s="245"/>
      <c r="F238" s="253"/>
      <c r="G238" s="76" t="str">
        <f t="shared" si="23"/>
        <v>AAAANw</v>
      </c>
      <c r="H238" s="947" t="s">
        <v>23</v>
      </c>
      <c r="I238" s="947" t="s">
        <v>23</v>
      </c>
      <c r="J238" s="947" t="s">
        <v>23</v>
      </c>
      <c r="K238" s="947" t="s">
        <v>23</v>
      </c>
      <c r="L238" s="947" t="s">
        <v>81</v>
      </c>
      <c r="M238" s="947" t="s">
        <v>68</v>
      </c>
      <c r="N238" s="697" t="b">
        <f>AND(COUNTIF(G239:$G$261,G238))</f>
        <v>0</v>
      </c>
      <c r="O238" s="712" t="s">
        <v>845</v>
      </c>
      <c r="AX238" s="244"/>
      <c r="AY238" s="236"/>
      <c r="AZ238" s="236"/>
      <c r="BA238" s="236"/>
    </row>
    <row r="239" spans="1:68" s="76" customFormat="1" ht="15" outlineLevel="1" x14ac:dyDescent="0.25">
      <c r="A239" s="234"/>
      <c r="B239" s="235"/>
      <c r="C239" s="245"/>
      <c r="D239" s="245"/>
      <c r="E239" s="245"/>
      <c r="F239" s="253"/>
      <c r="G239" s="76" t="str">
        <f t="shared" si="23"/>
        <v>AAANWb</v>
      </c>
      <c r="H239" s="947" t="s">
        <v>23</v>
      </c>
      <c r="I239" s="947" t="s">
        <v>23</v>
      </c>
      <c r="J239" s="947" t="s">
        <v>23</v>
      </c>
      <c r="K239" s="947" t="s">
        <v>81</v>
      </c>
      <c r="L239" s="947" t="s">
        <v>8</v>
      </c>
      <c r="M239" s="947" t="s">
        <v>71</v>
      </c>
      <c r="N239" s="697" t="b">
        <f>AND(COUNTIF(G240:$G$261,G239))</f>
        <v>0</v>
      </c>
      <c r="O239" s="712" t="s">
        <v>845</v>
      </c>
      <c r="AX239" s="244"/>
      <c r="AY239" s="236"/>
      <c r="AZ239" s="236"/>
      <c r="BA239" s="236"/>
    </row>
    <row r="240" spans="1:68" s="76" customFormat="1" ht="15" outlineLevel="1" x14ac:dyDescent="0.25">
      <c r="A240" s="234"/>
      <c r="B240" s="235"/>
      <c r="C240" s="245"/>
      <c r="D240" s="245"/>
      <c r="E240" s="245"/>
      <c r="F240" s="253"/>
      <c r="G240" s="76" t="str">
        <f t="shared" si="23"/>
        <v>AANWBa</v>
      </c>
      <c r="H240" s="947" t="s">
        <v>23</v>
      </c>
      <c r="I240" s="947" t="s">
        <v>23</v>
      </c>
      <c r="J240" s="947" t="s">
        <v>81</v>
      </c>
      <c r="K240" s="947" t="s">
        <v>8</v>
      </c>
      <c r="L240" s="947" t="s">
        <v>14</v>
      </c>
      <c r="M240" s="947" t="s">
        <v>74</v>
      </c>
      <c r="N240" s="697" t="b">
        <f>AND(COUNTIF(G241:$G$261,G240))</f>
        <v>0</v>
      </c>
      <c r="O240" s="712" t="s">
        <v>845</v>
      </c>
      <c r="AX240" s="244"/>
      <c r="AY240" s="236"/>
      <c r="AZ240" s="236"/>
      <c r="BA240" s="236"/>
    </row>
    <row r="241" spans="1:53" s="76" customFormat="1" ht="15" outlineLevel="1" x14ac:dyDescent="0.25">
      <c r="A241" s="234"/>
      <c r="B241" s="235"/>
      <c r="C241" s="245"/>
      <c r="D241" s="245"/>
      <c r="E241" s="245"/>
      <c r="F241" s="253"/>
      <c r="G241" s="76" t="str">
        <f t="shared" si="23"/>
        <v>AYWBAa</v>
      </c>
      <c r="H241" s="947" t="s">
        <v>23</v>
      </c>
      <c r="I241" s="947" t="s">
        <v>375</v>
      </c>
      <c r="J241" s="947" t="s">
        <v>8</v>
      </c>
      <c r="K241" s="947" t="s">
        <v>14</v>
      </c>
      <c r="L241" s="947" t="s">
        <v>23</v>
      </c>
      <c r="M241" s="947" t="s">
        <v>74</v>
      </c>
      <c r="N241" s="697" t="b">
        <f>AND(COUNTIF(G242:$G$261,G241))</f>
        <v>0</v>
      </c>
      <c r="O241" s="712" t="s">
        <v>845</v>
      </c>
      <c r="AX241" s="244"/>
      <c r="AY241" s="236"/>
      <c r="AZ241" s="236"/>
      <c r="BA241" s="236"/>
    </row>
    <row r="242" spans="1:53" s="76" customFormat="1" ht="15" outlineLevel="1" x14ac:dyDescent="0.25">
      <c r="A242" s="234"/>
      <c r="B242" s="235"/>
      <c r="C242" s="245"/>
      <c r="D242" s="245"/>
      <c r="E242" s="245"/>
      <c r="F242" s="253"/>
      <c r="G242" s="76" t="str">
        <f t="shared" si="23"/>
        <v>YYBAAa</v>
      </c>
      <c r="H242" s="947" t="s">
        <v>375</v>
      </c>
      <c r="I242" s="947" t="s">
        <v>375</v>
      </c>
      <c r="J242" s="947" t="s">
        <v>14</v>
      </c>
      <c r="K242" s="947" t="s">
        <v>23</v>
      </c>
      <c r="L242" s="947" t="s">
        <v>23</v>
      </c>
      <c r="M242" s="947" t="s">
        <v>74</v>
      </c>
      <c r="N242" s="697" t="b">
        <f>AND(COUNTIF(G243:$G$261,G242))</f>
        <v>0</v>
      </c>
      <c r="O242" s="712" t="s">
        <v>845</v>
      </c>
      <c r="AX242" s="244"/>
      <c r="AY242" s="236"/>
      <c r="AZ242" s="236"/>
      <c r="BA242" s="236"/>
    </row>
    <row r="243" spans="1:53" s="76" customFormat="1" ht="15" outlineLevel="1" x14ac:dyDescent="0.25">
      <c r="A243" s="234"/>
      <c r="B243" s="235"/>
      <c r="C243" s="245"/>
      <c r="D243" s="245"/>
      <c r="E243" s="245"/>
      <c r="F243" s="253"/>
      <c r="G243" s="76" t="str">
        <f t="shared" si="23"/>
        <v>YYAAAa</v>
      </c>
      <c r="H243" s="947" t="s">
        <v>375</v>
      </c>
      <c r="I243" s="947" t="s">
        <v>375</v>
      </c>
      <c r="J243" s="947" t="s">
        <v>23</v>
      </c>
      <c r="K243" s="947" t="s">
        <v>23</v>
      </c>
      <c r="L243" s="947" t="s">
        <v>23</v>
      </c>
      <c r="M243" s="947" t="s">
        <v>74</v>
      </c>
      <c r="N243" s="697" t="b">
        <f>AND(COUNTIF(G244:$G$261,G243))</f>
        <v>0</v>
      </c>
      <c r="O243" s="712" t="s">
        <v>845</v>
      </c>
      <c r="AX243" s="244"/>
      <c r="AY243" s="236"/>
      <c r="AZ243" s="236"/>
      <c r="BA243" s="236"/>
    </row>
    <row r="244" spans="1:53" s="76" customFormat="1" ht="15" outlineLevel="1" x14ac:dyDescent="0.25">
      <c r="A244" s="234"/>
      <c r="B244" s="235"/>
      <c r="C244" s="245"/>
      <c r="D244" s="245"/>
      <c r="E244" s="245"/>
      <c r="F244" s="253"/>
      <c r="G244" s="76" t="str">
        <f t="shared" si="23"/>
        <v>YAAAAa</v>
      </c>
      <c r="H244" s="947" t="s">
        <v>375</v>
      </c>
      <c r="I244" s="947" t="s">
        <v>23</v>
      </c>
      <c r="J244" s="947" t="s">
        <v>23</v>
      </c>
      <c r="K244" s="947" t="s">
        <v>23</v>
      </c>
      <c r="L244" s="947" t="s">
        <v>23</v>
      </c>
      <c r="M244" s="947" t="s">
        <v>74</v>
      </c>
      <c r="N244" s="697" t="b">
        <f>AND(COUNTIF(G245:$G$261,G244))</f>
        <v>0</v>
      </c>
      <c r="O244" s="712" t="s">
        <v>845</v>
      </c>
      <c r="AX244" s="244"/>
      <c r="AY244" s="236"/>
      <c r="AZ244" s="236"/>
      <c r="BA244" s="236"/>
    </row>
    <row r="245" spans="1:53" s="697" customFormat="1" ht="15" outlineLevel="1" x14ac:dyDescent="0.25">
      <c r="A245" s="701"/>
      <c r="B245" s="698"/>
      <c r="C245" s="710"/>
      <c r="D245" s="710"/>
      <c r="E245" s="710"/>
      <c r="F245" s="714"/>
      <c r="G245" s="697" t="str">
        <f t="shared" si="23"/>
        <v>YYFWBz</v>
      </c>
      <c r="H245" s="947" t="s">
        <v>375</v>
      </c>
      <c r="I245" s="947" t="s">
        <v>375</v>
      </c>
      <c r="J245" s="947" t="s">
        <v>10</v>
      </c>
      <c r="K245" s="947" t="s">
        <v>8</v>
      </c>
      <c r="L245" s="947" t="s">
        <v>14</v>
      </c>
      <c r="M245" s="947" t="s">
        <v>76</v>
      </c>
      <c r="N245" s="697" t="b">
        <f>AND(COUNTIF(G246:$G$261,G245))</f>
        <v>0</v>
      </c>
      <c r="O245" s="712" t="s">
        <v>1125</v>
      </c>
      <c r="AX245" s="705"/>
      <c r="AY245" s="700"/>
      <c r="AZ245" s="700"/>
      <c r="BA245" s="700"/>
    </row>
    <row r="246" spans="1:53" s="697" customFormat="1" ht="15" outlineLevel="1" x14ac:dyDescent="0.25">
      <c r="A246" s="701"/>
      <c r="B246" s="698"/>
      <c r="C246" s="710"/>
      <c r="D246" s="710"/>
      <c r="E246" s="710"/>
      <c r="F246" s="714"/>
      <c r="G246" s="697" t="str">
        <f t="shared" si="23"/>
        <v>YYBNWf</v>
      </c>
      <c r="H246" s="947" t="s">
        <v>375</v>
      </c>
      <c r="I246" s="947" t="s">
        <v>375</v>
      </c>
      <c r="J246" s="947" t="s">
        <v>14</v>
      </c>
      <c r="K246" s="947" t="s">
        <v>81</v>
      </c>
      <c r="L246" s="947" t="s">
        <v>8</v>
      </c>
      <c r="M246" s="947" t="s">
        <v>69</v>
      </c>
      <c r="N246" s="697" t="b">
        <f>AND(COUNTIF(G247:$G$261,G246))</f>
        <v>0</v>
      </c>
      <c r="O246" s="712" t="s">
        <v>1125</v>
      </c>
      <c r="AX246" s="705"/>
      <c r="AY246" s="700"/>
      <c r="AZ246" s="700"/>
      <c r="BA246" s="700"/>
    </row>
    <row r="247" spans="1:53" s="697" customFormat="1" ht="15" outlineLevel="1" x14ac:dyDescent="0.25">
      <c r="A247" s="701"/>
      <c r="B247" s="698"/>
      <c r="C247" s="710"/>
      <c r="D247" s="710"/>
      <c r="E247" s="710"/>
      <c r="F247" s="714"/>
      <c r="G247" s="697" t="str">
        <f t="shared" si="23"/>
        <v>YYNWFw</v>
      </c>
      <c r="H247" s="947" t="s">
        <v>375</v>
      </c>
      <c r="I247" s="947" t="s">
        <v>375</v>
      </c>
      <c r="J247" s="947" t="s">
        <v>81</v>
      </c>
      <c r="K247" s="947" t="s">
        <v>8</v>
      </c>
      <c r="L247" s="947" t="s">
        <v>10</v>
      </c>
      <c r="M247" s="947" t="s">
        <v>68</v>
      </c>
      <c r="N247" s="697" t="b">
        <f>AND(COUNTIF(G248:$G$261,G247))</f>
        <v>0</v>
      </c>
      <c r="O247" s="712" t="s">
        <v>1125</v>
      </c>
      <c r="AX247" s="705"/>
      <c r="AY247" s="700"/>
      <c r="AZ247" s="700"/>
      <c r="BA247" s="700"/>
    </row>
    <row r="248" spans="1:53" s="697" customFormat="1" ht="15" outlineLevel="1" x14ac:dyDescent="0.25">
      <c r="A248" s="701"/>
      <c r="B248" s="698"/>
      <c r="C248" s="710"/>
      <c r="D248" s="710"/>
      <c r="E248" s="710"/>
      <c r="F248" s="714"/>
      <c r="G248" s="697" t="str">
        <f t="shared" si="23"/>
        <v>YYWFWb</v>
      </c>
      <c r="H248" s="947" t="s">
        <v>375</v>
      </c>
      <c r="I248" s="947" t="s">
        <v>375</v>
      </c>
      <c r="J248" s="947" t="s">
        <v>8</v>
      </c>
      <c r="K248" s="947" t="s">
        <v>10</v>
      </c>
      <c r="L248" s="947" t="s">
        <v>8</v>
      </c>
      <c r="M248" s="947" t="s">
        <v>71</v>
      </c>
      <c r="N248" s="697" t="b">
        <f>AND(COUNTIF(G249:$G$261,G248))</f>
        <v>0</v>
      </c>
      <c r="O248" s="712" t="s">
        <v>1125</v>
      </c>
      <c r="AX248" s="705"/>
      <c r="AY248" s="700"/>
      <c r="AZ248" s="700"/>
      <c r="BA248" s="700"/>
    </row>
    <row r="249" spans="1:53" s="76" customFormat="1" ht="15" outlineLevel="1" x14ac:dyDescent="0.25">
      <c r="A249" s="234"/>
      <c r="B249" s="235"/>
      <c r="C249" s="245"/>
      <c r="D249" s="245"/>
      <c r="E249" s="245"/>
      <c r="F249" s="253"/>
      <c r="G249" s="76" t="str">
        <f t="shared" si="23"/>
        <v>YYWNWl</v>
      </c>
      <c r="H249" s="947" t="s">
        <v>375</v>
      </c>
      <c r="I249" s="947" t="s">
        <v>375</v>
      </c>
      <c r="J249" s="947" t="s">
        <v>8</v>
      </c>
      <c r="K249" s="947" t="s">
        <v>81</v>
      </c>
      <c r="L249" s="947" t="s">
        <v>8</v>
      </c>
      <c r="M249" s="947" t="s">
        <v>72</v>
      </c>
      <c r="N249" s="697" t="b">
        <f>AND(COUNTIF(G250:$G$261,G249))</f>
        <v>0</v>
      </c>
      <c r="O249" s="261" t="s">
        <v>915</v>
      </c>
      <c r="AX249" s="244"/>
      <c r="AY249" s="236"/>
      <c r="AZ249" s="236"/>
      <c r="BA249" s="236"/>
    </row>
    <row r="250" spans="1:53" s="76" customFormat="1" ht="15" outlineLevel="1" x14ac:dyDescent="0.25">
      <c r="A250" s="234"/>
      <c r="B250" s="235"/>
      <c r="C250" s="245"/>
      <c r="D250" s="245"/>
      <c r="E250" s="245"/>
      <c r="F250" s="253"/>
      <c r="G250" s="76" t="str">
        <f t="shared" si="23"/>
        <v>YYLWNw</v>
      </c>
      <c r="H250" s="947" t="s">
        <v>375</v>
      </c>
      <c r="I250" s="947" t="s">
        <v>375</v>
      </c>
      <c r="J250" s="947" t="s">
        <v>16</v>
      </c>
      <c r="K250" s="947" t="s">
        <v>8</v>
      </c>
      <c r="L250" s="947" t="s">
        <v>81</v>
      </c>
      <c r="M250" s="947" t="s">
        <v>68</v>
      </c>
      <c r="N250" s="697" t="b">
        <f>AND(COUNTIF(G251:$G$261,G250))</f>
        <v>0</v>
      </c>
      <c r="O250" s="261" t="s">
        <v>915</v>
      </c>
      <c r="AX250" s="244"/>
      <c r="AY250" s="236"/>
      <c r="AZ250" s="236"/>
      <c r="BA250" s="236"/>
    </row>
    <row r="251" spans="1:53" s="76" customFormat="1" ht="15" outlineLevel="1" x14ac:dyDescent="0.25">
      <c r="A251" s="234"/>
      <c r="B251" s="235"/>
      <c r="C251" s="245"/>
      <c r="D251" s="245"/>
      <c r="E251" s="245"/>
      <c r="F251" s="253"/>
      <c r="G251" s="76" t="str">
        <f t="shared" si="23"/>
        <v>YYWLWz</v>
      </c>
      <c r="H251" s="947" t="s">
        <v>375</v>
      </c>
      <c r="I251" s="947" t="s">
        <v>375</v>
      </c>
      <c r="J251" s="947" t="s">
        <v>8</v>
      </c>
      <c r="K251" s="947" t="s">
        <v>16</v>
      </c>
      <c r="L251" s="947" t="s">
        <v>8</v>
      </c>
      <c r="M251" s="947" t="s">
        <v>76</v>
      </c>
      <c r="N251" s="697" t="b">
        <f>AND(COUNTIF(G252:$G$261,G251))</f>
        <v>0</v>
      </c>
      <c r="O251" s="261" t="s">
        <v>915</v>
      </c>
      <c r="AX251" s="244"/>
      <c r="AY251" s="236"/>
      <c r="AZ251" s="236"/>
      <c r="BA251" s="236"/>
    </row>
    <row r="252" spans="1:53" s="76" customFormat="1" ht="15" outlineLevel="1" x14ac:dyDescent="0.25">
      <c r="A252" s="234"/>
      <c r="B252" s="235"/>
      <c r="C252" s="245"/>
      <c r="D252" s="245"/>
      <c r="E252" s="245"/>
      <c r="F252" s="253"/>
      <c r="G252" s="76" t="str">
        <f t="shared" si="23"/>
        <v>YYNWLw</v>
      </c>
      <c r="H252" s="947" t="s">
        <v>375</v>
      </c>
      <c r="I252" s="947" t="s">
        <v>375</v>
      </c>
      <c r="J252" s="947" t="s">
        <v>81</v>
      </c>
      <c r="K252" s="947" t="s">
        <v>8</v>
      </c>
      <c r="L252" s="947" t="s">
        <v>16</v>
      </c>
      <c r="M252" s="947" t="s">
        <v>68</v>
      </c>
      <c r="N252" s="697" t="b">
        <f>AND(COUNTIF(G253:$G$261,G252))</f>
        <v>0</v>
      </c>
      <c r="O252" s="261" t="s">
        <v>915</v>
      </c>
      <c r="AX252" s="244"/>
      <c r="AY252" s="236"/>
      <c r="AZ252" s="236"/>
      <c r="BA252" s="236"/>
    </row>
    <row r="253" spans="1:53" s="76" customFormat="1" ht="15" outlineLevel="1" x14ac:dyDescent="0.25">
      <c r="A253" s="234"/>
      <c r="B253" s="235"/>
      <c r="C253" s="245"/>
      <c r="D253" s="245"/>
      <c r="E253" s="245"/>
      <c r="F253" s="253"/>
      <c r="G253" s="76" t="str">
        <f t="shared" si="23"/>
        <v>AYAAAw</v>
      </c>
      <c r="H253" s="947" t="s">
        <v>23</v>
      </c>
      <c r="I253" s="947" t="s">
        <v>375</v>
      </c>
      <c r="J253" s="947" t="s">
        <v>23</v>
      </c>
      <c r="K253" s="947" t="s">
        <v>23</v>
      </c>
      <c r="L253" s="947" t="s">
        <v>23</v>
      </c>
      <c r="M253" s="947" t="s">
        <v>68</v>
      </c>
      <c r="N253" s="697" t="b">
        <f>AND(COUNTIF(G254:$G$261,G253))</f>
        <v>0</v>
      </c>
      <c r="O253" s="261" t="s">
        <v>916</v>
      </c>
      <c r="AX253" s="244"/>
      <c r="AY253" s="236"/>
      <c r="AZ253" s="236"/>
      <c r="BA253" s="236"/>
    </row>
    <row r="254" spans="1:53" s="76" customFormat="1" ht="15" outlineLevel="1" x14ac:dyDescent="0.25">
      <c r="A254" s="234"/>
      <c r="B254" s="235"/>
      <c r="C254" s="245"/>
      <c r="D254" s="245"/>
      <c r="E254" s="245"/>
      <c r="F254" s="253"/>
      <c r="G254" s="76" t="str">
        <f t="shared" si="23"/>
        <v>AAWAAa</v>
      </c>
      <c r="H254" s="947" t="s">
        <v>23</v>
      </c>
      <c r="I254" s="947" t="s">
        <v>23</v>
      </c>
      <c r="J254" s="947" t="s">
        <v>8</v>
      </c>
      <c r="K254" s="947" t="s">
        <v>23</v>
      </c>
      <c r="L254" s="947" t="s">
        <v>23</v>
      </c>
      <c r="M254" s="947" t="s">
        <v>74</v>
      </c>
      <c r="N254" s="697" t="b">
        <f>AND(COUNTIF(G255:$G$261,G254))</f>
        <v>0</v>
      </c>
      <c r="O254" s="261" t="s">
        <v>916</v>
      </c>
      <c r="AX254" s="244"/>
      <c r="AY254" s="236"/>
      <c r="AZ254" s="236"/>
      <c r="BA254" s="236"/>
    </row>
    <row r="255" spans="1:53" s="76" customFormat="1" ht="15" outlineLevel="1" x14ac:dyDescent="0.25">
      <c r="A255" s="234"/>
      <c r="B255" s="235"/>
      <c r="C255" s="245"/>
      <c r="D255" s="245"/>
      <c r="E255" s="245"/>
      <c r="F255" s="253"/>
      <c r="G255" s="76" t="str">
        <f t="shared" si="23"/>
        <v>AAAWAa</v>
      </c>
      <c r="H255" s="947" t="s">
        <v>23</v>
      </c>
      <c r="I255" s="947" t="s">
        <v>23</v>
      </c>
      <c r="J255" s="947" t="s">
        <v>23</v>
      </c>
      <c r="K255" s="947" t="s">
        <v>8</v>
      </c>
      <c r="L255" s="947" t="s">
        <v>23</v>
      </c>
      <c r="M255" s="947" t="s">
        <v>74</v>
      </c>
      <c r="N255" s="697" t="b">
        <f>AND(COUNTIF(G256:$G$261,G255))</f>
        <v>0</v>
      </c>
      <c r="O255" s="261" t="s">
        <v>916</v>
      </c>
      <c r="AX255" s="244"/>
      <c r="AY255" s="236"/>
      <c r="AZ255" s="236"/>
      <c r="BA255" s="236"/>
    </row>
    <row r="256" spans="1:53" s="76" customFormat="1" ht="15" outlineLevel="1" x14ac:dyDescent="0.25">
      <c r="A256" s="234"/>
      <c r="B256" s="235"/>
      <c r="C256" s="245"/>
      <c r="D256" s="245"/>
      <c r="E256" s="245"/>
      <c r="F256" s="253"/>
      <c r="G256" s="76" t="str">
        <f t="shared" si="23"/>
        <v>YAAAWa</v>
      </c>
      <c r="H256" s="947" t="s">
        <v>375</v>
      </c>
      <c r="I256" s="947" t="s">
        <v>23</v>
      </c>
      <c r="J256" s="947" t="s">
        <v>23</v>
      </c>
      <c r="K256" s="947" t="s">
        <v>23</v>
      </c>
      <c r="L256" s="947" t="s">
        <v>8</v>
      </c>
      <c r="M256" s="947" t="s">
        <v>74</v>
      </c>
      <c r="N256" s="697" t="b">
        <f>AND(COUNTIF(G257:$G$261,G256))</f>
        <v>0</v>
      </c>
      <c r="O256" s="261" t="s">
        <v>916</v>
      </c>
      <c r="AX256" s="244"/>
      <c r="AY256" s="236"/>
      <c r="AZ256" s="236"/>
      <c r="BA256" s="236"/>
    </row>
    <row r="257" spans="1:68" s="76" customFormat="1" ht="15" outlineLevel="1" x14ac:dyDescent="0.25">
      <c r="A257" s="234"/>
      <c r="B257" s="235"/>
      <c r="C257" s="245"/>
      <c r="D257" s="245"/>
      <c r="E257" s="245"/>
      <c r="F257" s="253"/>
      <c r="G257" s="76" t="str">
        <f t="shared" si="23"/>
        <v>YAAANw</v>
      </c>
      <c r="H257" s="947" t="s">
        <v>375</v>
      </c>
      <c r="I257" s="947" t="s">
        <v>23</v>
      </c>
      <c r="J257" s="947" t="s">
        <v>23</v>
      </c>
      <c r="K257" s="947" t="s">
        <v>23</v>
      </c>
      <c r="L257" s="947" t="s">
        <v>81</v>
      </c>
      <c r="M257" s="947" t="s">
        <v>68</v>
      </c>
      <c r="N257" s="697" t="b">
        <f>AND(COUNTIF(G258:$G$261,G257))</f>
        <v>0</v>
      </c>
      <c r="O257" s="261" t="s">
        <v>917</v>
      </c>
      <c r="AX257" s="244"/>
      <c r="AY257" s="236"/>
      <c r="AZ257" s="236"/>
      <c r="BA257" s="236"/>
    </row>
    <row r="258" spans="1:68" s="76" customFormat="1" ht="15" outlineLevel="1" x14ac:dyDescent="0.25">
      <c r="A258" s="234"/>
      <c r="B258" s="235"/>
      <c r="C258" s="245"/>
      <c r="D258" s="245"/>
      <c r="E258" s="245"/>
      <c r="F258" s="253"/>
      <c r="G258" s="76" t="str">
        <f t="shared" si="23"/>
        <v>AYAAAz</v>
      </c>
      <c r="H258" s="947" t="s">
        <v>23</v>
      </c>
      <c r="I258" s="947" t="s">
        <v>375</v>
      </c>
      <c r="J258" s="947" t="s">
        <v>23</v>
      </c>
      <c r="K258" s="947" t="s">
        <v>23</v>
      </c>
      <c r="L258" s="947" t="s">
        <v>23</v>
      </c>
      <c r="M258" s="947" t="s">
        <v>76</v>
      </c>
      <c r="N258" s="697" t="b">
        <f>AND(COUNTIF(G259:$G$261,G258))</f>
        <v>0</v>
      </c>
      <c r="O258" s="261" t="s">
        <v>917</v>
      </c>
      <c r="AX258" s="244"/>
      <c r="AY258" s="236"/>
      <c r="AZ258" s="236"/>
      <c r="BA258" s="236"/>
    </row>
    <row r="259" spans="1:68" s="76" customFormat="1" ht="15" outlineLevel="1" x14ac:dyDescent="0.25">
      <c r="A259" s="234"/>
      <c r="B259" s="235"/>
      <c r="C259" s="245"/>
      <c r="D259" s="245"/>
      <c r="E259" s="245"/>
      <c r="F259" s="253"/>
      <c r="G259" s="76" t="str">
        <f t="shared" si="23"/>
        <v>AYWAAa</v>
      </c>
      <c r="H259" s="947" t="s">
        <v>23</v>
      </c>
      <c r="I259" s="947" t="s">
        <v>375</v>
      </c>
      <c r="J259" s="947" t="s">
        <v>8</v>
      </c>
      <c r="K259" s="947" t="s">
        <v>23</v>
      </c>
      <c r="L259" s="947" t="s">
        <v>23</v>
      </c>
      <c r="M259" s="947" t="s">
        <v>74</v>
      </c>
      <c r="N259" s="697" t="b">
        <f>AND(COUNTIF(G260:$G$261,G259))</f>
        <v>0</v>
      </c>
      <c r="O259" s="261" t="s">
        <v>917</v>
      </c>
      <c r="AX259" s="244"/>
      <c r="AY259" s="236"/>
      <c r="AZ259" s="236"/>
      <c r="BA259" s="236"/>
    </row>
    <row r="260" spans="1:68" s="76" customFormat="1" ht="15" outlineLevel="1" x14ac:dyDescent="0.25">
      <c r="A260" s="234"/>
      <c r="B260" s="235"/>
      <c r="C260" s="245"/>
      <c r="D260" s="245"/>
      <c r="E260" s="245"/>
      <c r="F260" s="253"/>
      <c r="G260" s="76" t="str">
        <f t="shared" si="23"/>
        <v>AANWAa</v>
      </c>
      <c r="H260" s="947" t="s">
        <v>23</v>
      </c>
      <c r="I260" s="947" t="s">
        <v>23</v>
      </c>
      <c r="J260" s="947" t="s">
        <v>81</v>
      </c>
      <c r="K260" s="947" t="s">
        <v>8</v>
      </c>
      <c r="L260" s="947" t="s">
        <v>23</v>
      </c>
      <c r="M260" s="947" t="s">
        <v>74</v>
      </c>
      <c r="N260" s="697" t="b">
        <f>AND(COUNTIF(G261:$G$261,G260))</f>
        <v>0</v>
      </c>
      <c r="O260" s="261" t="s">
        <v>917</v>
      </c>
      <c r="AX260" s="244"/>
      <c r="AY260" s="236"/>
      <c r="AZ260" s="236"/>
      <c r="BA260" s="236"/>
    </row>
    <row r="261" spans="1:68" s="76" customFormat="1" ht="15" outlineLevel="1" x14ac:dyDescent="0.25">
      <c r="A261" s="234"/>
      <c r="B261" s="235"/>
      <c r="C261" s="245"/>
      <c r="D261" s="245"/>
      <c r="E261" s="245"/>
      <c r="F261" s="253"/>
      <c r="G261" s="76" t="str">
        <f t="shared" si="23"/>
        <v>AAANWa</v>
      </c>
      <c r="H261" s="947" t="s">
        <v>23</v>
      </c>
      <c r="I261" s="947" t="s">
        <v>23</v>
      </c>
      <c r="J261" s="947" t="s">
        <v>23</v>
      </c>
      <c r="K261" s="947" t="s">
        <v>81</v>
      </c>
      <c r="L261" s="947" t="s">
        <v>8</v>
      </c>
      <c r="M261" s="947" t="s">
        <v>74</v>
      </c>
      <c r="N261" s="76" t="b">
        <v>0</v>
      </c>
      <c r="O261" s="261" t="s">
        <v>917</v>
      </c>
      <c r="AX261" s="244"/>
      <c r="AY261" s="236"/>
      <c r="AZ261" s="236"/>
      <c r="BA261" s="236"/>
    </row>
    <row r="262" spans="1:68" s="76" customFormat="1" ht="15" customHeight="1" outlineLevel="1" x14ac:dyDescent="0.3">
      <c r="A262" s="234"/>
      <c r="B262" s="235"/>
      <c r="C262" s="245"/>
      <c r="D262" s="245"/>
      <c r="E262" s="245"/>
      <c r="F262" s="253"/>
      <c r="N262" s="675"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6" t="s">
        <v>1071</v>
      </c>
      <c r="I264" s="27" t="s">
        <v>1161</v>
      </c>
      <c r="J264" s="27"/>
      <c r="K264" s="253"/>
      <c r="L264" s="253"/>
      <c r="M264" s="253"/>
      <c r="N264" s="253"/>
      <c r="O264" s="307"/>
      <c r="P264" s="307"/>
      <c r="Q264" s="307"/>
      <c r="R264" s="307"/>
      <c r="S264" s="307"/>
      <c r="T264" s="307"/>
      <c r="U264" s="957" t="s">
        <v>1073</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7" customFormat="1" ht="15" outlineLevel="1" x14ac:dyDescent="0.25">
      <c r="A265" s="701"/>
      <c r="B265" s="698"/>
      <c r="C265" s="710"/>
      <c r="D265" s="710"/>
      <c r="E265" s="710"/>
      <c r="F265" s="714"/>
      <c r="G265" s="656"/>
      <c r="I265" s="1011">
        <v>1.2</v>
      </c>
      <c r="J265" s="1011">
        <v>1</v>
      </c>
      <c r="K265" s="1011">
        <v>1.22</v>
      </c>
      <c r="L265" s="1011">
        <v>0.87</v>
      </c>
      <c r="M265" s="1011">
        <v>1.05</v>
      </c>
      <c r="N265" s="1011">
        <v>0.83</v>
      </c>
      <c r="O265" s="1012">
        <v>0.95</v>
      </c>
      <c r="P265" s="1012">
        <v>0.65</v>
      </c>
      <c r="Q265" s="1012">
        <v>0</v>
      </c>
      <c r="R265" s="307"/>
      <c r="S265" s="307"/>
      <c r="T265" s="307"/>
      <c r="U265" s="957"/>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5"/>
      <c r="AY265" s="700"/>
      <c r="AZ265" s="700"/>
      <c r="BA265" s="700"/>
    </row>
    <row r="266" spans="1:68" s="76" customFormat="1" ht="15" outlineLevel="1" x14ac:dyDescent="0.25">
      <c r="A266" s="234"/>
      <c r="B266" s="235"/>
      <c r="C266" s="245"/>
      <c r="D266" s="245"/>
      <c r="E266" s="245"/>
      <c r="F266" s="253"/>
      <c r="G266" s="253" t="s">
        <v>831</v>
      </c>
      <c r="H266" s="76" t="s">
        <v>848</v>
      </c>
      <c r="I266" s="76" t="s">
        <v>419</v>
      </c>
      <c r="J266" s="76" t="s">
        <v>817</v>
      </c>
      <c r="K266" s="76" t="s">
        <v>818</v>
      </c>
      <c r="L266" s="76" t="s">
        <v>819</v>
      </c>
      <c r="M266" s="76" t="s">
        <v>820</v>
      </c>
      <c r="N266" s="76" t="s">
        <v>821</v>
      </c>
      <c r="O266" s="76" t="s">
        <v>822</v>
      </c>
      <c r="P266" s="76" t="s">
        <v>823</v>
      </c>
      <c r="Q266" s="76" t="s">
        <v>824</v>
      </c>
      <c r="S266" s="76" t="s">
        <v>1072</v>
      </c>
      <c r="T266" s="955" t="str">
        <f>G266</f>
        <v>season</v>
      </c>
      <c r="U266" s="697" t="s">
        <v>848</v>
      </c>
      <c r="V266" s="697" t="s">
        <v>419</v>
      </c>
      <c r="W266" s="697" t="s">
        <v>817</v>
      </c>
      <c r="X266" s="697" t="s">
        <v>818</v>
      </c>
      <c r="Y266" s="697" t="s">
        <v>819</v>
      </c>
      <c r="Z266" s="697" t="s">
        <v>820</v>
      </c>
      <c r="AA266" s="697" t="s">
        <v>821</v>
      </c>
      <c r="AB266" s="697" t="s">
        <v>822</v>
      </c>
      <c r="AC266" s="697" t="s">
        <v>823</v>
      </c>
      <c r="AD266" s="697" t="s">
        <v>824</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6">
        <v>0</v>
      </c>
      <c r="I267" s="954">
        <f>$H267*I$265</f>
        <v>0</v>
      </c>
      <c r="J267" s="954">
        <f t="shared" ref="J267:Q282" si="27">$H267*J$265</f>
        <v>0</v>
      </c>
      <c r="K267" s="954">
        <f t="shared" si="27"/>
        <v>0</v>
      </c>
      <c r="L267" s="954">
        <f t="shared" si="27"/>
        <v>0</v>
      </c>
      <c r="M267" s="954">
        <f t="shared" si="27"/>
        <v>0</v>
      </c>
      <c r="N267" s="954">
        <f t="shared" si="27"/>
        <v>0</v>
      </c>
      <c r="O267" s="954">
        <f t="shared" si="27"/>
        <v>0</v>
      </c>
      <c r="P267" s="954">
        <f t="shared" si="27"/>
        <v>0</v>
      </c>
      <c r="Q267" s="954">
        <f t="shared" si="27"/>
        <v>0</v>
      </c>
      <c r="R267" s="307"/>
      <c r="S267" s="953" t="b">
        <v>0</v>
      </c>
      <c r="T267" s="955" t="str">
        <f t="shared" ref="T267:T303" si="28">G267</f>
        <v>AAAAAa</v>
      </c>
      <c r="U267" s="1016">
        <f>IF($S267,H267/VLOOKUP($M225,CropResidue!$H$94:$L$110,5,FALSE)/VLOOKUP($M225,CropResidue!$H$94:$L$110,4,FALSE)/VLOOKUP($M225,CropResidue!$H$94:$L$110,2,FALSE)*VLOOKUP($M225,CropResidue!$G$153:$H$169,2,FALSE),Crop!H267)</f>
        <v>0</v>
      </c>
      <c r="V267" s="1016">
        <f>IF($S267,I267/VLOOKUP($M225,CropResidue!$H$94:$L$110,5,FALSE)/VLOOKUP($M225,CropResidue!$H$94:$L$110,4,FALSE)/VLOOKUP($M225,CropResidue!$H$94:$L$110,2,FALSE)*VLOOKUP($M225,CropResidue!$G$153:$H$169,2,FALSE),Crop!I267)</f>
        <v>0</v>
      </c>
      <c r="W267" s="1016">
        <f>IF($S267,J267/VLOOKUP($M225,CropResidue!$H$94:$L$110,5,FALSE)/VLOOKUP($M225,CropResidue!$H$94:$L$110,4,FALSE)/VLOOKUP($M225,CropResidue!$H$94:$L$110,2,FALSE)*VLOOKUP($M225,CropResidue!$G$153:$H$169,2,FALSE),Crop!J267)</f>
        <v>0</v>
      </c>
      <c r="X267" s="1016">
        <f>IF($S267,K267/VLOOKUP($M225,CropResidue!$H$94:$L$110,5,FALSE)/VLOOKUP($M225,CropResidue!$H$94:$L$110,4,FALSE)/VLOOKUP($M225,CropResidue!$H$94:$L$110,2,FALSE)*VLOOKUP($M225,CropResidue!$G$153:$H$169,2,FALSE),Crop!K267)</f>
        <v>0</v>
      </c>
      <c r="Y267" s="1016">
        <f>IF($S267,L267/VLOOKUP($M225,CropResidue!$H$94:$L$110,5,FALSE)/VLOOKUP($M225,CropResidue!$H$94:$L$110,4,FALSE)/VLOOKUP($M225,CropResidue!$H$94:$L$110,2,FALSE)*VLOOKUP($M225,CropResidue!$G$153:$H$169,2,FALSE),Crop!L267)</f>
        <v>0</v>
      </c>
      <c r="Z267" s="1016">
        <f>IF($S267,M267/VLOOKUP($M225,CropResidue!$H$94:$L$110,5,FALSE)/VLOOKUP($M225,CropResidue!$H$94:$L$110,4,FALSE)/VLOOKUP($M225,CropResidue!$H$94:$L$110,2,FALSE)*VLOOKUP($M225,CropResidue!$G$153:$H$169,2,FALSE),Crop!M267)</f>
        <v>0</v>
      </c>
      <c r="AA267" s="1016">
        <f>IF($S267,N267/VLOOKUP($M225,CropResidue!$H$94:$L$110,5,FALSE)/VLOOKUP($M225,CropResidue!$H$94:$L$110,4,FALSE)/VLOOKUP($M225,CropResidue!$H$94:$L$110,2,FALSE)*VLOOKUP($M225,CropResidue!$G$153:$H$169,2,FALSE),Crop!N267)</f>
        <v>0</v>
      </c>
      <c r="AB267" s="1016">
        <f>IF($S267,O267/VLOOKUP($M225,CropResidue!$H$94:$L$110,5,FALSE)/VLOOKUP($M225,CropResidue!$H$94:$L$110,4,FALSE)/VLOOKUP($M225,CropResidue!$H$94:$L$110,2,FALSE)*VLOOKUP($M225,CropResidue!$G$153:$H$169,2,FALSE),Crop!O267)</f>
        <v>0</v>
      </c>
      <c r="AC267" s="1016">
        <f>IF($S267,P267/VLOOKUP($M225,CropResidue!$H$94:$L$110,5,FALSE)/VLOOKUP($M225,CropResidue!$H$94:$L$110,4,FALSE)/VLOOKUP($M225,CropResidue!$H$94:$L$110,2,FALSE)*VLOOKUP($M225,CropResidue!$G$153:$H$169,2,FALSE),Crop!P267)</f>
        <v>0</v>
      </c>
      <c r="AD267" s="1016">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4" t="str">
        <f t="shared" si="26"/>
        <v>YABABa</v>
      </c>
      <c r="H268" s="956">
        <v>0</v>
      </c>
      <c r="I268" s="954">
        <f t="shared" ref="I268:Q303" si="29">$H268*I$265</f>
        <v>0</v>
      </c>
      <c r="J268" s="954">
        <f t="shared" si="27"/>
        <v>0</v>
      </c>
      <c r="K268" s="954">
        <f t="shared" si="27"/>
        <v>0</v>
      </c>
      <c r="L268" s="954">
        <f t="shared" si="27"/>
        <v>0</v>
      </c>
      <c r="M268" s="954">
        <f t="shared" si="27"/>
        <v>0</v>
      </c>
      <c r="N268" s="954">
        <f t="shared" si="27"/>
        <v>0</v>
      </c>
      <c r="O268" s="954">
        <f t="shared" si="27"/>
        <v>0</v>
      </c>
      <c r="P268" s="954">
        <f t="shared" si="27"/>
        <v>0</v>
      </c>
      <c r="Q268" s="954">
        <f t="shared" si="27"/>
        <v>0</v>
      </c>
      <c r="S268" s="953" t="b">
        <v>0</v>
      </c>
      <c r="T268" s="955" t="str">
        <f t="shared" si="28"/>
        <v>YABABa</v>
      </c>
      <c r="U268" s="1016">
        <f>IF($S268,H268/VLOOKUP($M226,CropResidue!$H$94:$L$110,5,FALSE)/VLOOKUP($M226,CropResidue!$H$94:$L$110,4,FALSE)/VLOOKUP($M226,CropResidue!$H$94:$L$110,2,FALSE)*VLOOKUP($M226,CropResidue!$G$153:$H$169,2,FALSE),Crop!H268)</f>
        <v>0</v>
      </c>
      <c r="V268" s="1016">
        <f>IF($S268,I268/VLOOKUP($M226,CropResidue!$H$94:$L$110,5,FALSE)/VLOOKUP($M226,CropResidue!$H$94:$L$110,4,FALSE)/VLOOKUP($M226,CropResidue!$H$94:$L$110,2,FALSE)*VLOOKUP($M226,CropResidue!$G$153:$H$169,2,FALSE),Crop!I268)</f>
        <v>0</v>
      </c>
      <c r="W268" s="1016">
        <f>IF($S268,J268/VLOOKUP($M226,CropResidue!$H$94:$L$110,5,FALSE)/VLOOKUP($M226,CropResidue!$H$94:$L$110,4,FALSE)/VLOOKUP($M226,CropResidue!$H$94:$L$110,2,FALSE)*VLOOKUP($M226,CropResidue!$G$153:$H$169,2,FALSE),Crop!J268)</f>
        <v>0</v>
      </c>
      <c r="X268" s="1016">
        <f>IF($S268,K268/VLOOKUP($M226,CropResidue!$H$94:$L$110,5,FALSE)/VLOOKUP($M226,CropResidue!$H$94:$L$110,4,FALSE)/VLOOKUP($M226,CropResidue!$H$94:$L$110,2,FALSE)*VLOOKUP($M226,CropResidue!$G$153:$H$169,2,FALSE),Crop!K268)</f>
        <v>0</v>
      </c>
      <c r="Y268" s="1016">
        <f>IF($S268,L268/VLOOKUP($M226,CropResidue!$H$94:$L$110,5,FALSE)/VLOOKUP($M226,CropResidue!$H$94:$L$110,4,FALSE)/VLOOKUP($M226,CropResidue!$H$94:$L$110,2,FALSE)*VLOOKUP($M226,CropResidue!$G$153:$H$169,2,FALSE),Crop!L268)</f>
        <v>0</v>
      </c>
      <c r="Z268" s="1016">
        <f>IF($S268,M268/VLOOKUP($M226,CropResidue!$H$94:$L$110,5,FALSE)/VLOOKUP($M226,CropResidue!$H$94:$L$110,4,FALSE)/VLOOKUP($M226,CropResidue!$H$94:$L$110,2,FALSE)*VLOOKUP($M226,CropResidue!$G$153:$H$169,2,FALSE),Crop!M268)</f>
        <v>0</v>
      </c>
      <c r="AA268" s="1016">
        <f>IF($S268,N268/VLOOKUP($M226,CropResidue!$H$94:$L$110,5,FALSE)/VLOOKUP($M226,CropResidue!$H$94:$L$110,4,FALSE)/VLOOKUP($M226,CropResidue!$H$94:$L$110,2,FALSE)*VLOOKUP($M226,CropResidue!$G$153:$H$169,2,FALSE),Crop!N268)</f>
        <v>0</v>
      </c>
      <c r="AB268" s="1016">
        <f>IF($S268,O268/VLOOKUP($M226,CropResidue!$H$94:$L$110,5,FALSE)/VLOOKUP($M226,CropResidue!$H$94:$L$110,4,FALSE)/VLOOKUP($M226,CropResidue!$H$94:$L$110,2,FALSE)*VLOOKUP($M226,CropResidue!$G$153:$H$169,2,FALSE),Crop!O268)</f>
        <v>0</v>
      </c>
      <c r="AC268" s="1016">
        <f>IF($S268,P268/VLOOKUP($M226,CropResidue!$H$94:$L$110,5,FALSE)/VLOOKUP($M226,CropResidue!$H$94:$L$110,4,FALSE)/VLOOKUP($M226,CropResidue!$H$94:$L$110,2,FALSE)*VLOOKUP($M226,CropResidue!$G$153:$H$169,2,FALSE),Crop!P268)</f>
        <v>0</v>
      </c>
      <c r="AD268" s="1016">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4" t="str">
        <f t="shared" si="26"/>
        <v>AYABAb</v>
      </c>
      <c r="H269" s="956">
        <v>4000</v>
      </c>
      <c r="I269" s="954">
        <f t="shared" si="29"/>
        <v>4800</v>
      </c>
      <c r="J269" s="954">
        <f t="shared" si="27"/>
        <v>4000</v>
      </c>
      <c r="K269" s="954">
        <f t="shared" si="27"/>
        <v>4880</v>
      </c>
      <c r="L269" s="954">
        <f t="shared" si="27"/>
        <v>3480</v>
      </c>
      <c r="M269" s="954">
        <f t="shared" si="27"/>
        <v>4200</v>
      </c>
      <c r="N269" s="954">
        <f t="shared" si="27"/>
        <v>3320</v>
      </c>
      <c r="O269" s="954">
        <f t="shared" si="27"/>
        <v>3800</v>
      </c>
      <c r="P269" s="954">
        <f t="shared" si="27"/>
        <v>2600</v>
      </c>
      <c r="Q269" s="954">
        <f t="shared" si="27"/>
        <v>0</v>
      </c>
      <c r="R269" s="307"/>
      <c r="S269" s="953" t="b">
        <v>0</v>
      </c>
      <c r="T269" s="955" t="str">
        <f t="shared" si="28"/>
        <v>AYABAb</v>
      </c>
      <c r="U269" s="1016">
        <f>IF($S269,H269/VLOOKUP($M227,CropResidue!$H$94:$L$110,5,FALSE)/VLOOKUP($M227,CropResidue!$H$94:$L$110,4,FALSE)/VLOOKUP($M227,CropResidue!$H$94:$L$110,2,FALSE)*VLOOKUP($M227,CropResidue!$G$153:$H$169,2,FALSE),Crop!H269)</f>
        <v>4000</v>
      </c>
      <c r="V269" s="1016">
        <f>IF($S269,I269/VLOOKUP($M227,CropResidue!$H$94:$L$110,5,FALSE)/VLOOKUP($M227,CropResidue!$H$94:$L$110,4,FALSE)/VLOOKUP($M227,CropResidue!$H$94:$L$110,2,FALSE)*VLOOKUP($M227,CropResidue!$G$153:$H$169,2,FALSE),Crop!I269)</f>
        <v>4800</v>
      </c>
      <c r="W269" s="1016">
        <f>IF($S269,J269/VLOOKUP($M227,CropResidue!$H$94:$L$110,5,FALSE)/VLOOKUP($M227,CropResidue!$H$94:$L$110,4,FALSE)/VLOOKUP($M227,CropResidue!$H$94:$L$110,2,FALSE)*VLOOKUP($M227,CropResidue!$G$153:$H$169,2,FALSE),Crop!J269)</f>
        <v>4000</v>
      </c>
      <c r="X269" s="1016">
        <f>IF($S269,K269/VLOOKUP($M227,CropResidue!$H$94:$L$110,5,FALSE)/VLOOKUP($M227,CropResidue!$H$94:$L$110,4,FALSE)/VLOOKUP($M227,CropResidue!$H$94:$L$110,2,FALSE)*VLOOKUP($M227,CropResidue!$G$153:$H$169,2,FALSE),Crop!K269)</f>
        <v>4880</v>
      </c>
      <c r="Y269" s="1016">
        <f>IF($S269,L269/VLOOKUP($M227,CropResidue!$H$94:$L$110,5,FALSE)/VLOOKUP($M227,CropResidue!$H$94:$L$110,4,FALSE)/VLOOKUP($M227,CropResidue!$H$94:$L$110,2,FALSE)*VLOOKUP($M227,CropResidue!$G$153:$H$169,2,FALSE),Crop!L269)</f>
        <v>3480</v>
      </c>
      <c r="Z269" s="1016">
        <f>IF($S269,M269/VLOOKUP($M227,CropResidue!$H$94:$L$110,5,FALSE)/VLOOKUP($M227,CropResidue!$H$94:$L$110,4,FALSE)/VLOOKUP($M227,CropResidue!$H$94:$L$110,2,FALSE)*VLOOKUP($M227,CropResidue!$G$153:$H$169,2,FALSE),Crop!M269)</f>
        <v>4200</v>
      </c>
      <c r="AA269" s="1016">
        <f>IF($S269,N269/VLOOKUP($M227,CropResidue!$H$94:$L$110,5,FALSE)/VLOOKUP($M227,CropResidue!$H$94:$L$110,4,FALSE)/VLOOKUP($M227,CropResidue!$H$94:$L$110,2,FALSE)*VLOOKUP($M227,CropResidue!$G$153:$H$169,2,FALSE),Crop!N269)</f>
        <v>3320</v>
      </c>
      <c r="AB269" s="1016">
        <f>IF($S269,O269/VLOOKUP($M227,CropResidue!$H$94:$L$110,5,FALSE)/VLOOKUP($M227,CropResidue!$H$94:$L$110,4,FALSE)/VLOOKUP($M227,CropResidue!$H$94:$L$110,2,FALSE)*VLOOKUP($M227,CropResidue!$G$153:$H$169,2,FALSE),Crop!O269)</f>
        <v>3800</v>
      </c>
      <c r="AC269" s="1016">
        <f>IF($S269,P269/VLOOKUP($M227,CropResidue!$H$94:$L$110,5,FALSE)/VLOOKUP($M227,CropResidue!$H$94:$L$110,4,FALSE)/VLOOKUP($M227,CropResidue!$H$94:$L$110,2,FALSE)*VLOOKUP($M227,CropResidue!$G$153:$H$169,2,FALSE),Crop!P269)</f>
        <v>2600</v>
      </c>
      <c r="AD269" s="1016">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7" customFormat="1" ht="15" outlineLevel="1" x14ac:dyDescent="0.25">
      <c r="A270" s="701"/>
      <c r="B270" s="698"/>
      <c r="C270" s="710"/>
      <c r="D270" s="710"/>
      <c r="E270" s="710"/>
      <c r="F270" s="714"/>
      <c r="G270" s="714" t="str">
        <f t="shared" si="26"/>
        <v>AYABAbd</v>
      </c>
      <c r="H270" s="954">
        <f>H269-200</f>
        <v>3800</v>
      </c>
      <c r="I270" s="954">
        <f t="shared" si="29"/>
        <v>4560</v>
      </c>
      <c r="J270" s="954">
        <f t="shared" si="27"/>
        <v>3800</v>
      </c>
      <c r="K270" s="954">
        <f t="shared" si="27"/>
        <v>4636</v>
      </c>
      <c r="L270" s="954">
        <f t="shared" si="27"/>
        <v>3306</v>
      </c>
      <c r="M270" s="954">
        <f t="shared" si="27"/>
        <v>3990</v>
      </c>
      <c r="N270" s="954">
        <f t="shared" si="27"/>
        <v>3154</v>
      </c>
      <c r="O270" s="954">
        <f t="shared" si="27"/>
        <v>3610</v>
      </c>
      <c r="P270" s="954">
        <f t="shared" si="27"/>
        <v>2470</v>
      </c>
      <c r="Q270" s="954">
        <f t="shared" si="27"/>
        <v>0</v>
      </c>
      <c r="R270" s="307"/>
      <c r="S270" s="953" t="b">
        <v>0</v>
      </c>
      <c r="T270" s="955" t="str">
        <f t="shared" si="28"/>
        <v>AYABAbd</v>
      </c>
      <c r="U270" s="1016">
        <f>IF($S270,H270/VLOOKUP($M228,CropResidue!$H$94:$L$110,5,FALSE)/VLOOKUP($M228,CropResidue!$H$94:$L$110,4,FALSE)/VLOOKUP($M228,CropResidue!$H$94:$L$110,2,FALSE)*VLOOKUP($M228,CropResidue!$G$153:$H$169,2,FALSE),Crop!H270)</f>
        <v>3800</v>
      </c>
      <c r="V270" s="1016">
        <f>IF($S270,I270/VLOOKUP($M228,CropResidue!$H$94:$L$110,5,FALSE)/VLOOKUP($M228,CropResidue!$H$94:$L$110,4,FALSE)/VLOOKUP($M228,CropResidue!$H$94:$L$110,2,FALSE)*VLOOKUP($M228,CropResidue!$G$153:$H$169,2,FALSE),Crop!I270)</f>
        <v>4560</v>
      </c>
      <c r="W270" s="1016">
        <f>IF($S270,J270/VLOOKUP($M228,CropResidue!$H$94:$L$110,5,FALSE)/VLOOKUP($M228,CropResidue!$H$94:$L$110,4,FALSE)/VLOOKUP($M228,CropResidue!$H$94:$L$110,2,FALSE)*VLOOKUP($M228,CropResidue!$G$153:$H$169,2,FALSE),Crop!J270)</f>
        <v>3800</v>
      </c>
      <c r="X270" s="1016">
        <f>IF($S270,K270/VLOOKUP($M228,CropResidue!$H$94:$L$110,5,FALSE)/VLOOKUP($M228,CropResidue!$H$94:$L$110,4,FALSE)/VLOOKUP($M228,CropResidue!$H$94:$L$110,2,FALSE)*VLOOKUP($M228,CropResidue!$G$153:$H$169,2,FALSE),Crop!K270)</f>
        <v>4636</v>
      </c>
      <c r="Y270" s="1016">
        <f>IF($S270,L270/VLOOKUP($M228,CropResidue!$H$94:$L$110,5,FALSE)/VLOOKUP($M228,CropResidue!$H$94:$L$110,4,FALSE)/VLOOKUP($M228,CropResidue!$H$94:$L$110,2,FALSE)*VLOOKUP($M228,CropResidue!$G$153:$H$169,2,FALSE),Crop!L270)</f>
        <v>3306</v>
      </c>
      <c r="Z270" s="1016">
        <f>IF($S270,M270/VLOOKUP($M228,CropResidue!$H$94:$L$110,5,FALSE)/VLOOKUP($M228,CropResidue!$H$94:$L$110,4,FALSE)/VLOOKUP($M228,CropResidue!$H$94:$L$110,2,FALSE)*VLOOKUP($M228,CropResidue!$G$153:$H$169,2,FALSE),Crop!M270)</f>
        <v>3990</v>
      </c>
      <c r="AA270" s="1016">
        <f>IF($S270,N270/VLOOKUP($M228,CropResidue!$H$94:$L$110,5,FALSE)/VLOOKUP($M228,CropResidue!$H$94:$L$110,4,FALSE)/VLOOKUP($M228,CropResidue!$H$94:$L$110,2,FALSE)*VLOOKUP($M228,CropResidue!$G$153:$H$169,2,FALSE),Crop!N270)</f>
        <v>3154</v>
      </c>
      <c r="AB270" s="1016">
        <f>IF($S270,O270/VLOOKUP($M228,CropResidue!$H$94:$L$110,5,FALSE)/VLOOKUP($M228,CropResidue!$H$94:$L$110,4,FALSE)/VLOOKUP($M228,CropResidue!$H$94:$L$110,2,FALSE)*VLOOKUP($M228,CropResidue!$G$153:$H$169,2,FALSE),Crop!O270)</f>
        <v>3610</v>
      </c>
      <c r="AC270" s="1016">
        <f>IF($S270,P270/VLOOKUP($M228,CropResidue!$H$94:$L$110,5,FALSE)/VLOOKUP($M228,CropResidue!$H$94:$L$110,4,FALSE)/VLOOKUP($M228,CropResidue!$H$94:$L$110,2,FALSE)*VLOOKUP($M228,CropResidue!$G$153:$H$169,2,FALSE),Crop!P270)</f>
        <v>2470</v>
      </c>
      <c r="AD270" s="1016">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5"/>
      <c r="AY270" s="700"/>
      <c r="AZ270" s="700"/>
      <c r="BA270" s="700"/>
    </row>
    <row r="271" spans="1:68" s="697" customFormat="1" ht="15" outlineLevel="1" x14ac:dyDescent="0.25">
      <c r="A271" s="701"/>
      <c r="B271" s="698"/>
      <c r="C271" s="710"/>
      <c r="D271" s="710"/>
      <c r="E271" s="710"/>
      <c r="F271" s="714"/>
      <c r="G271" s="714" t="str">
        <f t="shared" si="26"/>
        <v>YAOAOFa</v>
      </c>
      <c r="H271" s="956">
        <v>0</v>
      </c>
      <c r="I271" s="954">
        <f t="shared" si="29"/>
        <v>0</v>
      </c>
      <c r="J271" s="954">
        <f t="shared" si="27"/>
        <v>0</v>
      </c>
      <c r="K271" s="954">
        <f t="shared" si="27"/>
        <v>0</v>
      </c>
      <c r="L271" s="954">
        <f t="shared" si="27"/>
        <v>0</v>
      </c>
      <c r="M271" s="954">
        <f t="shared" si="27"/>
        <v>0</v>
      </c>
      <c r="N271" s="954">
        <f t="shared" si="27"/>
        <v>0</v>
      </c>
      <c r="O271" s="954">
        <f t="shared" si="27"/>
        <v>0</v>
      </c>
      <c r="P271" s="954">
        <f t="shared" si="27"/>
        <v>0</v>
      </c>
      <c r="Q271" s="954">
        <f t="shared" si="27"/>
        <v>0</v>
      </c>
      <c r="S271" s="953" t="b">
        <v>0</v>
      </c>
      <c r="T271" s="955" t="str">
        <f t="shared" si="28"/>
        <v>YAOAOFa</v>
      </c>
      <c r="U271" s="1016">
        <f>IF($S271,H271/VLOOKUP($M229,CropResidue!$H$94:$L$110,5,FALSE)/VLOOKUP($M229,CropResidue!$H$94:$L$110,4,FALSE)/VLOOKUP($M229,CropResidue!$H$94:$L$110,2,FALSE)*VLOOKUP($M229,CropResidue!$G$153:$H$169,2,FALSE),Crop!H271)</f>
        <v>0</v>
      </c>
      <c r="V271" s="1016">
        <f>IF($S271,I271/VLOOKUP($M229,CropResidue!$H$94:$L$110,5,FALSE)/VLOOKUP($M229,CropResidue!$H$94:$L$110,4,FALSE)/VLOOKUP($M229,CropResidue!$H$94:$L$110,2,FALSE)*VLOOKUP($M229,CropResidue!$G$153:$H$169,2,FALSE),Crop!I271)</f>
        <v>0</v>
      </c>
      <c r="W271" s="1016">
        <f>IF($S271,J271/VLOOKUP($M229,CropResidue!$H$94:$L$110,5,FALSE)/VLOOKUP($M229,CropResidue!$H$94:$L$110,4,FALSE)/VLOOKUP($M229,CropResidue!$H$94:$L$110,2,FALSE)*VLOOKUP($M229,CropResidue!$G$153:$H$169,2,FALSE),Crop!J271)</f>
        <v>0</v>
      </c>
      <c r="X271" s="1016">
        <f>IF($S271,K271/VLOOKUP($M229,CropResidue!$H$94:$L$110,5,FALSE)/VLOOKUP($M229,CropResidue!$H$94:$L$110,4,FALSE)/VLOOKUP($M229,CropResidue!$H$94:$L$110,2,FALSE)*VLOOKUP($M229,CropResidue!$G$153:$H$169,2,FALSE),Crop!K271)</f>
        <v>0</v>
      </c>
      <c r="Y271" s="1016">
        <f>IF($S271,L271/VLOOKUP($M229,CropResidue!$H$94:$L$110,5,FALSE)/VLOOKUP($M229,CropResidue!$H$94:$L$110,4,FALSE)/VLOOKUP($M229,CropResidue!$H$94:$L$110,2,FALSE)*VLOOKUP($M229,CropResidue!$G$153:$H$169,2,FALSE),Crop!L271)</f>
        <v>0</v>
      </c>
      <c r="Z271" s="1016">
        <f>IF($S271,M271/VLOOKUP($M229,CropResidue!$H$94:$L$110,5,FALSE)/VLOOKUP($M229,CropResidue!$H$94:$L$110,4,FALSE)/VLOOKUP($M229,CropResidue!$H$94:$L$110,2,FALSE)*VLOOKUP($M229,CropResidue!$G$153:$H$169,2,FALSE),Crop!M271)</f>
        <v>0</v>
      </c>
      <c r="AA271" s="1016">
        <f>IF($S271,N271/VLOOKUP($M229,CropResidue!$H$94:$L$110,5,FALSE)/VLOOKUP($M229,CropResidue!$H$94:$L$110,4,FALSE)/VLOOKUP($M229,CropResidue!$H$94:$L$110,2,FALSE)*VLOOKUP($M229,CropResidue!$G$153:$H$169,2,FALSE),Crop!N271)</f>
        <v>0</v>
      </c>
      <c r="AB271" s="1016">
        <f>IF($S271,O271/VLOOKUP($M229,CropResidue!$H$94:$L$110,5,FALSE)/VLOOKUP($M229,CropResidue!$H$94:$L$110,4,FALSE)/VLOOKUP($M229,CropResidue!$H$94:$L$110,2,FALSE)*VLOOKUP($M229,CropResidue!$G$153:$H$169,2,FALSE),Crop!O271)</f>
        <v>0</v>
      </c>
      <c r="AC271" s="1016">
        <f>IF($S271,P271/VLOOKUP($M229,CropResidue!$H$94:$L$110,5,FALSE)/VLOOKUP($M229,CropResidue!$H$94:$L$110,4,FALSE)/VLOOKUP($M229,CropResidue!$H$94:$L$110,2,FALSE)*VLOOKUP($M229,CropResidue!$G$153:$H$169,2,FALSE),Crop!P271)</f>
        <v>0</v>
      </c>
      <c r="AD271" s="1016">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5"/>
      <c r="AY271" s="700"/>
      <c r="AZ271" s="700"/>
      <c r="BA271" s="700"/>
    </row>
    <row r="272" spans="1:68" s="697" customFormat="1" ht="15" outlineLevel="1" x14ac:dyDescent="0.25">
      <c r="A272" s="701"/>
      <c r="B272" s="698"/>
      <c r="C272" s="710"/>
      <c r="D272" s="710"/>
      <c r="E272" s="710"/>
      <c r="F272" s="714"/>
      <c r="G272" s="714" t="str">
        <f t="shared" si="26"/>
        <v>AYAOAof</v>
      </c>
      <c r="H272" s="956">
        <f>4000*0.8</f>
        <v>3200</v>
      </c>
      <c r="I272" s="954">
        <f t="shared" si="29"/>
        <v>3840</v>
      </c>
      <c r="J272" s="954">
        <f t="shared" si="27"/>
        <v>3200</v>
      </c>
      <c r="K272" s="954">
        <f t="shared" si="27"/>
        <v>3904</v>
      </c>
      <c r="L272" s="954">
        <f t="shared" si="27"/>
        <v>2784</v>
      </c>
      <c r="M272" s="954">
        <f t="shared" si="27"/>
        <v>3360</v>
      </c>
      <c r="N272" s="954">
        <f t="shared" si="27"/>
        <v>2656</v>
      </c>
      <c r="O272" s="954">
        <f t="shared" si="27"/>
        <v>3040</v>
      </c>
      <c r="P272" s="954">
        <f t="shared" si="27"/>
        <v>2080</v>
      </c>
      <c r="Q272" s="954">
        <f t="shared" si="27"/>
        <v>0</v>
      </c>
      <c r="R272" s="307"/>
      <c r="S272" s="953" t="b">
        <v>0</v>
      </c>
      <c r="T272" s="955" t="str">
        <f t="shared" si="28"/>
        <v>AYAOAof</v>
      </c>
      <c r="U272" s="1016">
        <f>IF($S272,H272/VLOOKUP($M230,CropResidue!$H$94:$L$110,5,FALSE)/VLOOKUP($M230,CropResidue!$H$94:$L$110,4,FALSE)/VLOOKUP($M230,CropResidue!$H$94:$L$110,2,FALSE)*VLOOKUP($M230,CropResidue!$G$153:$H$169,2,FALSE),Crop!H272)</f>
        <v>3200</v>
      </c>
      <c r="V272" s="1016">
        <f>IF($S272,I272/VLOOKUP($M230,CropResidue!$H$94:$L$110,5,FALSE)/VLOOKUP($M230,CropResidue!$H$94:$L$110,4,FALSE)/VLOOKUP($M230,CropResidue!$H$94:$L$110,2,FALSE)*VLOOKUP($M230,CropResidue!$G$153:$H$169,2,FALSE),Crop!I272)</f>
        <v>3840</v>
      </c>
      <c r="W272" s="1016">
        <f>IF($S272,J272/VLOOKUP($M230,CropResidue!$H$94:$L$110,5,FALSE)/VLOOKUP($M230,CropResidue!$H$94:$L$110,4,FALSE)/VLOOKUP($M230,CropResidue!$H$94:$L$110,2,FALSE)*VLOOKUP($M230,CropResidue!$G$153:$H$169,2,FALSE),Crop!J272)</f>
        <v>3200</v>
      </c>
      <c r="X272" s="1016">
        <f>IF($S272,K272/VLOOKUP($M230,CropResidue!$H$94:$L$110,5,FALSE)/VLOOKUP($M230,CropResidue!$H$94:$L$110,4,FALSE)/VLOOKUP($M230,CropResidue!$H$94:$L$110,2,FALSE)*VLOOKUP($M230,CropResidue!$G$153:$H$169,2,FALSE),Crop!K272)</f>
        <v>3904</v>
      </c>
      <c r="Y272" s="1016">
        <f>IF($S272,L272/VLOOKUP($M230,CropResidue!$H$94:$L$110,5,FALSE)/VLOOKUP($M230,CropResidue!$H$94:$L$110,4,FALSE)/VLOOKUP($M230,CropResidue!$H$94:$L$110,2,FALSE)*VLOOKUP($M230,CropResidue!$G$153:$H$169,2,FALSE),Crop!L272)</f>
        <v>2784</v>
      </c>
      <c r="Z272" s="1016">
        <f>IF($S272,M272/VLOOKUP($M230,CropResidue!$H$94:$L$110,5,FALSE)/VLOOKUP($M230,CropResidue!$H$94:$L$110,4,FALSE)/VLOOKUP($M230,CropResidue!$H$94:$L$110,2,FALSE)*VLOOKUP($M230,CropResidue!$G$153:$H$169,2,FALSE),Crop!M272)</f>
        <v>3360</v>
      </c>
      <c r="AA272" s="1016">
        <f>IF($S272,N272/VLOOKUP($M230,CropResidue!$H$94:$L$110,5,FALSE)/VLOOKUP($M230,CropResidue!$H$94:$L$110,4,FALSE)/VLOOKUP($M230,CropResidue!$H$94:$L$110,2,FALSE)*VLOOKUP($M230,CropResidue!$G$153:$H$169,2,FALSE),Crop!N272)</f>
        <v>2656</v>
      </c>
      <c r="AB272" s="1016">
        <f>IF($S272,O272/VLOOKUP($M230,CropResidue!$H$94:$L$110,5,FALSE)/VLOOKUP($M230,CropResidue!$H$94:$L$110,4,FALSE)/VLOOKUP($M230,CropResidue!$H$94:$L$110,2,FALSE)*VLOOKUP($M230,CropResidue!$G$153:$H$169,2,FALSE),Crop!O272)</f>
        <v>3040</v>
      </c>
      <c r="AC272" s="1016">
        <f>IF($S272,P272/VLOOKUP($M230,CropResidue!$H$94:$L$110,5,FALSE)/VLOOKUP($M230,CropResidue!$H$94:$L$110,4,FALSE)/VLOOKUP($M230,CropResidue!$H$94:$L$110,2,FALSE)*VLOOKUP($M230,CropResidue!$G$153:$H$169,2,FALSE),Crop!P272)</f>
        <v>2080</v>
      </c>
      <c r="AD272" s="1016">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26"/>
        <v>YYNBNb</v>
      </c>
      <c r="H273" s="956">
        <v>4000</v>
      </c>
      <c r="I273" s="954">
        <f t="shared" si="29"/>
        <v>4800</v>
      </c>
      <c r="J273" s="954">
        <f t="shared" si="27"/>
        <v>4000</v>
      </c>
      <c r="K273" s="954">
        <f t="shared" si="27"/>
        <v>4880</v>
      </c>
      <c r="L273" s="954">
        <f t="shared" si="27"/>
        <v>3480</v>
      </c>
      <c r="M273" s="954">
        <f t="shared" si="27"/>
        <v>4200</v>
      </c>
      <c r="N273" s="954">
        <f t="shared" si="27"/>
        <v>3320</v>
      </c>
      <c r="O273" s="954">
        <f t="shared" si="27"/>
        <v>3800</v>
      </c>
      <c r="P273" s="954">
        <f t="shared" si="27"/>
        <v>2600</v>
      </c>
      <c r="Q273" s="954">
        <f t="shared" si="27"/>
        <v>0</v>
      </c>
      <c r="S273" s="953" t="b">
        <v>0</v>
      </c>
      <c r="T273" s="955" t="str">
        <f t="shared" si="28"/>
        <v>YYNBNb</v>
      </c>
      <c r="U273" s="1016">
        <f>IF($S273,H273/VLOOKUP($M231,CropResidue!$H$94:$L$110,5,FALSE)/VLOOKUP($M231,CropResidue!$H$94:$L$110,4,FALSE)/VLOOKUP($M231,CropResidue!$H$94:$L$110,2,FALSE)*VLOOKUP($M231,CropResidue!$G$153:$H$169,2,FALSE),Crop!H273)</f>
        <v>4000</v>
      </c>
      <c r="V273" s="1016">
        <f>IF($S273,I273/VLOOKUP($M231,CropResidue!$H$94:$L$110,5,FALSE)/VLOOKUP($M231,CropResidue!$H$94:$L$110,4,FALSE)/VLOOKUP($M231,CropResidue!$H$94:$L$110,2,FALSE)*VLOOKUP($M231,CropResidue!$G$153:$H$169,2,FALSE),Crop!I273)</f>
        <v>4800</v>
      </c>
      <c r="W273" s="1016">
        <f>IF($S273,J273/VLOOKUP($M231,CropResidue!$H$94:$L$110,5,FALSE)/VLOOKUP($M231,CropResidue!$H$94:$L$110,4,FALSE)/VLOOKUP($M231,CropResidue!$H$94:$L$110,2,FALSE)*VLOOKUP($M231,CropResidue!$G$153:$H$169,2,FALSE),Crop!J273)</f>
        <v>4000</v>
      </c>
      <c r="X273" s="1016">
        <f>IF($S273,K273/VLOOKUP($M231,CropResidue!$H$94:$L$110,5,FALSE)/VLOOKUP($M231,CropResidue!$H$94:$L$110,4,FALSE)/VLOOKUP($M231,CropResidue!$H$94:$L$110,2,FALSE)*VLOOKUP($M231,CropResidue!$G$153:$H$169,2,FALSE),Crop!K273)</f>
        <v>4880</v>
      </c>
      <c r="Y273" s="1016">
        <f>IF($S273,L273/VLOOKUP($M231,CropResidue!$H$94:$L$110,5,FALSE)/VLOOKUP($M231,CropResidue!$H$94:$L$110,4,FALSE)/VLOOKUP($M231,CropResidue!$H$94:$L$110,2,FALSE)*VLOOKUP($M231,CropResidue!$G$153:$H$169,2,FALSE),Crop!L273)</f>
        <v>3480</v>
      </c>
      <c r="Z273" s="1016">
        <f>IF($S273,M273/VLOOKUP($M231,CropResidue!$H$94:$L$110,5,FALSE)/VLOOKUP($M231,CropResidue!$H$94:$L$110,4,FALSE)/VLOOKUP($M231,CropResidue!$H$94:$L$110,2,FALSE)*VLOOKUP($M231,CropResidue!$G$153:$H$169,2,FALSE),Crop!M273)</f>
        <v>4200</v>
      </c>
      <c r="AA273" s="1016">
        <f>IF($S273,N273/VLOOKUP($M231,CropResidue!$H$94:$L$110,5,FALSE)/VLOOKUP($M231,CropResidue!$H$94:$L$110,4,FALSE)/VLOOKUP($M231,CropResidue!$H$94:$L$110,2,FALSE)*VLOOKUP($M231,CropResidue!$G$153:$H$169,2,FALSE),Crop!N273)</f>
        <v>3320</v>
      </c>
      <c r="AB273" s="1016">
        <f>IF($S273,O273/VLOOKUP($M231,CropResidue!$H$94:$L$110,5,FALSE)/VLOOKUP($M231,CropResidue!$H$94:$L$110,4,FALSE)/VLOOKUP($M231,CropResidue!$H$94:$L$110,2,FALSE)*VLOOKUP($M231,CropResidue!$G$153:$H$169,2,FALSE),Crop!O273)</f>
        <v>3800</v>
      </c>
      <c r="AC273" s="1016">
        <f>IF($S273,P273/VLOOKUP($M231,CropResidue!$H$94:$L$110,5,FALSE)/VLOOKUP($M231,CropResidue!$H$94:$L$110,4,FALSE)/VLOOKUP($M231,CropResidue!$H$94:$L$110,2,FALSE)*VLOOKUP($M231,CropResidue!$G$153:$H$169,2,FALSE),Crop!P273)</f>
        <v>2600</v>
      </c>
      <c r="AD273" s="1016">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26"/>
        <v>YYBNBz</v>
      </c>
      <c r="H274" s="956">
        <v>1800</v>
      </c>
      <c r="I274" s="954">
        <f t="shared" si="29"/>
        <v>2160</v>
      </c>
      <c r="J274" s="954">
        <f t="shared" si="27"/>
        <v>1800</v>
      </c>
      <c r="K274" s="954">
        <f t="shared" si="27"/>
        <v>2196</v>
      </c>
      <c r="L274" s="954">
        <f t="shared" si="27"/>
        <v>1566</v>
      </c>
      <c r="M274" s="954">
        <f t="shared" si="27"/>
        <v>1890</v>
      </c>
      <c r="N274" s="954">
        <f t="shared" si="27"/>
        <v>1494</v>
      </c>
      <c r="O274" s="954">
        <f t="shared" si="27"/>
        <v>1710</v>
      </c>
      <c r="P274" s="954">
        <f t="shared" si="27"/>
        <v>1170</v>
      </c>
      <c r="Q274" s="954">
        <f t="shared" si="27"/>
        <v>0</v>
      </c>
      <c r="R274" s="307"/>
      <c r="S274" s="953" t="b">
        <v>0</v>
      </c>
      <c r="T274" s="955" t="str">
        <f t="shared" si="28"/>
        <v>YYBNBz</v>
      </c>
      <c r="U274" s="1016">
        <f>IF($S274,H274/VLOOKUP($M232,CropResidue!$H$94:$L$110,5,FALSE)/VLOOKUP($M232,CropResidue!$H$94:$L$110,4,FALSE)/VLOOKUP($M232,CropResidue!$H$94:$L$110,2,FALSE)*VLOOKUP($M232,CropResidue!$G$153:$H$169,2,FALSE),Crop!H274)</f>
        <v>1800</v>
      </c>
      <c r="V274" s="1016">
        <f>IF($S274,I274/VLOOKUP($M232,CropResidue!$H$94:$L$110,5,FALSE)/VLOOKUP($M232,CropResidue!$H$94:$L$110,4,FALSE)/VLOOKUP($M232,CropResidue!$H$94:$L$110,2,FALSE)*VLOOKUP($M232,CropResidue!$G$153:$H$169,2,FALSE),Crop!I274)</f>
        <v>2160</v>
      </c>
      <c r="W274" s="1016">
        <f>IF($S274,J274/VLOOKUP($M232,CropResidue!$H$94:$L$110,5,FALSE)/VLOOKUP($M232,CropResidue!$H$94:$L$110,4,FALSE)/VLOOKUP($M232,CropResidue!$H$94:$L$110,2,FALSE)*VLOOKUP($M232,CropResidue!$G$153:$H$169,2,FALSE),Crop!J274)</f>
        <v>1800</v>
      </c>
      <c r="X274" s="1016">
        <f>IF($S274,K274/VLOOKUP($M232,CropResidue!$H$94:$L$110,5,FALSE)/VLOOKUP($M232,CropResidue!$H$94:$L$110,4,FALSE)/VLOOKUP($M232,CropResidue!$H$94:$L$110,2,FALSE)*VLOOKUP($M232,CropResidue!$G$153:$H$169,2,FALSE),Crop!K274)</f>
        <v>2196</v>
      </c>
      <c r="Y274" s="1016">
        <f>IF($S274,L274/VLOOKUP($M232,CropResidue!$H$94:$L$110,5,FALSE)/VLOOKUP($M232,CropResidue!$H$94:$L$110,4,FALSE)/VLOOKUP($M232,CropResidue!$H$94:$L$110,2,FALSE)*VLOOKUP($M232,CropResidue!$G$153:$H$169,2,FALSE),Crop!L274)</f>
        <v>1566</v>
      </c>
      <c r="Z274" s="1016">
        <f>IF($S274,M274/VLOOKUP($M232,CropResidue!$H$94:$L$110,5,FALSE)/VLOOKUP($M232,CropResidue!$H$94:$L$110,4,FALSE)/VLOOKUP($M232,CropResidue!$H$94:$L$110,2,FALSE)*VLOOKUP($M232,CropResidue!$G$153:$H$169,2,FALSE),Crop!M274)</f>
        <v>1890</v>
      </c>
      <c r="AA274" s="1016">
        <f>IF($S274,N274/VLOOKUP($M232,CropResidue!$H$94:$L$110,5,FALSE)/VLOOKUP($M232,CropResidue!$H$94:$L$110,4,FALSE)/VLOOKUP($M232,CropResidue!$H$94:$L$110,2,FALSE)*VLOOKUP($M232,CropResidue!$G$153:$H$169,2,FALSE),Crop!N274)</f>
        <v>1494</v>
      </c>
      <c r="AB274" s="1016">
        <f>IF($S274,O274/VLOOKUP($M232,CropResidue!$H$94:$L$110,5,FALSE)/VLOOKUP($M232,CropResidue!$H$94:$L$110,4,FALSE)/VLOOKUP($M232,CropResidue!$H$94:$L$110,2,FALSE)*VLOOKUP($M232,CropResidue!$G$153:$H$169,2,FALSE),Crop!O274)</f>
        <v>1710</v>
      </c>
      <c r="AC274" s="1016">
        <f>IF($S274,P274/VLOOKUP($M232,CropResidue!$H$94:$L$110,5,FALSE)/VLOOKUP($M232,CropResidue!$H$94:$L$110,4,FALSE)/VLOOKUP($M232,CropResidue!$H$94:$L$110,2,FALSE)*VLOOKUP($M232,CropResidue!$G$153:$H$169,2,FALSE),Crop!P274)</f>
        <v>1170</v>
      </c>
      <c r="AD274" s="1016">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4" t="str">
        <f t="shared" si="26"/>
        <v>YYBNBr</v>
      </c>
      <c r="H275" s="956">
        <v>2000</v>
      </c>
      <c r="I275" s="954">
        <f t="shared" si="29"/>
        <v>2400</v>
      </c>
      <c r="J275" s="954">
        <f t="shared" si="27"/>
        <v>2000</v>
      </c>
      <c r="K275" s="954">
        <f t="shared" si="27"/>
        <v>2440</v>
      </c>
      <c r="L275" s="954">
        <f t="shared" si="27"/>
        <v>1740</v>
      </c>
      <c r="M275" s="954">
        <f t="shared" si="27"/>
        <v>2100</v>
      </c>
      <c r="N275" s="954">
        <f t="shared" si="27"/>
        <v>1660</v>
      </c>
      <c r="O275" s="954">
        <f t="shared" si="27"/>
        <v>1900</v>
      </c>
      <c r="P275" s="954">
        <f t="shared" si="27"/>
        <v>1300</v>
      </c>
      <c r="Q275" s="954">
        <f t="shared" si="27"/>
        <v>0</v>
      </c>
      <c r="R275" s="307"/>
      <c r="S275" s="953" t="b">
        <v>0</v>
      </c>
      <c r="T275" s="955" t="str">
        <f t="shared" si="28"/>
        <v>YYBNBr</v>
      </c>
      <c r="U275" s="1016">
        <f>IF($S275,H275/VLOOKUP($M233,CropResidue!$H$94:$L$110,5,FALSE)/VLOOKUP($M233,CropResidue!$H$94:$L$110,4,FALSE)/VLOOKUP($M233,CropResidue!$H$94:$L$110,2,FALSE)*VLOOKUP($M233,CropResidue!$G$153:$H$169,2,FALSE),Crop!H275)</f>
        <v>2000</v>
      </c>
      <c r="V275" s="1016">
        <f>IF($S275,I275/VLOOKUP($M233,CropResidue!$H$94:$L$110,5,FALSE)/VLOOKUP($M233,CropResidue!$H$94:$L$110,4,FALSE)/VLOOKUP($M233,CropResidue!$H$94:$L$110,2,FALSE)*VLOOKUP($M233,CropResidue!$G$153:$H$169,2,FALSE),Crop!I275)</f>
        <v>2400</v>
      </c>
      <c r="W275" s="1016">
        <f>IF($S275,J275/VLOOKUP($M233,CropResidue!$H$94:$L$110,5,FALSE)/VLOOKUP($M233,CropResidue!$H$94:$L$110,4,FALSE)/VLOOKUP($M233,CropResidue!$H$94:$L$110,2,FALSE)*VLOOKUP($M233,CropResidue!$G$153:$H$169,2,FALSE),Crop!J275)</f>
        <v>2000</v>
      </c>
      <c r="X275" s="1016">
        <f>IF($S275,K275/VLOOKUP($M233,CropResidue!$H$94:$L$110,5,FALSE)/VLOOKUP($M233,CropResidue!$H$94:$L$110,4,FALSE)/VLOOKUP($M233,CropResidue!$H$94:$L$110,2,FALSE)*VLOOKUP($M233,CropResidue!$G$153:$H$169,2,FALSE),Crop!K275)</f>
        <v>2440</v>
      </c>
      <c r="Y275" s="1016">
        <f>IF($S275,L275/VLOOKUP($M233,CropResidue!$H$94:$L$110,5,FALSE)/VLOOKUP($M233,CropResidue!$H$94:$L$110,4,FALSE)/VLOOKUP($M233,CropResidue!$H$94:$L$110,2,FALSE)*VLOOKUP($M233,CropResidue!$G$153:$H$169,2,FALSE),Crop!L275)</f>
        <v>1740</v>
      </c>
      <c r="Z275" s="1016">
        <f>IF($S275,M275/VLOOKUP($M233,CropResidue!$H$94:$L$110,5,FALSE)/VLOOKUP($M233,CropResidue!$H$94:$L$110,4,FALSE)/VLOOKUP($M233,CropResidue!$H$94:$L$110,2,FALSE)*VLOOKUP($M233,CropResidue!$G$153:$H$169,2,FALSE),Crop!M275)</f>
        <v>2100</v>
      </c>
      <c r="AA275" s="1016">
        <f>IF($S275,N275/VLOOKUP($M233,CropResidue!$H$94:$L$110,5,FALSE)/VLOOKUP($M233,CropResidue!$H$94:$L$110,4,FALSE)/VLOOKUP($M233,CropResidue!$H$94:$L$110,2,FALSE)*VLOOKUP($M233,CropResidue!$G$153:$H$169,2,FALSE),Crop!N275)</f>
        <v>1660</v>
      </c>
      <c r="AB275" s="1016">
        <f>IF($S275,O275/VLOOKUP($M233,CropResidue!$H$94:$L$110,5,FALSE)/VLOOKUP($M233,CropResidue!$H$94:$L$110,4,FALSE)/VLOOKUP($M233,CropResidue!$H$94:$L$110,2,FALSE)*VLOOKUP($M233,CropResidue!$G$153:$H$169,2,FALSE),Crop!O275)</f>
        <v>1900</v>
      </c>
      <c r="AC275" s="1016">
        <f>IF($S275,P275/VLOOKUP($M233,CropResidue!$H$94:$L$110,5,FALSE)/VLOOKUP($M233,CropResidue!$H$94:$L$110,4,FALSE)/VLOOKUP($M233,CropResidue!$H$94:$L$110,2,FALSE)*VLOOKUP($M233,CropResidue!$G$153:$H$169,2,FALSE),Crop!P275)</f>
        <v>1300</v>
      </c>
      <c r="AD275" s="1016">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4" t="str">
        <f t="shared" si="26"/>
        <v>YYNWBr</v>
      </c>
      <c r="H276" s="956">
        <v>2000</v>
      </c>
      <c r="I276" s="954">
        <f t="shared" si="29"/>
        <v>2400</v>
      </c>
      <c r="J276" s="954">
        <f t="shared" si="27"/>
        <v>2000</v>
      </c>
      <c r="K276" s="954">
        <f t="shared" si="27"/>
        <v>2440</v>
      </c>
      <c r="L276" s="954">
        <f t="shared" si="27"/>
        <v>1740</v>
      </c>
      <c r="M276" s="954">
        <f t="shared" si="27"/>
        <v>2100</v>
      </c>
      <c r="N276" s="954">
        <f t="shared" si="27"/>
        <v>1660</v>
      </c>
      <c r="O276" s="954">
        <f t="shared" si="27"/>
        <v>1900</v>
      </c>
      <c r="P276" s="954">
        <f t="shared" si="27"/>
        <v>1300</v>
      </c>
      <c r="Q276" s="954">
        <f t="shared" si="27"/>
        <v>0</v>
      </c>
      <c r="R276" s="307"/>
      <c r="S276" s="953" t="b">
        <v>0</v>
      </c>
      <c r="T276" s="955" t="str">
        <f t="shared" si="28"/>
        <v>YYNWBr</v>
      </c>
      <c r="U276" s="1016">
        <f>IF($S276,H276/VLOOKUP($M234,CropResidue!$H$94:$L$110,5,FALSE)/VLOOKUP($M234,CropResidue!$H$94:$L$110,4,FALSE)/VLOOKUP($M234,CropResidue!$H$94:$L$110,2,FALSE)*VLOOKUP($M234,CropResidue!$G$153:$H$169,2,FALSE),Crop!H276)</f>
        <v>2000</v>
      </c>
      <c r="V276" s="1016">
        <f>IF($S276,I276/VLOOKUP($M234,CropResidue!$H$94:$L$110,5,FALSE)/VLOOKUP($M234,CropResidue!$H$94:$L$110,4,FALSE)/VLOOKUP($M234,CropResidue!$H$94:$L$110,2,FALSE)*VLOOKUP($M234,CropResidue!$G$153:$H$169,2,FALSE),Crop!I276)</f>
        <v>2400</v>
      </c>
      <c r="W276" s="1016">
        <f>IF($S276,J276/VLOOKUP($M234,CropResidue!$H$94:$L$110,5,FALSE)/VLOOKUP($M234,CropResidue!$H$94:$L$110,4,FALSE)/VLOOKUP($M234,CropResidue!$H$94:$L$110,2,FALSE)*VLOOKUP($M234,CropResidue!$G$153:$H$169,2,FALSE),Crop!J276)</f>
        <v>2000</v>
      </c>
      <c r="X276" s="1016">
        <f>IF($S276,K276/VLOOKUP($M234,CropResidue!$H$94:$L$110,5,FALSE)/VLOOKUP($M234,CropResidue!$H$94:$L$110,4,FALSE)/VLOOKUP($M234,CropResidue!$H$94:$L$110,2,FALSE)*VLOOKUP($M234,CropResidue!$G$153:$H$169,2,FALSE),Crop!K276)</f>
        <v>2440</v>
      </c>
      <c r="Y276" s="1016">
        <f>IF($S276,L276/VLOOKUP($M234,CropResidue!$H$94:$L$110,5,FALSE)/VLOOKUP($M234,CropResidue!$H$94:$L$110,4,FALSE)/VLOOKUP($M234,CropResidue!$H$94:$L$110,2,FALSE)*VLOOKUP($M234,CropResidue!$G$153:$H$169,2,FALSE),Crop!L276)</f>
        <v>1740</v>
      </c>
      <c r="Z276" s="1016">
        <f>IF($S276,M276/VLOOKUP($M234,CropResidue!$H$94:$L$110,5,FALSE)/VLOOKUP($M234,CropResidue!$H$94:$L$110,4,FALSE)/VLOOKUP($M234,CropResidue!$H$94:$L$110,2,FALSE)*VLOOKUP($M234,CropResidue!$G$153:$H$169,2,FALSE),Crop!M276)</f>
        <v>2100</v>
      </c>
      <c r="AA276" s="1016">
        <f>IF($S276,N276/VLOOKUP($M234,CropResidue!$H$94:$L$110,5,FALSE)/VLOOKUP($M234,CropResidue!$H$94:$L$110,4,FALSE)/VLOOKUP($M234,CropResidue!$H$94:$L$110,2,FALSE)*VLOOKUP($M234,CropResidue!$G$153:$H$169,2,FALSE),Crop!N276)</f>
        <v>1660</v>
      </c>
      <c r="AB276" s="1016">
        <f>IF($S276,O276/VLOOKUP($M234,CropResidue!$H$94:$L$110,5,FALSE)/VLOOKUP($M234,CropResidue!$H$94:$L$110,4,FALSE)/VLOOKUP($M234,CropResidue!$H$94:$L$110,2,FALSE)*VLOOKUP($M234,CropResidue!$G$153:$H$169,2,FALSE),Crop!O276)</f>
        <v>1900</v>
      </c>
      <c r="AC276" s="1016">
        <f>IF($S276,P276/VLOOKUP($M234,CropResidue!$H$94:$L$110,5,FALSE)/VLOOKUP($M234,CropResidue!$H$94:$L$110,4,FALSE)/VLOOKUP($M234,CropResidue!$H$94:$L$110,2,FALSE)*VLOOKUP($M234,CropResidue!$G$153:$H$169,2,FALSE),Crop!P276)</f>
        <v>1300</v>
      </c>
      <c r="AD276" s="1016">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4" t="str">
        <f t="shared" si="26"/>
        <v>YYWBNw</v>
      </c>
      <c r="H277" s="956">
        <v>3800</v>
      </c>
      <c r="I277" s="954">
        <f t="shared" si="29"/>
        <v>4560</v>
      </c>
      <c r="J277" s="954">
        <f t="shared" si="27"/>
        <v>3800</v>
      </c>
      <c r="K277" s="954">
        <f t="shared" si="27"/>
        <v>4636</v>
      </c>
      <c r="L277" s="954">
        <f t="shared" si="27"/>
        <v>3306</v>
      </c>
      <c r="M277" s="954">
        <f t="shared" si="27"/>
        <v>3990</v>
      </c>
      <c r="N277" s="954">
        <f t="shared" si="27"/>
        <v>3154</v>
      </c>
      <c r="O277" s="954">
        <f t="shared" si="27"/>
        <v>3610</v>
      </c>
      <c r="P277" s="954">
        <f t="shared" si="27"/>
        <v>2470</v>
      </c>
      <c r="Q277" s="954">
        <f t="shared" si="27"/>
        <v>0</v>
      </c>
      <c r="R277" s="307"/>
      <c r="S277" s="953" t="b">
        <v>0</v>
      </c>
      <c r="T277" s="955" t="str">
        <f t="shared" si="28"/>
        <v>YYWBNw</v>
      </c>
      <c r="U277" s="1016">
        <f>IF($S277,H277/VLOOKUP($M235,CropResidue!$H$94:$L$110,5,FALSE)/VLOOKUP($M235,CropResidue!$H$94:$L$110,4,FALSE)/VLOOKUP($M235,CropResidue!$H$94:$L$110,2,FALSE)*VLOOKUP($M235,CropResidue!$G$153:$H$169,2,FALSE),Crop!H277)</f>
        <v>3800</v>
      </c>
      <c r="V277" s="1016">
        <f>IF($S277,I277/VLOOKUP($M235,CropResidue!$H$94:$L$110,5,FALSE)/VLOOKUP($M235,CropResidue!$H$94:$L$110,4,FALSE)/VLOOKUP($M235,CropResidue!$H$94:$L$110,2,FALSE)*VLOOKUP($M235,CropResidue!$G$153:$H$169,2,FALSE),Crop!I277)</f>
        <v>4560</v>
      </c>
      <c r="W277" s="1016">
        <f>IF($S277,J277/VLOOKUP($M235,CropResidue!$H$94:$L$110,5,FALSE)/VLOOKUP($M235,CropResidue!$H$94:$L$110,4,FALSE)/VLOOKUP($M235,CropResidue!$H$94:$L$110,2,FALSE)*VLOOKUP($M235,CropResidue!$G$153:$H$169,2,FALSE),Crop!J277)</f>
        <v>3800</v>
      </c>
      <c r="X277" s="1016">
        <f>IF($S277,K277/VLOOKUP($M235,CropResidue!$H$94:$L$110,5,FALSE)/VLOOKUP($M235,CropResidue!$H$94:$L$110,4,FALSE)/VLOOKUP($M235,CropResidue!$H$94:$L$110,2,FALSE)*VLOOKUP($M235,CropResidue!$G$153:$H$169,2,FALSE),Crop!K277)</f>
        <v>4636</v>
      </c>
      <c r="Y277" s="1016">
        <f>IF($S277,L277/VLOOKUP($M235,CropResidue!$H$94:$L$110,5,FALSE)/VLOOKUP($M235,CropResidue!$H$94:$L$110,4,FALSE)/VLOOKUP($M235,CropResidue!$H$94:$L$110,2,FALSE)*VLOOKUP($M235,CropResidue!$G$153:$H$169,2,FALSE),Crop!L277)</f>
        <v>3306</v>
      </c>
      <c r="Z277" s="1016">
        <f>IF($S277,M277/VLOOKUP($M235,CropResidue!$H$94:$L$110,5,FALSE)/VLOOKUP($M235,CropResidue!$H$94:$L$110,4,FALSE)/VLOOKUP($M235,CropResidue!$H$94:$L$110,2,FALSE)*VLOOKUP($M235,CropResidue!$G$153:$H$169,2,FALSE),Crop!M277)</f>
        <v>3990</v>
      </c>
      <c r="AA277" s="1016">
        <f>IF($S277,N277/VLOOKUP($M235,CropResidue!$H$94:$L$110,5,FALSE)/VLOOKUP($M235,CropResidue!$H$94:$L$110,4,FALSE)/VLOOKUP($M235,CropResidue!$H$94:$L$110,2,FALSE)*VLOOKUP($M235,CropResidue!$G$153:$H$169,2,FALSE),Crop!N277)</f>
        <v>3154</v>
      </c>
      <c r="AB277" s="1016">
        <f>IF($S277,O277/VLOOKUP($M235,CropResidue!$H$94:$L$110,5,FALSE)/VLOOKUP($M235,CropResidue!$H$94:$L$110,4,FALSE)/VLOOKUP($M235,CropResidue!$H$94:$L$110,2,FALSE)*VLOOKUP($M235,CropResidue!$G$153:$H$169,2,FALSE),Crop!O277)</f>
        <v>3610</v>
      </c>
      <c r="AC277" s="1016">
        <f>IF($S277,P277/VLOOKUP($M235,CropResidue!$H$94:$L$110,5,FALSE)/VLOOKUP($M235,CropResidue!$H$94:$L$110,4,FALSE)/VLOOKUP($M235,CropResidue!$H$94:$L$110,2,FALSE)*VLOOKUP($M235,CropResidue!$G$153:$H$169,2,FALSE),Crop!P277)</f>
        <v>2470</v>
      </c>
      <c r="AD277" s="1016">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4" t="str">
        <f t="shared" si="26"/>
        <v>YYBNWb</v>
      </c>
      <c r="H278" s="956">
        <v>4000</v>
      </c>
      <c r="I278" s="954">
        <f t="shared" si="29"/>
        <v>4800</v>
      </c>
      <c r="J278" s="954">
        <f t="shared" si="27"/>
        <v>4000</v>
      </c>
      <c r="K278" s="954">
        <f t="shared" si="27"/>
        <v>4880</v>
      </c>
      <c r="L278" s="954">
        <f t="shared" si="27"/>
        <v>3480</v>
      </c>
      <c r="M278" s="954">
        <f t="shared" si="27"/>
        <v>4200</v>
      </c>
      <c r="N278" s="954">
        <f t="shared" si="27"/>
        <v>3320</v>
      </c>
      <c r="O278" s="954">
        <f t="shared" si="27"/>
        <v>3800</v>
      </c>
      <c r="P278" s="954">
        <f t="shared" si="27"/>
        <v>2600</v>
      </c>
      <c r="Q278" s="954">
        <f t="shared" si="27"/>
        <v>0</v>
      </c>
      <c r="S278" s="953" t="b">
        <v>0</v>
      </c>
      <c r="T278" s="955" t="str">
        <f t="shared" si="28"/>
        <v>YYBNWb</v>
      </c>
      <c r="U278" s="1016">
        <f>IF($S278,H278/VLOOKUP($M236,CropResidue!$H$94:$L$110,5,FALSE)/VLOOKUP($M236,CropResidue!$H$94:$L$110,4,FALSE)/VLOOKUP($M236,CropResidue!$H$94:$L$110,2,FALSE)*VLOOKUP($M236,CropResidue!$G$153:$H$169,2,FALSE),Crop!H278)</f>
        <v>4000</v>
      </c>
      <c r="V278" s="1016">
        <f>IF($S278,I278/VLOOKUP($M236,CropResidue!$H$94:$L$110,5,FALSE)/VLOOKUP($M236,CropResidue!$H$94:$L$110,4,FALSE)/VLOOKUP($M236,CropResidue!$H$94:$L$110,2,FALSE)*VLOOKUP($M236,CropResidue!$G$153:$H$169,2,FALSE),Crop!I278)</f>
        <v>4800</v>
      </c>
      <c r="W278" s="1016">
        <f>IF($S278,J278/VLOOKUP($M236,CropResidue!$H$94:$L$110,5,FALSE)/VLOOKUP($M236,CropResidue!$H$94:$L$110,4,FALSE)/VLOOKUP($M236,CropResidue!$H$94:$L$110,2,FALSE)*VLOOKUP($M236,CropResidue!$G$153:$H$169,2,FALSE),Crop!J278)</f>
        <v>4000</v>
      </c>
      <c r="X278" s="1016">
        <f>IF($S278,K278/VLOOKUP($M236,CropResidue!$H$94:$L$110,5,FALSE)/VLOOKUP($M236,CropResidue!$H$94:$L$110,4,FALSE)/VLOOKUP($M236,CropResidue!$H$94:$L$110,2,FALSE)*VLOOKUP($M236,CropResidue!$G$153:$H$169,2,FALSE),Crop!K278)</f>
        <v>4880</v>
      </c>
      <c r="Y278" s="1016">
        <f>IF($S278,L278/VLOOKUP($M236,CropResidue!$H$94:$L$110,5,FALSE)/VLOOKUP($M236,CropResidue!$H$94:$L$110,4,FALSE)/VLOOKUP($M236,CropResidue!$H$94:$L$110,2,FALSE)*VLOOKUP($M236,CropResidue!$G$153:$H$169,2,FALSE),Crop!L278)</f>
        <v>3480</v>
      </c>
      <c r="Z278" s="1016">
        <f>IF($S278,M278/VLOOKUP($M236,CropResidue!$H$94:$L$110,5,FALSE)/VLOOKUP($M236,CropResidue!$H$94:$L$110,4,FALSE)/VLOOKUP($M236,CropResidue!$H$94:$L$110,2,FALSE)*VLOOKUP($M236,CropResidue!$G$153:$H$169,2,FALSE),Crop!M278)</f>
        <v>4200</v>
      </c>
      <c r="AA278" s="1016">
        <f>IF($S278,N278/VLOOKUP($M236,CropResidue!$H$94:$L$110,5,FALSE)/VLOOKUP($M236,CropResidue!$H$94:$L$110,4,FALSE)/VLOOKUP($M236,CropResidue!$H$94:$L$110,2,FALSE)*VLOOKUP($M236,CropResidue!$G$153:$H$169,2,FALSE),Crop!N278)</f>
        <v>3320</v>
      </c>
      <c r="AB278" s="1016">
        <f>IF($S278,O278/VLOOKUP($M236,CropResidue!$H$94:$L$110,5,FALSE)/VLOOKUP($M236,CropResidue!$H$94:$L$110,4,FALSE)/VLOOKUP($M236,CropResidue!$H$94:$L$110,2,FALSE)*VLOOKUP($M236,CropResidue!$G$153:$H$169,2,FALSE),Crop!O278)</f>
        <v>3800</v>
      </c>
      <c r="AC278" s="1016">
        <f>IF($S278,P278/VLOOKUP($M236,CropResidue!$H$94:$L$110,5,FALSE)/VLOOKUP($M236,CropResidue!$H$94:$L$110,4,FALSE)/VLOOKUP($M236,CropResidue!$H$94:$L$110,2,FALSE)*VLOOKUP($M236,CropResidue!$G$153:$H$169,2,FALSE),Crop!P278)</f>
        <v>2600</v>
      </c>
      <c r="AD278" s="1016">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26"/>
        <v>AAAAAz</v>
      </c>
      <c r="H279" s="956">
        <v>1800</v>
      </c>
      <c r="I279" s="954">
        <f t="shared" si="29"/>
        <v>2160</v>
      </c>
      <c r="J279" s="954">
        <f t="shared" si="27"/>
        <v>1800</v>
      </c>
      <c r="K279" s="954">
        <f t="shared" si="27"/>
        <v>2196</v>
      </c>
      <c r="L279" s="954">
        <f t="shared" si="27"/>
        <v>1566</v>
      </c>
      <c r="M279" s="954">
        <f t="shared" si="27"/>
        <v>1890</v>
      </c>
      <c r="N279" s="954">
        <f t="shared" si="27"/>
        <v>1494</v>
      </c>
      <c r="O279" s="954">
        <f t="shared" si="27"/>
        <v>1710</v>
      </c>
      <c r="P279" s="954">
        <f t="shared" si="27"/>
        <v>1170</v>
      </c>
      <c r="Q279" s="954">
        <f t="shared" si="27"/>
        <v>0</v>
      </c>
      <c r="R279" s="307"/>
      <c r="S279" s="953" t="b">
        <v>0</v>
      </c>
      <c r="T279" s="955" t="str">
        <f t="shared" si="28"/>
        <v>AAAAAz</v>
      </c>
      <c r="U279" s="1016">
        <f>IF($S279,H279/VLOOKUP($M237,CropResidue!$H$94:$L$110,5,FALSE)/VLOOKUP($M237,CropResidue!$H$94:$L$110,4,FALSE)/VLOOKUP($M237,CropResidue!$H$94:$L$110,2,FALSE)*VLOOKUP($M237,CropResidue!$G$153:$H$169,2,FALSE),Crop!H279)</f>
        <v>1800</v>
      </c>
      <c r="V279" s="1016">
        <f>IF($S279,I279/VLOOKUP($M237,CropResidue!$H$94:$L$110,5,FALSE)/VLOOKUP($M237,CropResidue!$H$94:$L$110,4,FALSE)/VLOOKUP($M237,CropResidue!$H$94:$L$110,2,FALSE)*VLOOKUP($M237,CropResidue!$G$153:$H$169,2,FALSE),Crop!I279)</f>
        <v>2160</v>
      </c>
      <c r="W279" s="1016">
        <f>IF($S279,J279/VLOOKUP($M237,CropResidue!$H$94:$L$110,5,FALSE)/VLOOKUP($M237,CropResidue!$H$94:$L$110,4,FALSE)/VLOOKUP($M237,CropResidue!$H$94:$L$110,2,FALSE)*VLOOKUP($M237,CropResidue!$G$153:$H$169,2,FALSE),Crop!J279)</f>
        <v>1800</v>
      </c>
      <c r="X279" s="1016">
        <f>IF($S279,K279/VLOOKUP($M237,CropResidue!$H$94:$L$110,5,FALSE)/VLOOKUP($M237,CropResidue!$H$94:$L$110,4,FALSE)/VLOOKUP($M237,CropResidue!$H$94:$L$110,2,FALSE)*VLOOKUP($M237,CropResidue!$G$153:$H$169,2,FALSE),Crop!K279)</f>
        <v>2196</v>
      </c>
      <c r="Y279" s="1016">
        <f>IF($S279,L279/VLOOKUP($M237,CropResidue!$H$94:$L$110,5,FALSE)/VLOOKUP($M237,CropResidue!$H$94:$L$110,4,FALSE)/VLOOKUP($M237,CropResidue!$H$94:$L$110,2,FALSE)*VLOOKUP($M237,CropResidue!$G$153:$H$169,2,FALSE),Crop!L279)</f>
        <v>1566</v>
      </c>
      <c r="Z279" s="1016">
        <f>IF($S279,M279/VLOOKUP($M237,CropResidue!$H$94:$L$110,5,FALSE)/VLOOKUP($M237,CropResidue!$H$94:$L$110,4,FALSE)/VLOOKUP($M237,CropResidue!$H$94:$L$110,2,FALSE)*VLOOKUP($M237,CropResidue!$G$153:$H$169,2,FALSE),Crop!M279)</f>
        <v>1890</v>
      </c>
      <c r="AA279" s="1016">
        <f>IF($S279,N279/VLOOKUP($M237,CropResidue!$H$94:$L$110,5,FALSE)/VLOOKUP($M237,CropResidue!$H$94:$L$110,4,FALSE)/VLOOKUP($M237,CropResidue!$H$94:$L$110,2,FALSE)*VLOOKUP($M237,CropResidue!$G$153:$H$169,2,FALSE),Crop!N279)</f>
        <v>1494</v>
      </c>
      <c r="AB279" s="1016">
        <f>IF($S279,O279/VLOOKUP($M237,CropResidue!$H$94:$L$110,5,FALSE)/VLOOKUP($M237,CropResidue!$H$94:$L$110,4,FALSE)/VLOOKUP($M237,CropResidue!$H$94:$L$110,2,FALSE)*VLOOKUP($M237,CropResidue!$G$153:$H$169,2,FALSE),Crop!O279)</f>
        <v>1710</v>
      </c>
      <c r="AC279" s="1016">
        <f>IF($S279,P279/VLOOKUP($M237,CropResidue!$H$94:$L$110,5,FALSE)/VLOOKUP($M237,CropResidue!$H$94:$L$110,4,FALSE)/VLOOKUP($M237,CropResidue!$H$94:$L$110,2,FALSE)*VLOOKUP($M237,CropResidue!$G$153:$H$169,2,FALSE),Crop!P279)</f>
        <v>1170</v>
      </c>
      <c r="AD279" s="1016">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26"/>
        <v>AAAANw</v>
      </c>
      <c r="H280" s="956">
        <v>3800</v>
      </c>
      <c r="I280" s="954">
        <f t="shared" si="29"/>
        <v>4560</v>
      </c>
      <c r="J280" s="954">
        <f t="shared" si="27"/>
        <v>3800</v>
      </c>
      <c r="K280" s="954">
        <f t="shared" si="27"/>
        <v>4636</v>
      </c>
      <c r="L280" s="954">
        <f t="shared" si="27"/>
        <v>3306</v>
      </c>
      <c r="M280" s="954">
        <f t="shared" si="27"/>
        <v>3990</v>
      </c>
      <c r="N280" s="954">
        <f t="shared" si="27"/>
        <v>3154</v>
      </c>
      <c r="O280" s="954">
        <f t="shared" si="27"/>
        <v>3610</v>
      </c>
      <c r="P280" s="954">
        <f t="shared" si="27"/>
        <v>2470</v>
      </c>
      <c r="Q280" s="954">
        <f t="shared" si="27"/>
        <v>0</v>
      </c>
      <c r="R280" s="307"/>
      <c r="S280" s="953" t="b">
        <v>0</v>
      </c>
      <c r="T280" s="955" t="str">
        <f t="shared" si="28"/>
        <v>AAAANw</v>
      </c>
      <c r="U280" s="1016">
        <f>IF($S280,H280/VLOOKUP($M238,CropResidue!$H$94:$L$110,5,FALSE)/VLOOKUP($M238,CropResidue!$H$94:$L$110,4,FALSE)/VLOOKUP($M238,CropResidue!$H$94:$L$110,2,FALSE)*VLOOKUP($M238,CropResidue!$G$153:$H$169,2,FALSE),Crop!H280)</f>
        <v>3800</v>
      </c>
      <c r="V280" s="1016">
        <f>IF($S280,I280/VLOOKUP($M238,CropResidue!$H$94:$L$110,5,FALSE)/VLOOKUP($M238,CropResidue!$H$94:$L$110,4,FALSE)/VLOOKUP($M238,CropResidue!$H$94:$L$110,2,FALSE)*VLOOKUP($M238,CropResidue!$G$153:$H$169,2,FALSE),Crop!I280)</f>
        <v>4560</v>
      </c>
      <c r="W280" s="1016">
        <f>IF($S280,J280/VLOOKUP($M238,CropResidue!$H$94:$L$110,5,FALSE)/VLOOKUP($M238,CropResidue!$H$94:$L$110,4,FALSE)/VLOOKUP($M238,CropResidue!$H$94:$L$110,2,FALSE)*VLOOKUP($M238,CropResidue!$G$153:$H$169,2,FALSE),Crop!J280)</f>
        <v>3800</v>
      </c>
      <c r="X280" s="1016">
        <f>IF($S280,K280/VLOOKUP($M238,CropResidue!$H$94:$L$110,5,FALSE)/VLOOKUP($M238,CropResidue!$H$94:$L$110,4,FALSE)/VLOOKUP($M238,CropResidue!$H$94:$L$110,2,FALSE)*VLOOKUP($M238,CropResidue!$G$153:$H$169,2,FALSE),Crop!K280)</f>
        <v>4636</v>
      </c>
      <c r="Y280" s="1016">
        <f>IF($S280,L280/VLOOKUP($M238,CropResidue!$H$94:$L$110,5,FALSE)/VLOOKUP($M238,CropResidue!$H$94:$L$110,4,FALSE)/VLOOKUP($M238,CropResidue!$H$94:$L$110,2,FALSE)*VLOOKUP($M238,CropResidue!$G$153:$H$169,2,FALSE),Crop!L280)</f>
        <v>3306</v>
      </c>
      <c r="Z280" s="1016">
        <f>IF($S280,M280/VLOOKUP($M238,CropResidue!$H$94:$L$110,5,FALSE)/VLOOKUP($M238,CropResidue!$H$94:$L$110,4,FALSE)/VLOOKUP($M238,CropResidue!$H$94:$L$110,2,FALSE)*VLOOKUP($M238,CropResidue!$G$153:$H$169,2,FALSE),Crop!M280)</f>
        <v>3990</v>
      </c>
      <c r="AA280" s="1016">
        <f>IF($S280,N280/VLOOKUP($M238,CropResidue!$H$94:$L$110,5,FALSE)/VLOOKUP($M238,CropResidue!$H$94:$L$110,4,FALSE)/VLOOKUP($M238,CropResidue!$H$94:$L$110,2,FALSE)*VLOOKUP($M238,CropResidue!$G$153:$H$169,2,FALSE),Crop!N280)</f>
        <v>3154</v>
      </c>
      <c r="AB280" s="1016">
        <f>IF($S280,O280/VLOOKUP($M238,CropResidue!$H$94:$L$110,5,FALSE)/VLOOKUP($M238,CropResidue!$H$94:$L$110,4,FALSE)/VLOOKUP($M238,CropResidue!$H$94:$L$110,2,FALSE)*VLOOKUP($M238,CropResidue!$G$153:$H$169,2,FALSE),Crop!O280)</f>
        <v>3610</v>
      </c>
      <c r="AC280" s="1016">
        <f>IF($S280,P280/VLOOKUP($M238,CropResidue!$H$94:$L$110,5,FALSE)/VLOOKUP($M238,CropResidue!$H$94:$L$110,4,FALSE)/VLOOKUP($M238,CropResidue!$H$94:$L$110,2,FALSE)*VLOOKUP($M238,CropResidue!$G$153:$H$169,2,FALSE),Crop!P280)</f>
        <v>2470</v>
      </c>
      <c r="AD280" s="1016">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26"/>
        <v>AAANWb</v>
      </c>
      <c r="H281" s="956">
        <v>4000</v>
      </c>
      <c r="I281" s="954">
        <f t="shared" si="29"/>
        <v>4800</v>
      </c>
      <c r="J281" s="954">
        <f t="shared" si="27"/>
        <v>4000</v>
      </c>
      <c r="K281" s="954">
        <f t="shared" si="27"/>
        <v>4880</v>
      </c>
      <c r="L281" s="954">
        <f t="shared" si="27"/>
        <v>3480</v>
      </c>
      <c r="M281" s="954">
        <f t="shared" si="27"/>
        <v>4200</v>
      </c>
      <c r="N281" s="954">
        <f t="shared" si="27"/>
        <v>3320</v>
      </c>
      <c r="O281" s="954">
        <f t="shared" si="27"/>
        <v>3800</v>
      </c>
      <c r="P281" s="954">
        <f t="shared" si="27"/>
        <v>2600</v>
      </c>
      <c r="Q281" s="954">
        <f t="shared" si="27"/>
        <v>0</v>
      </c>
      <c r="R281" s="307"/>
      <c r="S281" s="953" t="b">
        <v>0</v>
      </c>
      <c r="T281" s="955" t="str">
        <f t="shared" si="28"/>
        <v>AAANWb</v>
      </c>
      <c r="U281" s="1016">
        <f>IF($S281,H281/VLOOKUP($M239,CropResidue!$H$94:$L$110,5,FALSE)/VLOOKUP($M239,CropResidue!$H$94:$L$110,4,FALSE)/VLOOKUP($M239,CropResidue!$H$94:$L$110,2,FALSE)*VLOOKUP($M239,CropResidue!$G$153:$H$169,2,FALSE),Crop!H281)</f>
        <v>4000</v>
      </c>
      <c r="V281" s="1016">
        <f>IF($S281,I281/VLOOKUP($M239,CropResidue!$H$94:$L$110,5,FALSE)/VLOOKUP($M239,CropResidue!$H$94:$L$110,4,FALSE)/VLOOKUP($M239,CropResidue!$H$94:$L$110,2,FALSE)*VLOOKUP($M239,CropResidue!$G$153:$H$169,2,FALSE),Crop!I281)</f>
        <v>4800</v>
      </c>
      <c r="W281" s="1016">
        <f>IF($S281,J281/VLOOKUP($M239,CropResidue!$H$94:$L$110,5,FALSE)/VLOOKUP($M239,CropResidue!$H$94:$L$110,4,FALSE)/VLOOKUP($M239,CropResidue!$H$94:$L$110,2,FALSE)*VLOOKUP($M239,CropResidue!$G$153:$H$169,2,FALSE),Crop!J281)</f>
        <v>4000</v>
      </c>
      <c r="X281" s="1016">
        <f>IF($S281,K281/VLOOKUP($M239,CropResidue!$H$94:$L$110,5,FALSE)/VLOOKUP($M239,CropResidue!$H$94:$L$110,4,FALSE)/VLOOKUP($M239,CropResidue!$H$94:$L$110,2,FALSE)*VLOOKUP($M239,CropResidue!$G$153:$H$169,2,FALSE),Crop!K281)</f>
        <v>4880</v>
      </c>
      <c r="Y281" s="1016">
        <f>IF($S281,L281/VLOOKUP($M239,CropResidue!$H$94:$L$110,5,FALSE)/VLOOKUP($M239,CropResidue!$H$94:$L$110,4,FALSE)/VLOOKUP($M239,CropResidue!$H$94:$L$110,2,FALSE)*VLOOKUP($M239,CropResidue!$G$153:$H$169,2,FALSE),Crop!L281)</f>
        <v>3480</v>
      </c>
      <c r="Z281" s="1016">
        <f>IF($S281,M281/VLOOKUP($M239,CropResidue!$H$94:$L$110,5,FALSE)/VLOOKUP($M239,CropResidue!$H$94:$L$110,4,FALSE)/VLOOKUP($M239,CropResidue!$H$94:$L$110,2,FALSE)*VLOOKUP($M239,CropResidue!$G$153:$H$169,2,FALSE),Crop!M281)</f>
        <v>4200</v>
      </c>
      <c r="AA281" s="1016">
        <f>IF($S281,N281/VLOOKUP($M239,CropResidue!$H$94:$L$110,5,FALSE)/VLOOKUP($M239,CropResidue!$H$94:$L$110,4,FALSE)/VLOOKUP($M239,CropResidue!$H$94:$L$110,2,FALSE)*VLOOKUP($M239,CropResidue!$G$153:$H$169,2,FALSE),Crop!N281)</f>
        <v>3320</v>
      </c>
      <c r="AB281" s="1016">
        <f>IF($S281,O281/VLOOKUP($M239,CropResidue!$H$94:$L$110,5,FALSE)/VLOOKUP($M239,CropResidue!$H$94:$L$110,4,FALSE)/VLOOKUP($M239,CropResidue!$H$94:$L$110,2,FALSE)*VLOOKUP($M239,CropResidue!$G$153:$H$169,2,FALSE),Crop!O281)</f>
        <v>3800</v>
      </c>
      <c r="AC281" s="1016">
        <f>IF($S281,P281/VLOOKUP($M239,CropResidue!$H$94:$L$110,5,FALSE)/VLOOKUP($M239,CropResidue!$H$94:$L$110,4,FALSE)/VLOOKUP($M239,CropResidue!$H$94:$L$110,2,FALSE)*VLOOKUP($M239,CropResidue!$G$153:$H$169,2,FALSE),Crop!P281)</f>
        <v>2600</v>
      </c>
      <c r="AD281" s="1016">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26"/>
        <v>AANWBa</v>
      </c>
      <c r="H282" s="956">
        <v>0</v>
      </c>
      <c r="I282" s="954">
        <f t="shared" si="29"/>
        <v>0</v>
      </c>
      <c r="J282" s="954">
        <f t="shared" si="27"/>
        <v>0</v>
      </c>
      <c r="K282" s="954">
        <f t="shared" si="27"/>
        <v>0</v>
      </c>
      <c r="L282" s="954">
        <f t="shared" si="27"/>
        <v>0</v>
      </c>
      <c r="M282" s="954">
        <f t="shared" si="27"/>
        <v>0</v>
      </c>
      <c r="N282" s="954">
        <f t="shared" si="27"/>
        <v>0</v>
      </c>
      <c r="O282" s="954">
        <f t="shared" si="27"/>
        <v>0</v>
      </c>
      <c r="P282" s="954">
        <f t="shared" si="27"/>
        <v>0</v>
      </c>
      <c r="Q282" s="954">
        <f t="shared" si="27"/>
        <v>0</v>
      </c>
      <c r="R282" s="307"/>
      <c r="S282" s="953" t="b">
        <v>0</v>
      </c>
      <c r="T282" s="955" t="str">
        <f t="shared" si="28"/>
        <v>AANWBa</v>
      </c>
      <c r="U282" s="1016">
        <f>IF($S282,H282/VLOOKUP($M240,CropResidue!$H$94:$L$110,5,FALSE)/VLOOKUP($M240,CropResidue!$H$94:$L$110,4,FALSE)/VLOOKUP($M240,CropResidue!$H$94:$L$110,2,FALSE)*VLOOKUP($M240,CropResidue!$G$153:$H$169,2,FALSE),Crop!H282)</f>
        <v>0</v>
      </c>
      <c r="V282" s="1016">
        <f>IF($S282,I282/VLOOKUP($M240,CropResidue!$H$94:$L$110,5,FALSE)/VLOOKUP($M240,CropResidue!$H$94:$L$110,4,FALSE)/VLOOKUP($M240,CropResidue!$H$94:$L$110,2,FALSE)*VLOOKUP($M240,CropResidue!$G$153:$H$169,2,FALSE),Crop!I282)</f>
        <v>0</v>
      </c>
      <c r="W282" s="1016">
        <f>IF($S282,J282/VLOOKUP($M240,CropResidue!$H$94:$L$110,5,FALSE)/VLOOKUP($M240,CropResidue!$H$94:$L$110,4,FALSE)/VLOOKUP($M240,CropResidue!$H$94:$L$110,2,FALSE)*VLOOKUP($M240,CropResidue!$G$153:$H$169,2,FALSE),Crop!J282)</f>
        <v>0</v>
      </c>
      <c r="X282" s="1016">
        <f>IF($S282,K282/VLOOKUP($M240,CropResidue!$H$94:$L$110,5,FALSE)/VLOOKUP($M240,CropResidue!$H$94:$L$110,4,FALSE)/VLOOKUP($M240,CropResidue!$H$94:$L$110,2,FALSE)*VLOOKUP($M240,CropResidue!$G$153:$H$169,2,FALSE),Crop!K282)</f>
        <v>0</v>
      </c>
      <c r="Y282" s="1016">
        <f>IF($S282,L282/VLOOKUP($M240,CropResidue!$H$94:$L$110,5,FALSE)/VLOOKUP($M240,CropResidue!$H$94:$L$110,4,FALSE)/VLOOKUP($M240,CropResidue!$H$94:$L$110,2,FALSE)*VLOOKUP($M240,CropResidue!$G$153:$H$169,2,FALSE),Crop!L282)</f>
        <v>0</v>
      </c>
      <c r="Z282" s="1016">
        <f>IF($S282,M282/VLOOKUP($M240,CropResidue!$H$94:$L$110,5,FALSE)/VLOOKUP($M240,CropResidue!$H$94:$L$110,4,FALSE)/VLOOKUP($M240,CropResidue!$H$94:$L$110,2,FALSE)*VLOOKUP($M240,CropResidue!$G$153:$H$169,2,FALSE),Crop!M282)</f>
        <v>0</v>
      </c>
      <c r="AA282" s="1016">
        <f>IF($S282,N282/VLOOKUP($M240,CropResidue!$H$94:$L$110,5,FALSE)/VLOOKUP($M240,CropResidue!$H$94:$L$110,4,FALSE)/VLOOKUP($M240,CropResidue!$H$94:$L$110,2,FALSE)*VLOOKUP($M240,CropResidue!$G$153:$H$169,2,FALSE),Crop!N282)</f>
        <v>0</v>
      </c>
      <c r="AB282" s="1016">
        <f>IF($S282,O282/VLOOKUP($M240,CropResidue!$H$94:$L$110,5,FALSE)/VLOOKUP($M240,CropResidue!$H$94:$L$110,4,FALSE)/VLOOKUP($M240,CropResidue!$H$94:$L$110,2,FALSE)*VLOOKUP($M240,CropResidue!$G$153:$H$169,2,FALSE),Crop!O282)</f>
        <v>0</v>
      </c>
      <c r="AC282" s="1016">
        <f>IF($S282,P282/VLOOKUP($M240,CropResidue!$H$94:$L$110,5,FALSE)/VLOOKUP($M240,CropResidue!$H$94:$L$110,4,FALSE)/VLOOKUP($M240,CropResidue!$H$94:$L$110,2,FALSE)*VLOOKUP($M240,CropResidue!$G$153:$H$169,2,FALSE),Crop!P282)</f>
        <v>0</v>
      </c>
      <c r="AD282" s="1016">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26"/>
        <v>AYWBAa</v>
      </c>
      <c r="H283" s="956">
        <v>0</v>
      </c>
      <c r="I283" s="954">
        <f t="shared" si="29"/>
        <v>0</v>
      </c>
      <c r="J283" s="954">
        <f t="shared" si="29"/>
        <v>0</v>
      </c>
      <c r="K283" s="954">
        <f t="shared" si="29"/>
        <v>0</v>
      </c>
      <c r="L283" s="954">
        <f t="shared" si="29"/>
        <v>0</v>
      </c>
      <c r="M283" s="954">
        <f t="shared" si="29"/>
        <v>0</v>
      </c>
      <c r="N283" s="954">
        <f t="shared" si="29"/>
        <v>0</v>
      </c>
      <c r="O283" s="954">
        <f t="shared" si="29"/>
        <v>0</v>
      </c>
      <c r="P283" s="954">
        <f t="shared" si="29"/>
        <v>0</v>
      </c>
      <c r="Q283" s="954">
        <f t="shared" si="29"/>
        <v>0</v>
      </c>
      <c r="R283" s="307"/>
      <c r="S283" s="953" t="b">
        <v>0</v>
      </c>
      <c r="T283" s="955" t="str">
        <f t="shared" si="28"/>
        <v>AYWBAa</v>
      </c>
      <c r="U283" s="1016">
        <f>IF($S283,H283/VLOOKUP($M241,CropResidue!$H$94:$L$110,5,FALSE)/VLOOKUP($M241,CropResidue!$H$94:$L$110,4,FALSE)/VLOOKUP($M241,CropResidue!$H$94:$L$110,2,FALSE)*VLOOKUP($M241,CropResidue!$G$153:$H$169,2,FALSE),Crop!H283)</f>
        <v>0</v>
      </c>
      <c r="V283" s="1016">
        <f>IF($S283,I283/VLOOKUP($M241,CropResidue!$H$94:$L$110,5,FALSE)/VLOOKUP($M241,CropResidue!$H$94:$L$110,4,FALSE)/VLOOKUP($M241,CropResidue!$H$94:$L$110,2,FALSE)*VLOOKUP($M241,CropResidue!$G$153:$H$169,2,FALSE),Crop!I283)</f>
        <v>0</v>
      </c>
      <c r="W283" s="1016">
        <f>IF($S283,J283/VLOOKUP($M241,CropResidue!$H$94:$L$110,5,FALSE)/VLOOKUP($M241,CropResidue!$H$94:$L$110,4,FALSE)/VLOOKUP($M241,CropResidue!$H$94:$L$110,2,FALSE)*VLOOKUP($M241,CropResidue!$G$153:$H$169,2,FALSE),Crop!J283)</f>
        <v>0</v>
      </c>
      <c r="X283" s="1016">
        <f>IF($S283,K283/VLOOKUP($M241,CropResidue!$H$94:$L$110,5,FALSE)/VLOOKUP($M241,CropResidue!$H$94:$L$110,4,FALSE)/VLOOKUP($M241,CropResidue!$H$94:$L$110,2,FALSE)*VLOOKUP($M241,CropResidue!$G$153:$H$169,2,FALSE),Crop!K283)</f>
        <v>0</v>
      </c>
      <c r="Y283" s="1016">
        <f>IF($S283,L283/VLOOKUP($M241,CropResidue!$H$94:$L$110,5,FALSE)/VLOOKUP($M241,CropResidue!$H$94:$L$110,4,FALSE)/VLOOKUP($M241,CropResidue!$H$94:$L$110,2,FALSE)*VLOOKUP($M241,CropResidue!$G$153:$H$169,2,FALSE),Crop!L283)</f>
        <v>0</v>
      </c>
      <c r="Z283" s="1016">
        <f>IF($S283,M283/VLOOKUP($M241,CropResidue!$H$94:$L$110,5,FALSE)/VLOOKUP($M241,CropResidue!$H$94:$L$110,4,FALSE)/VLOOKUP($M241,CropResidue!$H$94:$L$110,2,FALSE)*VLOOKUP($M241,CropResidue!$G$153:$H$169,2,FALSE),Crop!M283)</f>
        <v>0</v>
      </c>
      <c r="AA283" s="1016">
        <f>IF($S283,N283/VLOOKUP($M241,CropResidue!$H$94:$L$110,5,FALSE)/VLOOKUP($M241,CropResidue!$H$94:$L$110,4,FALSE)/VLOOKUP($M241,CropResidue!$H$94:$L$110,2,FALSE)*VLOOKUP($M241,CropResidue!$G$153:$H$169,2,FALSE),Crop!N283)</f>
        <v>0</v>
      </c>
      <c r="AB283" s="1016">
        <f>IF($S283,O283/VLOOKUP($M241,CropResidue!$H$94:$L$110,5,FALSE)/VLOOKUP($M241,CropResidue!$H$94:$L$110,4,FALSE)/VLOOKUP($M241,CropResidue!$H$94:$L$110,2,FALSE)*VLOOKUP($M241,CropResidue!$G$153:$H$169,2,FALSE),Crop!O283)</f>
        <v>0</v>
      </c>
      <c r="AC283" s="1016">
        <f>IF($S283,P283/VLOOKUP($M241,CropResidue!$H$94:$L$110,5,FALSE)/VLOOKUP($M241,CropResidue!$H$94:$L$110,4,FALSE)/VLOOKUP($M241,CropResidue!$H$94:$L$110,2,FALSE)*VLOOKUP($M241,CropResidue!$G$153:$H$169,2,FALSE),Crop!P283)</f>
        <v>0</v>
      </c>
      <c r="AD283" s="1016">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26"/>
        <v>YYBAAa</v>
      </c>
      <c r="H284" s="956">
        <v>0</v>
      </c>
      <c r="I284" s="954">
        <f t="shared" si="29"/>
        <v>0</v>
      </c>
      <c r="J284" s="954">
        <f t="shared" si="29"/>
        <v>0</v>
      </c>
      <c r="K284" s="954">
        <f t="shared" si="29"/>
        <v>0</v>
      </c>
      <c r="L284" s="954">
        <f t="shared" si="29"/>
        <v>0</v>
      </c>
      <c r="M284" s="954">
        <f t="shared" si="29"/>
        <v>0</v>
      </c>
      <c r="N284" s="954">
        <f t="shared" si="29"/>
        <v>0</v>
      </c>
      <c r="O284" s="954">
        <f t="shared" si="29"/>
        <v>0</v>
      </c>
      <c r="P284" s="954">
        <f t="shared" si="29"/>
        <v>0</v>
      </c>
      <c r="Q284" s="954">
        <f t="shared" si="29"/>
        <v>0</v>
      </c>
      <c r="R284" s="307"/>
      <c r="S284" s="953" t="b">
        <v>0</v>
      </c>
      <c r="T284" s="955" t="str">
        <f t="shared" si="28"/>
        <v>YYBAAa</v>
      </c>
      <c r="U284" s="1016">
        <f>IF($S284,H284/VLOOKUP($M242,CropResidue!$H$94:$L$110,5,FALSE)/VLOOKUP($M242,CropResidue!$H$94:$L$110,4,FALSE)/VLOOKUP($M242,CropResidue!$H$94:$L$110,2,FALSE)*VLOOKUP($M242,CropResidue!$G$153:$H$169,2,FALSE),Crop!H284)</f>
        <v>0</v>
      </c>
      <c r="V284" s="1016">
        <f>IF($S284,I284/VLOOKUP($M242,CropResidue!$H$94:$L$110,5,FALSE)/VLOOKUP($M242,CropResidue!$H$94:$L$110,4,FALSE)/VLOOKUP($M242,CropResidue!$H$94:$L$110,2,FALSE)*VLOOKUP($M242,CropResidue!$G$153:$H$169,2,FALSE),Crop!I284)</f>
        <v>0</v>
      </c>
      <c r="W284" s="1016">
        <f>IF($S284,J284/VLOOKUP($M242,CropResidue!$H$94:$L$110,5,FALSE)/VLOOKUP($M242,CropResidue!$H$94:$L$110,4,FALSE)/VLOOKUP($M242,CropResidue!$H$94:$L$110,2,FALSE)*VLOOKUP($M242,CropResidue!$G$153:$H$169,2,FALSE),Crop!J284)</f>
        <v>0</v>
      </c>
      <c r="X284" s="1016">
        <f>IF($S284,K284/VLOOKUP($M242,CropResidue!$H$94:$L$110,5,FALSE)/VLOOKUP($M242,CropResidue!$H$94:$L$110,4,FALSE)/VLOOKUP($M242,CropResidue!$H$94:$L$110,2,FALSE)*VLOOKUP($M242,CropResidue!$G$153:$H$169,2,FALSE),Crop!K284)</f>
        <v>0</v>
      </c>
      <c r="Y284" s="1016">
        <f>IF($S284,L284/VLOOKUP($M242,CropResidue!$H$94:$L$110,5,FALSE)/VLOOKUP($M242,CropResidue!$H$94:$L$110,4,FALSE)/VLOOKUP($M242,CropResidue!$H$94:$L$110,2,FALSE)*VLOOKUP($M242,CropResidue!$G$153:$H$169,2,FALSE),Crop!L284)</f>
        <v>0</v>
      </c>
      <c r="Z284" s="1016">
        <f>IF($S284,M284/VLOOKUP($M242,CropResidue!$H$94:$L$110,5,FALSE)/VLOOKUP($M242,CropResidue!$H$94:$L$110,4,FALSE)/VLOOKUP($M242,CropResidue!$H$94:$L$110,2,FALSE)*VLOOKUP($M242,CropResidue!$G$153:$H$169,2,FALSE),Crop!M284)</f>
        <v>0</v>
      </c>
      <c r="AA284" s="1016">
        <f>IF($S284,N284/VLOOKUP($M242,CropResidue!$H$94:$L$110,5,FALSE)/VLOOKUP($M242,CropResidue!$H$94:$L$110,4,FALSE)/VLOOKUP($M242,CropResidue!$H$94:$L$110,2,FALSE)*VLOOKUP($M242,CropResidue!$G$153:$H$169,2,FALSE),Crop!N284)</f>
        <v>0</v>
      </c>
      <c r="AB284" s="1016">
        <f>IF($S284,O284/VLOOKUP($M242,CropResidue!$H$94:$L$110,5,FALSE)/VLOOKUP($M242,CropResidue!$H$94:$L$110,4,FALSE)/VLOOKUP($M242,CropResidue!$H$94:$L$110,2,FALSE)*VLOOKUP($M242,CropResidue!$G$153:$H$169,2,FALSE),Crop!O284)</f>
        <v>0</v>
      </c>
      <c r="AC284" s="1016">
        <f>IF($S284,P284/VLOOKUP($M242,CropResidue!$H$94:$L$110,5,FALSE)/VLOOKUP($M242,CropResidue!$H$94:$L$110,4,FALSE)/VLOOKUP($M242,CropResidue!$H$94:$L$110,2,FALSE)*VLOOKUP($M242,CropResidue!$G$153:$H$169,2,FALSE),Crop!P284)</f>
        <v>0</v>
      </c>
      <c r="AD284" s="1016">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26"/>
        <v>YYAAAa</v>
      </c>
      <c r="H285" s="956">
        <v>0</v>
      </c>
      <c r="I285" s="954">
        <f t="shared" si="29"/>
        <v>0</v>
      </c>
      <c r="J285" s="954">
        <f t="shared" si="29"/>
        <v>0</v>
      </c>
      <c r="K285" s="954">
        <f t="shared" si="29"/>
        <v>0</v>
      </c>
      <c r="L285" s="954">
        <f t="shared" si="29"/>
        <v>0</v>
      </c>
      <c r="M285" s="954">
        <f t="shared" si="29"/>
        <v>0</v>
      </c>
      <c r="N285" s="954">
        <f t="shared" si="29"/>
        <v>0</v>
      </c>
      <c r="O285" s="954">
        <f t="shared" si="29"/>
        <v>0</v>
      </c>
      <c r="P285" s="954">
        <f t="shared" si="29"/>
        <v>0</v>
      </c>
      <c r="Q285" s="954">
        <f t="shared" si="29"/>
        <v>0</v>
      </c>
      <c r="R285" s="307"/>
      <c r="S285" s="953" t="b">
        <v>0</v>
      </c>
      <c r="T285" s="955" t="str">
        <f t="shared" si="28"/>
        <v>YYAAAa</v>
      </c>
      <c r="U285" s="1016">
        <f>IF($S285,H285/VLOOKUP($M243,CropResidue!$H$94:$L$110,5,FALSE)/VLOOKUP($M243,CropResidue!$H$94:$L$110,4,FALSE)/VLOOKUP($M243,CropResidue!$H$94:$L$110,2,FALSE)*VLOOKUP($M243,CropResidue!$G$153:$H$169,2,FALSE),Crop!H285)</f>
        <v>0</v>
      </c>
      <c r="V285" s="1016">
        <f>IF($S285,I285/VLOOKUP($M243,CropResidue!$H$94:$L$110,5,FALSE)/VLOOKUP($M243,CropResidue!$H$94:$L$110,4,FALSE)/VLOOKUP($M243,CropResidue!$H$94:$L$110,2,FALSE)*VLOOKUP($M243,CropResidue!$G$153:$H$169,2,FALSE),Crop!I285)</f>
        <v>0</v>
      </c>
      <c r="W285" s="1016">
        <f>IF($S285,J285/VLOOKUP($M243,CropResidue!$H$94:$L$110,5,FALSE)/VLOOKUP($M243,CropResidue!$H$94:$L$110,4,FALSE)/VLOOKUP($M243,CropResidue!$H$94:$L$110,2,FALSE)*VLOOKUP($M243,CropResidue!$G$153:$H$169,2,FALSE),Crop!J285)</f>
        <v>0</v>
      </c>
      <c r="X285" s="1016">
        <f>IF($S285,K285/VLOOKUP($M243,CropResidue!$H$94:$L$110,5,FALSE)/VLOOKUP($M243,CropResidue!$H$94:$L$110,4,FALSE)/VLOOKUP($M243,CropResidue!$H$94:$L$110,2,FALSE)*VLOOKUP($M243,CropResidue!$G$153:$H$169,2,FALSE),Crop!K285)</f>
        <v>0</v>
      </c>
      <c r="Y285" s="1016">
        <f>IF($S285,L285/VLOOKUP($M243,CropResidue!$H$94:$L$110,5,FALSE)/VLOOKUP($M243,CropResidue!$H$94:$L$110,4,FALSE)/VLOOKUP($M243,CropResidue!$H$94:$L$110,2,FALSE)*VLOOKUP($M243,CropResidue!$G$153:$H$169,2,FALSE),Crop!L285)</f>
        <v>0</v>
      </c>
      <c r="Z285" s="1016">
        <f>IF($S285,M285/VLOOKUP($M243,CropResidue!$H$94:$L$110,5,FALSE)/VLOOKUP($M243,CropResidue!$H$94:$L$110,4,FALSE)/VLOOKUP($M243,CropResidue!$H$94:$L$110,2,FALSE)*VLOOKUP($M243,CropResidue!$G$153:$H$169,2,FALSE),Crop!M285)</f>
        <v>0</v>
      </c>
      <c r="AA285" s="1016">
        <f>IF($S285,N285/VLOOKUP($M243,CropResidue!$H$94:$L$110,5,FALSE)/VLOOKUP($M243,CropResidue!$H$94:$L$110,4,FALSE)/VLOOKUP($M243,CropResidue!$H$94:$L$110,2,FALSE)*VLOOKUP($M243,CropResidue!$G$153:$H$169,2,FALSE),Crop!N285)</f>
        <v>0</v>
      </c>
      <c r="AB285" s="1016">
        <f>IF($S285,O285/VLOOKUP($M243,CropResidue!$H$94:$L$110,5,FALSE)/VLOOKUP($M243,CropResidue!$H$94:$L$110,4,FALSE)/VLOOKUP($M243,CropResidue!$H$94:$L$110,2,FALSE)*VLOOKUP($M243,CropResidue!$G$153:$H$169,2,FALSE),Crop!O285)</f>
        <v>0</v>
      </c>
      <c r="AC285" s="1016">
        <f>IF($S285,P285/VLOOKUP($M243,CropResidue!$H$94:$L$110,5,FALSE)/VLOOKUP($M243,CropResidue!$H$94:$L$110,4,FALSE)/VLOOKUP($M243,CropResidue!$H$94:$L$110,2,FALSE)*VLOOKUP($M243,CropResidue!$G$153:$H$169,2,FALSE),Crop!P285)</f>
        <v>0</v>
      </c>
      <c r="AD285" s="1016">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26"/>
        <v>YAAAAa</v>
      </c>
      <c r="H286" s="956">
        <v>0</v>
      </c>
      <c r="I286" s="954">
        <f t="shared" si="29"/>
        <v>0</v>
      </c>
      <c r="J286" s="954">
        <f t="shared" si="29"/>
        <v>0</v>
      </c>
      <c r="K286" s="954">
        <f t="shared" si="29"/>
        <v>0</v>
      </c>
      <c r="L286" s="954">
        <f t="shared" si="29"/>
        <v>0</v>
      </c>
      <c r="M286" s="954">
        <f t="shared" si="29"/>
        <v>0</v>
      </c>
      <c r="N286" s="954">
        <f t="shared" si="29"/>
        <v>0</v>
      </c>
      <c r="O286" s="954">
        <f t="shared" si="29"/>
        <v>0</v>
      </c>
      <c r="P286" s="954">
        <f t="shared" si="29"/>
        <v>0</v>
      </c>
      <c r="Q286" s="954">
        <f t="shared" si="29"/>
        <v>0</v>
      </c>
      <c r="S286" s="953" t="b">
        <v>0</v>
      </c>
      <c r="T286" s="955" t="str">
        <f t="shared" si="28"/>
        <v>YAAAAa</v>
      </c>
      <c r="U286" s="1016">
        <f>IF($S286,H286/VLOOKUP($M244,CropResidue!$H$94:$L$110,5,FALSE)/VLOOKUP($M244,CropResidue!$H$94:$L$110,4,FALSE)/VLOOKUP($M244,CropResidue!$H$94:$L$110,2,FALSE)*VLOOKUP($M244,CropResidue!$G$153:$H$169,2,FALSE),Crop!H286)</f>
        <v>0</v>
      </c>
      <c r="V286" s="1016">
        <f>IF($S286,I286/VLOOKUP($M244,CropResidue!$H$94:$L$110,5,FALSE)/VLOOKUP($M244,CropResidue!$H$94:$L$110,4,FALSE)/VLOOKUP($M244,CropResidue!$H$94:$L$110,2,FALSE)*VLOOKUP($M244,CropResidue!$G$153:$H$169,2,FALSE),Crop!I286)</f>
        <v>0</v>
      </c>
      <c r="W286" s="1016">
        <f>IF($S286,J286/VLOOKUP($M244,CropResidue!$H$94:$L$110,5,FALSE)/VLOOKUP($M244,CropResidue!$H$94:$L$110,4,FALSE)/VLOOKUP($M244,CropResidue!$H$94:$L$110,2,FALSE)*VLOOKUP($M244,CropResidue!$G$153:$H$169,2,FALSE),Crop!J286)</f>
        <v>0</v>
      </c>
      <c r="X286" s="1016">
        <f>IF($S286,K286/VLOOKUP($M244,CropResidue!$H$94:$L$110,5,FALSE)/VLOOKUP($M244,CropResidue!$H$94:$L$110,4,FALSE)/VLOOKUP($M244,CropResidue!$H$94:$L$110,2,FALSE)*VLOOKUP($M244,CropResidue!$G$153:$H$169,2,FALSE),Crop!K286)</f>
        <v>0</v>
      </c>
      <c r="Y286" s="1016">
        <f>IF($S286,L286/VLOOKUP($M244,CropResidue!$H$94:$L$110,5,FALSE)/VLOOKUP($M244,CropResidue!$H$94:$L$110,4,FALSE)/VLOOKUP($M244,CropResidue!$H$94:$L$110,2,FALSE)*VLOOKUP($M244,CropResidue!$G$153:$H$169,2,FALSE),Crop!L286)</f>
        <v>0</v>
      </c>
      <c r="Z286" s="1016">
        <f>IF($S286,M286/VLOOKUP($M244,CropResidue!$H$94:$L$110,5,FALSE)/VLOOKUP($M244,CropResidue!$H$94:$L$110,4,FALSE)/VLOOKUP($M244,CropResidue!$H$94:$L$110,2,FALSE)*VLOOKUP($M244,CropResidue!$G$153:$H$169,2,FALSE),Crop!M286)</f>
        <v>0</v>
      </c>
      <c r="AA286" s="1016">
        <f>IF($S286,N286/VLOOKUP($M244,CropResidue!$H$94:$L$110,5,FALSE)/VLOOKUP($M244,CropResidue!$H$94:$L$110,4,FALSE)/VLOOKUP($M244,CropResidue!$H$94:$L$110,2,FALSE)*VLOOKUP($M244,CropResidue!$G$153:$H$169,2,FALSE),Crop!N286)</f>
        <v>0</v>
      </c>
      <c r="AB286" s="1016">
        <f>IF($S286,O286/VLOOKUP($M244,CropResidue!$H$94:$L$110,5,FALSE)/VLOOKUP($M244,CropResidue!$H$94:$L$110,4,FALSE)/VLOOKUP($M244,CropResidue!$H$94:$L$110,2,FALSE)*VLOOKUP($M244,CropResidue!$G$153:$H$169,2,FALSE),Crop!O286)</f>
        <v>0</v>
      </c>
      <c r="AC286" s="1016">
        <f>IF($S286,P286/VLOOKUP($M244,CropResidue!$H$94:$L$110,5,FALSE)/VLOOKUP($M244,CropResidue!$H$94:$L$110,4,FALSE)/VLOOKUP($M244,CropResidue!$H$94:$L$110,2,FALSE)*VLOOKUP($M244,CropResidue!$G$153:$H$169,2,FALSE),Crop!P286)</f>
        <v>0</v>
      </c>
      <c r="AD286" s="1016">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7" customFormat="1" ht="15" outlineLevel="1" x14ac:dyDescent="0.25">
      <c r="A287" s="701"/>
      <c r="B287" s="698"/>
      <c r="C287" s="710"/>
      <c r="D287" s="710"/>
      <c r="E287" s="710"/>
      <c r="F287" s="714"/>
      <c r="G287" s="714" t="str">
        <f t="shared" si="26"/>
        <v>YYFWBz</v>
      </c>
      <c r="H287" s="956">
        <v>1800</v>
      </c>
      <c r="I287" s="954">
        <f t="shared" si="29"/>
        <v>2160</v>
      </c>
      <c r="J287" s="954">
        <f t="shared" si="29"/>
        <v>1800</v>
      </c>
      <c r="K287" s="954">
        <f t="shared" si="29"/>
        <v>2196</v>
      </c>
      <c r="L287" s="954">
        <f t="shared" si="29"/>
        <v>1566</v>
      </c>
      <c r="M287" s="954">
        <f t="shared" si="29"/>
        <v>1890</v>
      </c>
      <c r="N287" s="954">
        <f t="shared" si="29"/>
        <v>1494</v>
      </c>
      <c r="O287" s="954">
        <f t="shared" si="29"/>
        <v>1710</v>
      </c>
      <c r="P287" s="954">
        <f t="shared" si="29"/>
        <v>1170</v>
      </c>
      <c r="Q287" s="954">
        <f t="shared" si="29"/>
        <v>0</v>
      </c>
      <c r="S287" s="953" t="b">
        <v>0</v>
      </c>
      <c r="T287" s="955" t="str">
        <f t="shared" ref="T287:T290" si="30">G287</f>
        <v>YYFWBz</v>
      </c>
      <c r="U287" s="1016">
        <f>IF($S287,H287/VLOOKUP($M245,CropResidue!$H$94:$L$110,5,FALSE)/VLOOKUP($M245,CropResidue!$H$94:$L$110,4,FALSE)/VLOOKUP($M245,CropResidue!$H$94:$L$110,2,FALSE)*VLOOKUP($M245,CropResidue!$G$153:$H$169,2,FALSE),Crop!H287)</f>
        <v>1800</v>
      </c>
      <c r="V287" s="1016">
        <f>IF($S287,I287/VLOOKUP($M245,CropResidue!$H$94:$L$110,5,FALSE)/VLOOKUP($M245,CropResidue!$H$94:$L$110,4,FALSE)/VLOOKUP($M245,CropResidue!$H$94:$L$110,2,FALSE)*VLOOKUP($M245,CropResidue!$G$153:$H$169,2,FALSE),Crop!I287)</f>
        <v>2160</v>
      </c>
      <c r="W287" s="1016">
        <f>IF($S287,J287/VLOOKUP($M245,CropResidue!$H$94:$L$110,5,FALSE)/VLOOKUP($M245,CropResidue!$H$94:$L$110,4,FALSE)/VLOOKUP($M245,CropResidue!$H$94:$L$110,2,FALSE)*VLOOKUP($M245,CropResidue!$G$153:$H$169,2,FALSE),Crop!J287)</f>
        <v>1800</v>
      </c>
      <c r="X287" s="1016">
        <f>IF($S287,K287/VLOOKUP($M245,CropResidue!$H$94:$L$110,5,FALSE)/VLOOKUP($M245,CropResidue!$H$94:$L$110,4,FALSE)/VLOOKUP($M245,CropResidue!$H$94:$L$110,2,FALSE)*VLOOKUP($M245,CropResidue!$G$153:$H$169,2,FALSE),Crop!K287)</f>
        <v>2196</v>
      </c>
      <c r="Y287" s="1016">
        <f>IF($S287,L287/VLOOKUP($M245,CropResidue!$H$94:$L$110,5,FALSE)/VLOOKUP($M245,CropResidue!$H$94:$L$110,4,FALSE)/VLOOKUP($M245,CropResidue!$H$94:$L$110,2,FALSE)*VLOOKUP($M245,CropResidue!$G$153:$H$169,2,FALSE),Crop!L287)</f>
        <v>1566</v>
      </c>
      <c r="Z287" s="1016">
        <f>IF($S287,M287/VLOOKUP($M245,CropResidue!$H$94:$L$110,5,FALSE)/VLOOKUP($M245,CropResidue!$H$94:$L$110,4,FALSE)/VLOOKUP($M245,CropResidue!$H$94:$L$110,2,FALSE)*VLOOKUP($M245,CropResidue!$G$153:$H$169,2,FALSE),Crop!M287)</f>
        <v>1890</v>
      </c>
      <c r="AA287" s="1016">
        <f>IF($S287,N287/VLOOKUP($M245,CropResidue!$H$94:$L$110,5,FALSE)/VLOOKUP($M245,CropResidue!$H$94:$L$110,4,FALSE)/VLOOKUP($M245,CropResidue!$H$94:$L$110,2,FALSE)*VLOOKUP($M245,CropResidue!$G$153:$H$169,2,FALSE),Crop!N287)</f>
        <v>1494</v>
      </c>
      <c r="AB287" s="1016">
        <f>IF($S287,O287/VLOOKUP($M245,CropResidue!$H$94:$L$110,5,FALSE)/VLOOKUP($M245,CropResidue!$H$94:$L$110,4,FALSE)/VLOOKUP($M245,CropResidue!$H$94:$L$110,2,FALSE)*VLOOKUP($M245,CropResidue!$G$153:$H$169,2,FALSE),Crop!O287)</f>
        <v>1710</v>
      </c>
      <c r="AC287" s="1016">
        <f>IF($S287,P287/VLOOKUP($M245,CropResidue!$H$94:$L$110,5,FALSE)/VLOOKUP($M245,CropResidue!$H$94:$L$110,4,FALSE)/VLOOKUP($M245,CropResidue!$H$94:$L$110,2,FALSE)*VLOOKUP($M245,CropResidue!$G$153:$H$169,2,FALSE),Crop!P287)</f>
        <v>1170</v>
      </c>
      <c r="AD287" s="1016">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5"/>
      <c r="AY287" s="700"/>
      <c r="AZ287" s="700"/>
      <c r="BA287" s="700"/>
    </row>
    <row r="288" spans="1:53" s="697" customFormat="1" ht="15" outlineLevel="1" x14ac:dyDescent="0.25">
      <c r="A288" s="701"/>
      <c r="B288" s="698"/>
      <c r="C288" s="710"/>
      <c r="D288" s="710"/>
      <c r="E288" s="710"/>
      <c r="F288" s="714"/>
      <c r="G288" s="714" t="str">
        <f t="shared" si="26"/>
        <v>YYBNWf</v>
      </c>
      <c r="H288" s="956">
        <v>2200</v>
      </c>
      <c r="I288" s="954">
        <f t="shared" si="29"/>
        <v>2640</v>
      </c>
      <c r="J288" s="954">
        <f t="shared" si="29"/>
        <v>2200</v>
      </c>
      <c r="K288" s="954">
        <f t="shared" si="29"/>
        <v>2684</v>
      </c>
      <c r="L288" s="954">
        <f t="shared" si="29"/>
        <v>1914</v>
      </c>
      <c r="M288" s="954">
        <f t="shared" si="29"/>
        <v>2310</v>
      </c>
      <c r="N288" s="954">
        <f t="shared" si="29"/>
        <v>1826</v>
      </c>
      <c r="O288" s="954">
        <f t="shared" si="29"/>
        <v>2090</v>
      </c>
      <c r="P288" s="954">
        <f t="shared" si="29"/>
        <v>1430</v>
      </c>
      <c r="Q288" s="954">
        <f t="shared" si="29"/>
        <v>0</v>
      </c>
      <c r="S288" s="953" t="b">
        <v>0</v>
      </c>
      <c r="T288" s="955" t="str">
        <f t="shared" si="30"/>
        <v>YYBNWf</v>
      </c>
      <c r="U288" s="1016">
        <f>IF($S288,H288/VLOOKUP($M246,CropResidue!$H$94:$L$110,5,FALSE)/VLOOKUP($M246,CropResidue!$H$94:$L$110,4,FALSE)/VLOOKUP($M246,CropResidue!$H$94:$L$110,2,FALSE)*VLOOKUP($M246,CropResidue!$G$153:$H$169,2,FALSE),Crop!H288)</f>
        <v>2200</v>
      </c>
      <c r="V288" s="1016">
        <f>IF($S288,I288/VLOOKUP($M246,CropResidue!$H$94:$L$110,5,FALSE)/VLOOKUP($M246,CropResidue!$H$94:$L$110,4,FALSE)/VLOOKUP($M246,CropResidue!$H$94:$L$110,2,FALSE)*VLOOKUP($M246,CropResidue!$G$153:$H$169,2,FALSE),Crop!I288)</f>
        <v>2640</v>
      </c>
      <c r="W288" s="1016">
        <f>IF($S288,J288/VLOOKUP($M246,CropResidue!$H$94:$L$110,5,FALSE)/VLOOKUP($M246,CropResidue!$H$94:$L$110,4,FALSE)/VLOOKUP($M246,CropResidue!$H$94:$L$110,2,FALSE)*VLOOKUP($M246,CropResidue!$G$153:$H$169,2,FALSE),Crop!J288)</f>
        <v>2200</v>
      </c>
      <c r="X288" s="1016">
        <f>IF($S288,K288/VLOOKUP($M246,CropResidue!$H$94:$L$110,5,FALSE)/VLOOKUP($M246,CropResidue!$H$94:$L$110,4,FALSE)/VLOOKUP($M246,CropResidue!$H$94:$L$110,2,FALSE)*VLOOKUP($M246,CropResidue!$G$153:$H$169,2,FALSE),Crop!K288)</f>
        <v>2684</v>
      </c>
      <c r="Y288" s="1016">
        <f>IF($S288,L288/VLOOKUP($M246,CropResidue!$H$94:$L$110,5,FALSE)/VLOOKUP($M246,CropResidue!$H$94:$L$110,4,FALSE)/VLOOKUP($M246,CropResidue!$H$94:$L$110,2,FALSE)*VLOOKUP($M246,CropResidue!$G$153:$H$169,2,FALSE),Crop!L288)</f>
        <v>1914</v>
      </c>
      <c r="Z288" s="1016">
        <f>IF($S288,M288/VLOOKUP($M246,CropResidue!$H$94:$L$110,5,FALSE)/VLOOKUP($M246,CropResidue!$H$94:$L$110,4,FALSE)/VLOOKUP($M246,CropResidue!$H$94:$L$110,2,FALSE)*VLOOKUP($M246,CropResidue!$G$153:$H$169,2,FALSE),Crop!M288)</f>
        <v>2310</v>
      </c>
      <c r="AA288" s="1016">
        <f>IF($S288,N288/VLOOKUP($M246,CropResidue!$H$94:$L$110,5,FALSE)/VLOOKUP($M246,CropResidue!$H$94:$L$110,4,FALSE)/VLOOKUP($M246,CropResidue!$H$94:$L$110,2,FALSE)*VLOOKUP($M246,CropResidue!$G$153:$H$169,2,FALSE),Crop!N288)</f>
        <v>1826</v>
      </c>
      <c r="AB288" s="1016">
        <f>IF($S288,O288/VLOOKUP($M246,CropResidue!$H$94:$L$110,5,FALSE)/VLOOKUP($M246,CropResidue!$H$94:$L$110,4,FALSE)/VLOOKUP($M246,CropResidue!$H$94:$L$110,2,FALSE)*VLOOKUP($M246,CropResidue!$G$153:$H$169,2,FALSE),Crop!O288)</f>
        <v>2090</v>
      </c>
      <c r="AC288" s="1016">
        <f>IF($S288,P288/VLOOKUP($M246,CropResidue!$H$94:$L$110,5,FALSE)/VLOOKUP($M246,CropResidue!$H$94:$L$110,4,FALSE)/VLOOKUP($M246,CropResidue!$H$94:$L$110,2,FALSE)*VLOOKUP($M246,CropResidue!$G$153:$H$169,2,FALSE),Crop!P288)</f>
        <v>1430</v>
      </c>
      <c r="AD288" s="1016">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5"/>
      <c r="AY288" s="700"/>
      <c r="AZ288" s="700"/>
      <c r="BA288" s="700"/>
    </row>
    <row r="289" spans="1:53" s="697" customFormat="1" ht="15" outlineLevel="1" x14ac:dyDescent="0.25">
      <c r="A289" s="701"/>
      <c r="B289" s="698"/>
      <c r="C289" s="710"/>
      <c r="D289" s="710"/>
      <c r="E289" s="710"/>
      <c r="F289" s="714"/>
      <c r="G289" s="714" t="str">
        <f t="shared" si="26"/>
        <v>YYNWFw</v>
      </c>
      <c r="H289" s="956">
        <v>4200</v>
      </c>
      <c r="I289" s="954">
        <f t="shared" si="29"/>
        <v>5040</v>
      </c>
      <c r="J289" s="954">
        <f t="shared" si="29"/>
        <v>4200</v>
      </c>
      <c r="K289" s="954">
        <f t="shared" si="29"/>
        <v>5124</v>
      </c>
      <c r="L289" s="954">
        <f t="shared" si="29"/>
        <v>3654</v>
      </c>
      <c r="M289" s="954">
        <f t="shared" si="29"/>
        <v>4410</v>
      </c>
      <c r="N289" s="954">
        <f t="shared" si="29"/>
        <v>3486</v>
      </c>
      <c r="O289" s="954">
        <f t="shared" si="29"/>
        <v>3990</v>
      </c>
      <c r="P289" s="954">
        <f t="shared" si="29"/>
        <v>2730</v>
      </c>
      <c r="Q289" s="954">
        <f t="shared" si="29"/>
        <v>0</v>
      </c>
      <c r="S289" s="953" t="b">
        <v>0</v>
      </c>
      <c r="T289" s="955" t="str">
        <f t="shared" si="30"/>
        <v>YYNWFw</v>
      </c>
      <c r="U289" s="1016">
        <f>IF($S289,H289/VLOOKUP($M247,CropResidue!$H$94:$L$110,5,FALSE)/VLOOKUP($M247,CropResidue!$H$94:$L$110,4,FALSE)/VLOOKUP($M247,CropResidue!$H$94:$L$110,2,FALSE)*VLOOKUP($M247,CropResidue!$G$153:$H$169,2,FALSE),Crop!H289)</f>
        <v>4200</v>
      </c>
      <c r="V289" s="1016">
        <f>IF($S289,I289/VLOOKUP($M247,CropResidue!$H$94:$L$110,5,FALSE)/VLOOKUP($M247,CropResidue!$H$94:$L$110,4,FALSE)/VLOOKUP($M247,CropResidue!$H$94:$L$110,2,FALSE)*VLOOKUP($M247,CropResidue!$G$153:$H$169,2,FALSE),Crop!I289)</f>
        <v>5040</v>
      </c>
      <c r="W289" s="1016">
        <f>IF($S289,J289/VLOOKUP($M247,CropResidue!$H$94:$L$110,5,FALSE)/VLOOKUP($M247,CropResidue!$H$94:$L$110,4,FALSE)/VLOOKUP($M247,CropResidue!$H$94:$L$110,2,FALSE)*VLOOKUP($M247,CropResidue!$G$153:$H$169,2,FALSE),Crop!J289)</f>
        <v>4200</v>
      </c>
      <c r="X289" s="1016">
        <f>IF($S289,K289/VLOOKUP($M247,CropResidue!$H$94:$L$110,5,FALSE)/VLOOKUP($M247,CropResidue!$H$94:$L$110,4,FALSE)/VLOOKUP($M247,CropResidue!$H$94:$L$110,2,FALSE)*VLOOKUP($M247,CropResidue!$G$153:$H$169,2,FALSE),Crop!K289)</f>
        <v>5124</v>
      </c>
      <c r="Y289" s="1016">
        <f>IF($S289,L289/VLOOKUP($M247,CropResidue!$H$94:$L$110,5,FALSE)/VLOOKUP($M247,CropResidue!$H$94:$L$110,4,FALSE)/VLOOKUP($M247,CropResidue!$H$94:$L$110,2,FALSE)*VLOOKUP($M247,CropResidue!$G$153:$H$169,2,FALSE),Crop!L289)</f>
        <v>3654</v>
      </c>
      <c r="Z289" s="1016">
        <f>IF($S289,M289/VLOOKUP($M247,CropResidue!$H$94:$L$110,5,FALSE)/VLOOKUP($M247,CropResidue!$H$94:$L$110,4,FALSE)/VLOOKUP($M247,CropResidue!$H$94:$L$110,2,FALSE)*VLOOKUP($M247,CropResidue!$G$153:$H$169,2,FALSE),Crop!M289)</f>
        <v>4410</v>
      </c>
      <c r="AA289" s="1016">
        <f>IF($S289,N289/VLOOKUP($M247,CropResidue!$H$94:$L$110,5,FALSE)/VLOOKUP($M247,CropResidue!$H$94:$L$110,4,FALSE)/VLOOKUP($M247,CropResidue!$H$94:$L$110,2,FALSE)*VLOOKUP($M247,CropResidue!$G$153:$H$169,2,FALSE),Crop!N289)</f>
        <v>3486</v>
      </c>
      <c r="AB289" s="1016">
        <f>IF($S289,O289/VLOOKUP($M247,CropResidue!$H$94:$L$110,5,FALSE)/VLOOKUP($M247,CropResidue!$H$94:$L$110,4,FALSE)/VLOOKUP($M247,CropResidue!$H$94:$L$110,2,FALSE)*VLOOKUP($M247,CropResidue!$G$153:$H$169,2,FALSE),Crop!O289)</f>
        <v>3990</v>
      </c>
      <c r="AC289" s="1016">
        <f>IF($S289,P289/VLOOKUP($M247,CropResidue!$H$94:$L$110,5,FALSE)/VLOOKUP($M247,CropResidue!$H$94:$L$110,4,FALSE)/VLOOKUP($M247,CropResidue!$H$94:$L$110,2,FALSE)*VLOOKUP($M247,CropResidue!$G$153:$H$169,2,FALSE),Crop!P289)</f>
        <v>2730</v>
      </c>
      <c r="AD289" s="1016">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5"/>
      <c r="AY289" s="700"/>
      <c r="AZ289" s="700"/>
      <c r="BA289" s="700"/>
    </row>
    <row r="290" spans="1:53" s="697" customFormat="1" ht="15" outlineLevel="1" x14ac:dyDescent="0.25">
      <c r="A290" s="701"/>
      <c r="B290" s="698"/>
      <c r="C290" s="710"/>
      <c r="D290" s="710"/>
      <c r="E290" s="710"/>
      <c r="F290" s="714"/>
      <c r="G290" s="714" t="str">
        <f t="shared" si="26"/>
        <v>YYWFWb</v>
      </c>
      <c r="H290" s="956">
        <v>4000</v>
      </c>
      <c r="I290" s="954">
        <f t="shared" si="29"/>
        <v>4800</v>
      </c>
      <c r="J290" s="954">
        <f t="shared" si="29"/>
        <v>4000</v>
      </c>
      <c r="K290" s="954">
        <f t="shared" si="29"/>
        <v>4880</v>
      </c>
      <c r="L290" s="954">
        <f t="shared" si="29"/>
        <v>3480</v>
      </c>
      <c r="M290" s="954">
        <f t="shared" si="29"/>
        <v>4200</v>
      </c>
      <c r="N290" s="954">
        <f t="shared" si="29"/>
        <v>3320</v>
      </c>
      <c r="O290" s="954">
        <f t="shared" si="29"/>
        <v>3800</v>
      </c>
      <c r="P290" s="954">
        <f t="shared" si="29"/>
        <v>2600</v>
      </c>
      <c r="Q290" s="954">
        <f t="shared" si="29"/>
        <v>0</v>
      </c>
      <c r="S290" s="953" t="b">
        <v>0</v>
      </c>
      <c r="T290" s="955" t="str">
        <f t="shared" si="30"/>
        <v>YYWFWb</v>
      </c>
      <c r="U290" s="1016">
        <f>IF($S290,H290/VLOOKUP($M248,CropResidue!$H$94:$L$110,5,FALSE)/VLOOKUP($M248,CropResidue!$H$94:$L$110,4,FALSE)/VLOOKUP($M248,CropResidue!$H$94:$L$110,2,FALSE)*VLOOKUP($M248,CropResidue!$G$153:$H$169,2,FALSE),Crop!H290)</f>
        <v>4000</v>
      </c>
      <c r="V290" s="1016">
        <f>IF($S290,I290/VLOOKUP($M248,CropResidue!$H$94:$L$110,5,FALSE)/VLOOKUP($M248,CropResidue!$H$94:$L$110,4,FALSE)/VLOOKUP($M248,CropResidue!$H$94:$L$110,2,FALSE)*VLOOKUP($M248,CropResidue!$G$153:$H$169,2,FALSE),Crop!I290)</f>
        <v>4800</v>
      </c>
      <c r="W290" s="1016">
        <f>IF($S290,J290/VLOOKUP($M248,CropResidue!$H$94:$L$110,5,FALSE)/VLOOKUP($M248,CropResidue!$H$94:$L$110,4,FALSE)/VLOOKUP($M248,CropResidue!$H$94:$L$110,2,FALSE)*VLOOKUP($M248,CropResidue!$G$153:$H$169,2,FALSE),Crop!J290)</f>
        <v>4000</v>
      </c>
      <c r="X290" s="1016">
        <f>IF($S290,K290/VLOOKUP($M248,CropResidue!$H$94:$L$110,5,FALSE)/VLOOKUP($M248,CropResidue!$H$94:$L$110,4,FALSE)/VLOOKUP($M248,CropResidue!$H$94:$L$110,2,FALSE)*VLOOKUP($M248,CropResidue!$G$153:$H$169,2,FALSE),Crop!K290)</f>
        <v>4880</v>
      </c>
      <c r="Y290" s="1016">
        <f>IF($S290,L290/VLOOKUP($M248,CropResidue!$H$94:$L$110,5,FALSE)/VLOOKUP($M248,CropResidue!$H$94:$L$110,4,FALSE)/VLOOKUP($M248,CropResidue!$H$94:$L$110,2,FALSE)*VLOOKUP($M248,CropResidue!$G$153:$H$169,2,FALSE),Crop!L290)</f>
        <v>3480</v>
      </c>
      <c r="Z290" s="1016">
        <f>IF($S290,M290/VLOOKUP($M248,CropResidue!$H$94:$L$110,5,FALSE)/VLOOKUP($M248,CropResidue!$H$94:$L$110,4,FALSE)/VLOOKUP($M248,CropResidue!$H$94:$L$110,2,FALSE)*VLOOKUP($M248,CropResidue!$G$153:$H$169,2,FALSE),Crop!M290)</f>
        <v>4200</v>
      </c>
      <c r="AA290" s="1016">
        <f>IF($S290,N290/VLOOKUP($M248,CropResidue!$H$94:$L$110,5,FALSE)/VLOOKUP($M248,CropResidue!$H$94:$L$110,4,FALSE)/VLOOKUP($M248,CropResidue!$H$94:$L$110,2,FALSE)*VLOOKUP($M248,CropResidue!$G$153:$H$169,2,FALSE),Crop!N290)</f>
        <v>3320</v>
      </c>
      <c r="AB290" s="1016">
        <f>IF($S290,O290/VLOOKUP($M248,CropResidue!$H$94:$L$110,5,FALSE)/VLOOKUP($M248,CropResidue!$H$94:$L$110,4,FALSE)/VLOOKUP($M248,CropResidue!$H$94:$L$110,2,FALSE)*VLOOKUP($M248,CropResidue!$G$153:$H$169,2,FALSE),Crop!O290)</f>
        <v>3800</v>
      </c>
      <c r="AC290" s="1016">
        <f>IF($S290,P290/VLOOKUP($M248,CropResidue!$H$94:$L$110,5,FALSE)/VLOOKUP($M248,CropResidue!$H$94:$L$110,4,FALSE)/VLOOKUP($M248,CropResidue!$H$94:$L$110,2,FALSE)*VLOOKUP($M248,CropResidue!$G$153:$H$169,2,FALSE),Crop!P290)</f>
        <v>2600</v>
      </c>
      <c r="AD290" s="1016">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5"/>
      <c r="AY290" s="700"/>
      <c r="AZ290" s="700"/>
      <c r="BA290" s="700"/>
    </row>
    <row r="291" spans="1:53" s="76" customFormat="1" ht="15" outlineLevel="1" x14ac:dyDescent="0.25">
      <c r="A291" s="234"/>
      <c r="B291" s="235"/>
      <c r="C291" s="245"/>
      <c r="D291" s="245"/>
      <c r="E291" s="245"/>
      <c r="F291" s="253"/>
      <c r="G291" s="714" t="str">
        <f t="shared" si="26"/>
        <v>YYWNWl</v>
      </c>
      <c r="H291" s="956">
        <v>0</v>
      </c>
      <c r="I291" s="954">
        <f t="shared" si="29"/>
        <v>0</v>
      </c>
      <c r="J291" s="954">
        <f t="shared" si="29"/>
        <v>0</v>
      </c>
      <c r="K291" s="954">
        <f t="shared" si="29"/>
        <v>0</v>
      </c>
      <c r="L291" s="954">
        <f t="shared" si="29"/>
        <v>0</v>
      </c>
      <c r="M291" s="954">
        <f t="shared" si="29"/>
        <v>0</v>
      </c>
      <c r="N291" s="954">
        <f t="shared" si="29"/>
        <v>0</v>
      </c>
      <c r="O291" s="954">
        <f t="shared" si="29"/>
        <v>0</v>
      </c>
      <c r="P291" s="954">
        <f t="shared" si="29"/>
        <v>0</v>
      </c>
      <c r="Q291" s="954">
        <f t="shared" si="29"/>
        <v>0</v>
      </c>
      <c r="S291" s="953" t="b">
        <v>0</v>
      </c>
      <c r="T291" s="955" t="str">
        <f t="shared" si="28"/>
        <v>YYWNWl</v>
      </c>
      <c r="U291" s="1016">
        <f>IF($S291,H291/VLOOKUP($M249,CropResidue!$H$94:$L$110,5,FALSE)/VLOOKUP($M249,CropResidue!$H$94:$L$110,4,FALSE)/VLOOKUP($M249,CropResidue!$H$94:$L$110,2,FALSE)*VLOOKUP($M249,CropResidue!$G$153:$H$169,2,FALSE),Crop!H291)</f>
        <v>0</v>
      </c>
      <c r="V291" s="1016">
        <f>IF($S291,I291/VLOOKUP($M249,CropResidue!$H$94:$L$110,5,FALSE)/VLOOKUP($M249,CropResidue!$H$94:$L$110,4,FALSE)/VLOOKUP($M249,CropResidue!$H$94:$L$110,2,FALSE)*VLOOKUP($M249,CropResidue!$G$153:$H$169,2,FALSE),Crop!I291)</f>
        <v>0</v>
      </c>
      <c r="W291" s="1016">
        <f>IF($S291,J291/VLOOKUP($M249,CropResidue!$H$94:$L$110,5,FALSE)/VLOOKUP($M249,CropResidue!$H$94:$L$110,4,FALSE)/VLOOKUP($M249,CropResidue!$H$94:$L$110,2,FALSE)*VLOOKUP($M249,CropResidue!$G$153:$H$169,2,FALSE),Crop!J291)</f>
        <v>0</v>
      </c>
      <c r="X291" s="1016">
        <f>IF($S291,K291/VLOOKUP($M249,CropResidue!$H$94:$L$110,5,FALSE)/VLOOKUP($M249,CropResidue!$H$94:$L$110,4,FALSE)/VLOOKUP($M249,CropResidue!$H$94:$L$110,2,FALSE)*VLOOKUP($M249,CropResidue!$G$153:$H$169,2,FALSE),Crop!K291)</f>
        <v>0</v>
      </c>
      <c r="Y291" s="1016">
        <f>IF($S291,L291/VLOOKUP($M249,CropResidue!$H$94:$L$110,5,FALSE)/VLOOKUP($M249,CropResidue!$H$94:$L$110,4,FALSE)/VLOOKUP($M249,CropResidue!$H$94:$L$110,2,FALSE)*VLOOKUP($M249,CropResidue!$G$153:$H$169,2,FALSE),Crop!L291)</f>
        <v>0</v>
      </c>
      <c r="Z291" s="1016">
        <f>IF($S291,M291/VLOOKUP($M249,CropResidue!$H$94:$L$110,5,FALSE)/VLOOKUP($M249,CropResidue!$H$94:$L$110,4,FALSE)/VLOOKUP($M249,CropResidue!$H$94:$L$110,2,FALSE)*VLOOKUP($M249,CropResidue!$G$153:$H$169,2,FALSE),Crop!M291)</f>
        <v>0</v>
      </c>
      <c r="AA291" s="1016">
        <f>IF($S291,N291/VLOOKUP($M249,CropResidue!$H$94:$L$110,5,FALSE)/VLOOKUP($M249,CropResidue!$H$94:$L$110,4,FALSE)/VLOOKUP($M249,CropResidue!$H$94:$L$110,2,FALSE)*VLOOKUP($M249,CropResidue!$G$153:$H$169,2,FALSE),Crop!N291)</f>
        <v>0</v>
      </c>
      <c r="AB291" s="1016">
        <f>IF($S291,O291/VLOOKUP($M249,CropResidue!$H$94:$L$110,5,FALSE)/VLOOKUP($M249,CropResidue!$H$94:$L$110,4,FALSE)/VLOOKUP($M249,CropResidue!$H$94:$L$110,2,FALSE)*VLOOKUP($M249,CropResidue!$G$153:$H$169,2,FALSE),Crop!O291)</f>
        <v>0</v>
      </c>
      <c r="AC291" s="1016">
        <f>IF($S291,P291/VLOOKUP($M249,CropResidue!$H$94:$L$110,5,FALSE)/VLOOKUP($M249,CropResidue!$H$94:$L$110,4,FALSE)/VLOOKUP($M249,CropResidue!$H$94:$L$110,2,FALSE)*VLOOKUP($M249,CropResidue!$G$153:$H$169,2,FALSE),Crop!P291)</f>
        <v>0</v>
      </c>
      <c r="AD291" s="1016">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4" t="str">
        <f t="shared" si="26"/>
        <v>YYLWNw</v>
      </c>
      <c r="H292" s="956">
        <v>0</v>
      </c>
      <c r="I292" s="954">
        <f t="shared" si="29"/>
        <v>0</v>
      </c>
      <c r="J292" s="954">
        <f t="shared" si="29"/>
        <v>0</v>
      </c>
      <c r="K292" s="954">
        <f t="shared" si="29"/>
        <v>0</v>
      </c>
      <c r="L292" s="954">
        <f t="shared" si="29"/>
        <v>0</v>
      </c>
      <c r="M292" s="954">
        <f t="shared" si="29"/>
        <v>0</v>
      </c>
      <c r="N292" s="954">
        <f t="shared" si="29"/>
        <v>0</v>
      </c>
      <c r="O292" s="954">
        <f t="shared" si="29"/>
        <v>0</v>
      </c>
      <c r="P292" s="954">
        <f t="shared" si="29"/>
        <v>0</v>
      </c>
      <c r="Q292" s="954">
        <f t="shared" si="29"/>
        <v>0</v>
      </c>
      <c r="S292" s="953" t="b">
        <v>0</v>
      </c>
      <c r="T292" s="955" t="str">
        <f t="shared" si="28"/>
        <v>YYLWNw</v>
      </c>
      <c r="U292" s="1016">
        <f>IF($S292,H292/VLOOKUP($M250,CropResidue!$H$94:$L$110,5,FALSE)/VLOOKUP($M250,CropResidue!$H$94:$L$110,4,FALSE)/VLOOKUP($M250,CropResidue!$H$94:$L$110,2,FALSE)*VLOOKUP($M250,CropResidue!$G$153:$H$169,2,FALSE),Crop!H292)</f>
        <v>0</v>
      </c>
      <c r="V292" s="1016">
        <f>IF($S292,I292/VLOOKUP($M250,CropResidue!$H$94:$L$110,5,FALSE)/VLOOKUP($M250,CropResidue!$H$94:$L$110,4,FALSE)/VLOOKUP($M250,CropResidue!$H$94:$L$110,2,FALSE)*VLOOKUP($M250,CropResidue!$G$153:$H$169,2,FALSE),Crop!I292)</f>
        <v>0</v>
      </c>
      <c r="W292" s="1016">
        <f>IF($S292,J292/VLOOKUP($M250,CropResidue!$H$94:$L$110,5,FALSE)/VLOOKUP($M250,CropResidue!$H$94:$L$110,4,FALSE)/VLOOKUP($M250,CropResidue!$H$94:$L$110,2,FALSE)*VLOOKUP($M250,CropResidue!$G$153:$H$169,2,FALSE),Crop!J292)</f>
        <v>0</v>
      </c>
      <c r="X292" s="1016">
        <f>IF($S292,K292/VLOOKUP($M250,CropResidue!$H$94:$L$110,5,FALSE)/VLOOKUP($M250,CropResidue!$H$94:$L$110,4,FALSE)/VLOOKUP($M250,CropResidue!$H$94:$L$110,2,FALSE)*VLOOKUP($M250,CropResidue!$G$153:$H$169,2,FALSE),Crop!K292)</f>
        <v>0</v>
      </c>
      <c r="Y292" s="1016">
        <f>IF($S292,L292/VLOOKUP($M250,CropResidue!$H$94:$L$110,5,FALSE)/VLOOKUP($M250,CropResidue!$H$94:$L$110,4,FALSE)/VLOOKUP($M250,CropResidue!$H$94:$L$110,2,FALSE)*VLOOKUP($M250,CropResidue!$G$153:$H$169,2,FALSE),Crop!L292)</f>
        <v>0</v>
      </c>
      <c r="Z292" s="1016">
        <f>IF($S292,M292/VLOOKUP($M250,CropResidue!$H$94:$L$110,5,FALSE)/VLOOKUP($M250,CropResidue!$H$94:$L$110,4,FALSE)/VLOOKUP($M250,CropResidue!$H$94:$L$110,2,FALSE)*VLOOKUP($M250,CropResidue!$G$153:$H$169,2,FALSE),Crop!M292)</f>
        <v>0</v>
      </c>
      <c r="AA292" s="1016">
        <f>IF($S292,N292/VLOOKUP($M250,CropResidue!$H$94:$L$110,5,FALSE)/VLOOKUP($M250,CropResidue!$H$94:$L$110,4,FALSE)/VLOOKUP($M250,CropResidue!$H$94:$L$110,2,FALSE)*VLOOKUP($M250,CropResidue!$G$153:$H$169,2,FALSE),Crop!N292)</f>
        <v>0</v>
      </c>
      <c r="AB292" s="1016">
        <f>IF($S292,O292/VLOOKUP($M250,CropResidue!$H$94:$L$110,5,FALSE)/VLOOKUP($M250,CropResidue!$H$94:$L$110,4,FALSE)/VLOOKUP($M250,CropResidue!$H$94:$L$110,2,FALSE)*VLOOKUP($M250,CropResidue!$G$153:$H$169,2,FALSE),Crop!O292)</f>
        <v>0</v>
      </c>
      <c r="AC292" s="1016">
        <f>IF($S292,P292/VLOOKUP($M250,CropResidue!$H$94:$L$110,5,FALSE)/VLOOKUP($M250,CropResidue!$H$94:$L$110,4,FALSE)/VLOOKUP($M250,CropResidue!$H$94:$L$110,2,FALSE)*VLOOKUP($M250,CropResidue!$G$153:$H$169,2,FALSE),Crop!P292)</f>
        <v>0</v>
      </c>
      <c r="AD292" s="1016">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4" t="str">
        <f t="shared" si="26"/>
        <v>YYWLWz</v>
      </c>
      <c r="H293" s="956">
        <v>0</v>
      </c>
      <c r="I293" s="954">
        <f t="shared" si="29"/>
        <v>0</v>
      </c>
      <c r="J293" s="954">
        <f t="shared" si="29"/>
        <v>0</v>
      </c>
      <c r="K293" s="954">
        <f t="shared" si="29"/>
        <v>0</v>
      </c>
      <c r="L293" s="954">
        <f t="shared" si="29"/>
        <v>0</v>
      </c>
      <c r="M293" s="954">
        <f t="shared" si="29"/>
        <v>0</v>
      </c>
      <c r="N293" s="954">
        <f t="shared" si="29"/>
        <v>0</v>
      </c>
      <c r="O293" s="954">
        <f t="shared" si="29"/>
        <v>0</v>
      </c>
      <c r="P293" s="954">
        <f t="shared" si="29"/>
        <v>0</v>
      </c>
      <c r="Q293" s="954">
        <f t="shared" si="29"/>
        <v>0</v>
      </c>
      <c r="S293" s="953" t="b">
        <v>0</v>
      </c>
      <c r="T293" s="955" t="str">
        <f t="shared" si="28"/>
        <v>YYWLWz</v>
      </c>
      <c r="U293" s="1016">
        <f>IF($S293,H293/VLOOKUP($M251,CropResidue!$H$94:$L$110,5,FALSE)/VLOOKUP($M251,CropResidue!$H$94:$L$110,4,FALSE)/VLOOKUP($M251,CropResidue!$H$94:$L$110,2,FALSE)*VLOOKUP($M251,CropResidue!$G$153:$H$169,2,FALSE),Crop!H293)</f>
        <v>0</v>
      </c>
      <c r="V293" s="1016">
        <f>IF($S293,I293/VLOOKUP($M251,CropResidue!$H$94:$L$110,5,FALSE)/VLOOKUP($M251,CropResidue!$H$94:$L$110,4,FALSE)/VLOOKUP($M251,CropResidue!$H$94:$L$110,2,FALSE)*VLOOKUP($M251,CropResidue!$G$153:$H$169,2,FALSE),Crop!I293)</f>
        <v>0</v>
      </c>
      <c r="W293" s="1016">
        <f>IF($S293,J293/VLOOKUP($M251,CropResidue!$H$94:$L$110,5,FALSE)/VLOOKUP($M251,CropResidue!$H$94:$L$110,4,FALSE)/VLOOKUP($M251,CropResidue!$H$94:$L$110,2,FALSE)*VLOOKUP($M251,CropResidue!$G$153:$H$169,2,FALSE),Crop!J293)</f>
        <v>0</v>
      </c>
      <c r="X293" s="1016">
        <f>IF($S293,K293/VLOOKUP($M251,CropResidue!$H$94:$L$110,5,FALSE)/VLOOKUP($M251,CropResidue!$H$94:$L$110,4,FALSE)/VLOOKUP($M251,CropResidue!$H$94:$L$110,2,FALSE)*VLOOKUP($M251,CropResidue!$G$153:$H$169,2,FALSE),Crop!K293)</f>
        <v>0</v>
      </c>
      <c r="Y293" s="1016">
        <f>IF($S293,L293/VLOOKUP($M251,CropResidue!$H$94:$L$110,5,FALSE)/VLOOKUP($M251,CropResidue!$H$94:$L$110,4,FALSE)/VLOOKUP($M251,CropResidue!$H$94:$L$110,2,FALSE)*VLOOKUP($M251,CropResidue!$G$153:$H$169,2,FALSE),Crop!L293)</f>
        <v>0</v>
      </c>
      <c r="Z293" s="1016">
        <f>IF($S293,M293/VLOOKUP($M251,CropResidue!$H$94:$L$110,5,FALSE)/VLOOKUP($M251,CropResidue!$H$94:$L$110,4,FALSE)/VLOOKUP($M251,CropResidue!$H$94:$L$110,2,FALSE)*VLOOKUP($M251,CropResidue!$G$153:$H$169,2,FALSE),Crop!M293)</f>
        <v>0</v>
      </c>
      <c r="AA293" s="1016">
        <f>IF($S293,N293/VLOOKUP($M251,CropResidue!$H$94:$L$110,5,FALSE)/VLOOKUP($M251,CropResidue!$H$94:$L$110,4,FALSE)/VLOOKUP($M251,CropResidue!$H$94:$L$110,2,FALSE)*VLOOKUP($M251,CropResidue!$G$153:$H$169,2,FALSE),Crop!N293)</f>
        <v>0</v>
      </c>
      <c r="AB293" s="1016">
        <f>IF($S293,O293/VLOOKUP($M251,CropResidue!$H$94:$L$110,5,FALSE)/VLOOKUP($M251,CropResidue!$H$94:$L$110,4,FALSE)/VLOOKUP($M251,CropResidue!$H$94:$L$110,2,FALSE)*VLOOKUP($M251,CropResidue!$G$153:$H$169,2,FALSE),Crop!O293)</f>
        <v>0</v>
      </c>
      <c r="AC293" s="1016">
        <f>IF($S293,P293/VLOOKUP($M251,CropResidue!$H$94:$L$110,5,FALSE)/VLOOKUP($M251,CropResidue!$H$94:$L$110,4,FALSE)/VLOOKUP($M251,CropResidue!$H$94:$L$110,2,FALSE)*VLOOKUP($M251,CropResidue!$G$153:$H$169,2,FALSE),Crop!P293)</f>
        <v>0</v>
      </c>
      <c r="AD293" s="1016">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4" t="str">
        <f t="shared" si="26"/>
        <v>YYNWLw</v>
      </c>
      <c r="H294" s="956">
        <v>0</v>
      </c>
      <c r="I294" s="954">
        <f t="shared" si="29"/>
        <v>0</v>
      </c>
      <c r="J294" s="954">
        <f t="shared" si="29"/>
        <v>0</v>
      </c>
      <c r="K294" s="954">
        <f t="shared" si="29"/>
        <v>0</v>
      </c>
      <c r="L294" s="954">
        <f t="shared" si="29"/>
        <v>0</v>
      </c>
      <c r="M294" s="954">
        <f t="shared" si="29"/>
        <v>0</v>
      </c>
      <c r="N294" s="954">
        <f t="shared" si="29"/>
        <v>0</v>
      </c>
      <c r="O294" s="954">
        <f t="shared" si="29"/>
        <v>0</v>
      </c>
      <c r="P294" s="954">
        <f t="shared" si="29"/>
        <v>0</v>
      </c>
      <c r="Q294" s="954">
        <f t="shared" si="29"/>
        <v>0</v>
      </c>
      <c r="S294" s="953" t="b">
        <v>0</v>
      </c>
      <c r="T294" s="955" t="str">
        <f t="shared" si="28"/>
        <v>YYNWLw</v>
      </c>
      <c r="U294" s="1016">
        <f>IF($S294,H294/VLOOKUP($M252,CropResidue!$H$94:$L$110,5,FALSE)/VLOOKUP($M252,CropResidue!$H$94:$L$110,4,FALSE)/VLOOKUP($M252,CropResidue!$H$94:$L$110,2,FALSE)*VLOOKUP($M252,CropResidue!$G$153:$H$169,2,FALSE),Crop!H294)</f>
        <v>0</v>
      </c>
      <c r="V294" s="1016">
        <f>IF($S294,I294/VLOOKUP($M252,CropResidue!$H$94:$L$110,5,FALSE)/VLOOKUP($M252,CropResidue!$H$94:$L$110,4,FALSE)/VLOOKUP($M252,CropResidue!$H$94:$L$110,2,FALSE)*VLOOKUP($M252,CropResidue!$G$153:$H$169,2,FALSE),Crop!I294)</f>
        <v>0</v>
      </c>
      <c r="W294" s="1016">
        <f>IF($S294,J294/VLOOKUP($M252,CropResidue!$H$94:$L$110,5,FALSE)/VLOOKUP($M252,CropResidue!$H$94:$L$110,4,FALSE)/VLOOKUP($M252,CropResidue!$H$94:$L$110,2,FALSE)*VLOOKUP($M252,CropResidue!$G$153:$H$169,2,FALSE),Crop!J294)</f>
        <v>0</v>
      </c>
      <c r="X294" s="1016">
        <f>IF($S294,K294/VLOOKUP($M252,CropResidue!$H$94:$L$110,5,FALSE)/VLOOKUP($M252,CropResidue!$H$94:$L$110,4,FALSE)/VLOOKUP($M252,CropResidue!$H$94:$L$110,2,FALSE)*VLOOKUP($M252,CropResidue!$G$153:$H$169,2,FALSE),Crop!K294)</f>
        <v>0</v>
      </c>
      <c r="Y294" s="1016">
        <f>IF($S294,L294/VLOOKUP($M252,CropResidue!$H$94:$L$110,5,FALSE)/VLOOKUP($M252,CropResidue!$H$94:$L$110,4,FALSE)/VLOOKUP($M252,CropResidue!$H$94:$L$110,2,FALSE)*VLOOKUP($M252,CropResidue!$G$153:$H$169,2,FALSE),Crop!L294)</f>
        <v>0</v>
      </c>
      <c r="Z294" s="1016">
        <f>IF($S294,M294/VLOOKUP($M252,CropResidue!$H$94:$L$110,5,FALSE)/VLOOKUP($M252,CropResidue!$H$94:$L$110,4,FALSE)/VLOOKUP($M252,CropResidue!$H$94:$L$110,2,FALSE)*VLOOKUP($M252,CropResidue!$G$153:$H$169,2,FALSE),Crop!M294)</f>
        <v>0</v>
      </c>
      <c r="AA294" s="1016">
        <f>IF($S294,N294/VLOOKUP($M252,CropResidue!$H$94:$L$110,5,FALSE)/VLOOKUP($M252,CropResidue!$H$94:$L$110,4,FALSE)/VLOOKUP($M252,CropResidue!$H$94:$L$110,2,FALSE)*VLOOKUP($M252,CropResidue!$G$153:$H$169,2,FALSE),Crop!N294)</f>
        <v>0</v>
      </c>
      <c r="AB294" s="1016">
        <f>IF($S294,O294/VLOOKUP($M252,CropResidue!$H$94:$L$110,5,FALSE)/VLOOKUP($M252,CropResidue!$H$94:$L$110,4,FALSE)/VLOOKUP($M252,CropResidue!$H$94:$L$110,2,FALSE)*VLOOKUP($M252,CropResidue!$G$153:$H$169,2,FALSE),Crop!O294)</f>
        <v>0</v>
      </c>
      <c r="AC294" s="1016">
        <f>IF($S294,P294/VLOOKUP($M252,CropResidue!$H$94:$L$110,5,FALSE)/VLOOKUP($M252,CropResidue!$H$94:$L$110,4,FALSE)/VLOOKUP($M252,CropResidue!$H$94:$L$110,2,FALSE)*VLOOKUP($M252,CropResidue!$G$153:$H$169,2,FALSE),Crop!P294)</f>
        <v>0</v>
      </c>
      <c r="AD294" s="1016">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4" t="str">
        <f t="shared" si="26"/>
        <v>AYAAAw</v>
      </c>
      <c r="H295" s="956">
        <v>0</v>
      </c>
      <c r="I295" s="954">
        <f t="shared" si="29"/>
        <v>0</v>
      </c>
      <c r="J295" s="954">
        <f t="shared" si="29"/>
        <v>0</v>
      </c>
      <c r="K295" s="954">
        <f t="shared" si="29"/>
        <v>0</v>
      </c>
      <c r="L295" s="954">
        <f t="shared" si="29"/>
        <v>0</v>
      </c>
      <c r="M295" s="954">
        <f t="shared" si="29"/>
        <v>0</v>
      </c>
      <c r="N295" s="954">
        <f t="shared" si="29"/>
        <v>0</v>
      </c>
      <c r="O295" s="954">
        <f t="shared" si="29"/>
        <v>0</v>
      </c>
      <c r="P295" s="954">
        <f t="shared" si="29"/>
        <v>0</v>
      </c>
      <c r="Q295" s="954">
        <f t="shared" si="29"/>
        <v>0</v>
      </c>
      <c r="S295" s="953" t="b">
        <v>0</v>
      </c>
      <c r="T295" s="955" t="str">
        <f t="shared" si="28"/>
        <v>AYAAAw</v>
      </c>
      <c r="U295" s="1016">
        <f>IF($S295,H295/VLOOKUP($M253,CropResidue!$H$94:$L$110,5,FALSE)/VLOOKUP($M253,CropResidue!$H$94:$L$110,4,FALSE)/VLOOKUP($M253,CropResidue!$H$94:$L$110,2,FALSE)*VLOOKUP($M253,CropResidue!$G$153:$H$169,2,FALSE),Crop!H295)</f>
        <v>0</v>
      </c>
      <c r="V295" s="1016">
        <f>IF($S295,I295/VLOOKUP($M253,CropResidue!$H$94:$L$110,5,FALSE)/VLOOKUP($M253,CropResidue!$H$94:$L$110,4,FALSE)/VLOOKUP($M253,CropResidue!$H$94:$L$110,2,FALSE)*VLOOKUP($M253,CropResidue!$G$153:$H$169,2,FALSE),Crop!I295)</f>
        <v>0</v>
      </c>
      <c r="W295" s="1016">
        <f>IF($S295,J295/VLOOKUP($M253,CropResidue!$H$94:$L$110,5,FALSE)/VLOOKUP($M253,CropResidue!$H$94:$L$110,4,FALSE)/VLOOKUP($M253,CropResidue!$H$94:$L$110,2,FALSE)*VLOOKUP($M253,CropResidue!$G$153:$H$169,2,FALSE),Crop!J295)</f>
        <v>0</v>
      </c>
      <c r="X295" s="1016">
        <f>IF($S295,K295/VLOOKUP($M253,CropResidue!$H$94:$L$110,5,FALSE)/VLOOKUP($M253,CropResidue!$H$94:$L$110,4,FALSE)/VLOOKUP($M253,CropResidue!$H$94:$L$110,2,FALSE)*VLOOKUP($M253,CropResidue!$G$153:$H$169,2,FALSE),Crop!K295)</f>
        <v>0</v>
      </c>
      <c r="Y295" s="1016">
        <f>IF($S295,L295/VLOOKUP($M253,CropResidue!$H$94:$L$110,5,FALSE)/VLOOKUP($M253,CropResidue!$H$94:$L$110,4,FALSE)/VLOOKUP($M253,CropResidue!$H$94:$L$110,2,FALSE)*VLOOKUP($M253,CropResidue!$G$153:$H$169,2,FALSE),Crop!L295)</f>
        <v>0</v>
      </c>
      <c r="Z295" s="1016">
        <f>IF($S295,M295/VLOOKUP($M253,CropResidue!$H$94:$L$110,5,FALSE)/VLOOKUP($M253,CropResidue!$H$94:$L$110,4,FALSE)/VLOOKUP($M253,CropResidue!$H$94:$L$110,2,FALSE)*VLOOKUP($M253,CropResidue!$G$153:$H$169,2,FALSE),Crop!M295)</f>
        <v>0</v>
      </c>
      <c r="AA295" s="1016">
        <f>IF($S295,N295/VLOOKUP($M253,CropResidue!$H$94:$L$110,5,FALSE)/VLOOKUP($M253,CropResidue!$H$94:$L$110,4,FALSE)/VLOOKUP($M253,CropResidue!$H$94:$L$110,2,FALSE)*VLOOKUP($M253,CropResidue!$G$153:$H$169,2,FALSE),Crop!N295)</f>
        <v>0</v>
      </c>
      <c r="AB295" s="1016">
        <f>IF($S295,O295/VLOOKUP($M253,CropResidue!$H$94:$L$110,5,FALSE)/VLOOKUP($M253,CropResidue!$H$94:$L$110,4,FALSE)/VLOOKUP($M253,CropResidue!$H$94:$L$110,2,FALSE)*VLOOKUP($M253,CropResidue!$G$153:$H$169,2,FALSE),Crop!O295)</f>
        <v>0</v>
      </c>
      <c r="AC295" s="1016">
        <f>IF($S295,P295/VLOOKUP($M253,CropResidue!$H$94:$L$110,5,FALSE)/VLOOKUP($M253,CropResidue!$H$94:$L$110,4,FALSE)/VLOOKUP($M253,CropResidue!$H$94:$L$110,2,FALSE)*VLOOKUP($M253,CropResidue!$G$153:$H$169,2,FALSE),Crop!P295)</f>
        <v>0</v>
      </c>
      <c r="AD295" s="1016">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4" t="str">
        <f t="shared" si="26"/>
        <v>AAWAAa</v>
      </c>
      <c r="H296" s="956">
        <v>0</v>
      </c>
      <c r="I296" s="954">
        <f t="shared" si="29"/>
        <v>0</v>
      </c>
      <c r="J296" s="954">
        <f t="shared" si="29"/>
        <v>0</v>
      </c>
      <c r="K296" s="954">
        <f t="shared" si="29"/>
        <v>0</v>
      </c>
      <c r="L296" s="954">
        <f t="shared" si="29"/>
        <v>0</v>
      </c>
      <c r="M296" s="954">
        <f t="shared" si="29"/>
        <v>0</v>
      </c>
      <c r="N296" s="954">
        <f t="shared" si="29"/>
        <v>0</v>
      </c>
      <c r="O296" s="954">
        <f t="shared" si="29"/>
        <v>0</v>
      </c>
      <c r="P296" s="954">
        <f t="shared" si="29"/>
        <v>0</v>
      </c>
      <c r="Q296" s="954">
        <f t="shared" si="29"/>
        <v>0</v>
      </c>
      <c r="S296" s="953" t="b">
        <v>0</v>
      </c>
      <c r="T296" s="955" t="str">
        <f t="shared" si="28"/>
        <v>AAWAAa</v>
      </c>
      <c r="U296" s="1016">
        <f>IF($S296,H296/VLOOKUP($M254,CropResidue!$H$94:$L$110,5,FALSE)/VLOOKUP($M254,CropResidue!$H$94:$L$110,4,FALSE)/VLOOKUP($M254,CropResidue!$H$94:$L$110,2,FALSE)*VLOOKUP($M254,CropResidue!$G$153:$H$169,2,FALSE),Crop!H296)</f>
        <v>0</v>
      </c>
      <c r="V296" s="1016">
        <f>IF($S296,I296/VLOOKUP($M254,CropResidue!$H$94:$L$110,5,FALSE)/VLOOKUP($M254,CropResidue!$H$94:$L$110,4,FALSE)/VLOOKUP($M254,CropResidue!$H$94:$L$110,2,FALSE)*VLOOKUP($M254,CropResidue!$G$153:$H$169,2,FALSE),Crop!I296)</f>
        <v>0</v>
      </c>
      <c r="W296" s="1016">
        <f>IF($S296,J296/VLOOKUP($M254,CropResidue!$H$94:$L$110,5,FALSE)/VLOOKUP($M254,CropResidue!$H$94:$L$110,4,FALSE)/VLOOKUP($M254,CropResidue!$H$94:$L$110,2,FALSE)*VLOOKUP($M254,CropResidue!$G$153:$H$169,2,FALSE),Crop!J296)</f>
        <v>0</v>
      </c>
      <c r="X296" s="1016">
        <f>IF($S296,K296/VLOOKUP($M254,CropResidue!$H$94:$L$110,5,FALSE)/VLOOKUP($M254,CropResidue!$H$94:$L$110,4,FALSE)/VLOOKUP($M254,CropResidue!$H$94:$L$110,2,FALSE)*VLOOKUP($M254,CropResidue!$G$153:$H$169,2,FALSE),Crop!K296)</f>
        <v>0</v>
      </c>
      <c r="Y296" s="1016">
        <f>IF($S296,L296/VLOOKUP($M254,CropResidue!$H$94:$L$110,5,FALSE)/VLOOKUP($M254,CropResidue!$H$94:$L$110,4,FALSE)/VLOOKUP($M254,CropResidue!$H$94:$L$110,2,FALSE)*VLOOKUP($M254,CropResidue!$G$153:$H$169,2,FALSE),Crop!L296)</f>
        <v>0</v>
      </c>
      <c r="Z296" s="1016">
        <f>IF($S296,M296/VLOOKUP($M254,CropResidue!$H$94:$L$110,5,FALSE)/VLOOKUP($M254,CropResidue!$H$94:$L$110,4,FALSE)/VLOOKUP($M254,CropResidue!$H$94:$L$110,2,FALSE)*VLOOKUP($M254,CropResidue!$G$153:$H$169,2,FALSE),Crop!M296)</f>
        <v>0</v>
      </c>
      <c r="AA296" s="1016">
        <f>IF($S296,N296/VLOOKUP($M254,CropResidue!$H$94:$L$110,5,FALSE)/VLOOKUP($M254,CropResidue!$H$94:$L$110,4,FALSE)/VLOOKUP($M254,CropResidue!$H$94:$L$110,2,FALSE)*VLOOKUP($M254,CropResidue!$G$153:$H$169,2,FALSE),Crop!N296)</f>
        <v>0</v>
      </c>
      <c r="AB296" s="1016">
        <f>IF($S296,O296/VLOOKUP($M254,CropResidue!$H$94:$L$110,5,FALSE)/VLOOKUP($M254,CropResidue!$H$94:$L$110,4,FALSE)/VLOOKUP($M254,CropResidue!$H$94:$L$110,2,FALSE)*VLOOKUP($M254,CropResidue!$G$153:$H$169,2,FALSE),Crop!O296)</f>
        <v>0</v>
      </c>
      <c r="AC296" s="1016">
        <f>IF($S296,P296/VLOOKUP($M254,CropResidue!$H$94:$L$110,5,FALSE)/VLOOKUP($M254,CropResidue!$H$94:$L$110,4,FALSE)/VLOOKUP($M254,CropResidue!$H$94:$L$110,2,FALSE)*VLOOKUP($M254,CropResidue!$G$153:$H$169,2,FALSE),Crop!P296)</f>
        <v>0</v>
      </c>
      <c r="AD296" s="1016">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26"/>
        <v>AAAWAa</v>
      </c>
      <c r="H297" s="956">
        <v>0</v>
      </c>
      <c r="I297" s="954">
        <f t="shared" si="29"/>
        <v>0</v>
      </c>
      <c r="J297" s="954">
        <f t="shared" si="29"/>
        <v>0</v>
      </c>
      <c r="K297" s="954">
        <f t="shared" si="29"/>
        <v>0</v>
      </c>
      <c r="L297" s="954">
        <f t="shared" si="29"/>
        <v>0</v>
      </c>
      <c r="M297" s="954">
        <f t="shared" si="29"/>
        <v>0</v>
      </c>
      <c r="N297" s="954">
        <f t="shared" si="29"/>
        <v>0</v>
      </c>
      <c r="O297" s="954">
        <f t="shared" si="29"/>
        <v>0</v>
      </c>
      <c r="P297" s="954">
        <f t="shared" si="29"/>
        <v>0</v>
      </c>
      <c r="Q297" s="954">
        <f t="shared" si="29"/>
        <v>0</v>
      </c>
      <c r="S297" s="953" t="b">
        <v>0</v>
      </c>
      <c r="T297" s="955" t="str">
        <f t="shared" si="28"/>
        <v>AAAWAa</v>
      </c>
      <c r="U297" s="1016">
        <f>IF($S297,H297/VLOOKUP($M255,CropResidue!$H$94:$L$110,5,FALSE)/VLOOKUP($M255,CropResidue!$H$94:$L$110,4,FALSE)/VLOOKUP($M255,CropResidue!$H$94:$L$110,2,FALSE)*VLOOKUP($M255,CropResidue!$G$153:$H$169,2,FALSE),Crop!H297)</f>
        <v>0</v>
      </c>
      <c r="V297" s="1016">
        <f>IF($S297,I297/VLOOKUP($M255,CropResidue!$H$94:$L$110,5,FALSE)/VLOOKUP($M255,CropResidue!$H$94:$L$110,4,FALSE)/VLOOKUP($M255,CropResidue!$H$94:$L$110,2,FALSE)*VLOOKUP($M255,CropResidue!$G$153:$H$169,2,FALSE),Crop!I297)</f>
        <v>0</v>
      </c>
      <c r="W297" s="1016">
        <f>IF($S297,J297/VLOOKUP($M255,CropResidue!$H$94:$L$110,5,FALSE)/VLOOKUP($M255,CropResidue!$H$94:$L$110,4,FALSE)/VLOOKUP($M255,CropResidue!$H$94:$L$110,2,FALSE)*VLOOKUP($M255,CropResidue!$G$153:$H$169,2,FALSE),Crop!J297)</f>
        <v>0</v>
      </c>
      <c r="X297" s="1016">
        <f>IF($S297,K297/VLOOKUP($M255,CropResidue!$H$94:$L$110,5,FALSE)/VLOOKUP($M255,CropResidue!$H$94:$L$110,4,FALSE)/VLOOKUP($M255,CropResidue!$H$94:$L$110,2,FALSE)*VLOOKUP($M255,CropResidue!$G$153:$H$169,2,FALSE),Crop!K297)</f>
        <v>0</v>
      </c>
      <c r="Y297" s="1016">
        <f>IF($S297,L297/VLOOKUP($M255,CropResidue!$H$94:$L$110,5,FALSE)/VLOOKUP($M255,CropResidue!$H$94:$L$110,4,FALSE)/VLOOKUP($M255,CropResidue!$H$94:$L$110,2,FALSE)*VLOOKUP($M255,CropResidue!$G$153:$H$169,2,FALSE),Crop!L297)</f>
        <v>0</v>
      </c>
      <c r="Z297" s="1016">
        <f>IF($S297,M297/VLOOKUP($M255,CropResidue!$H$94:$L$110,5,FALSE)/VLOOKUP($M255,CropResidue!$H$94:$L$110,4,FALSE)/VLOOKUP($M255,CropResidue!$H$94:$L$110,2,FALSE)*VLOOKUP($M255,CropResidue!$G$153:$H$169,2,FALSE),Crop!M297)</f>
        <v>0</v>
      </c>
      <c r="AA297" s="1016">
        <f>IF($S297,N297/VLOOKUP($M255,CropResidue!$H$94:$L$110,5,FALSE)/VLOOKUP($M255,CropResidue!$H$94:$L$110,4,FALSE)/VLOOKUP($M255,CropResidue!$H$94:$L$110,2,FALSE)*VLOOKUP($M255,CropResidue!$G$153:$H$169,2,FALSE),Crop!N297)</f>
        <v>0</v>
      </c>
      <c r="AB297" s="1016">
        <f>IF($S297,O297/VLOOKUP($M255,CropResidue!$H$94:$L$110,5,FALSE)/VLOOKUP($M255,CropResidue!$H$94:$L$110,4,FALSE)/VLOOKUP($M255,CropResidue!$H$94:$L$110,2,FALSE)*VLOOKUP($M255,CropResidue!$G$153:$H$169,2,FALSE),Crop!O297)</f>
        <v>0</v>
      </c>
      <c r="AC297" s="1016">
        <f>IF($S297,P297/VLOOKUP($M255,CropResidue!$H$94:$L$110,5,FALSE)/VLOOKUP($M255,CropResidue!$H$94:$L$110,4,FALSE)/VLOOKUP($M255,CropResidue!$H$94:$L$110,2,FALSE)*VLOOKUP($M255,CropResidue!$G$153:$H$169,2,FALSE),Crop!P297)</f>
        <v>0</v>
      </c>
      <c r="AD297" s="1016">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26"/>
        <v>YAAAWa</v>
      </c>
      <c r="H298" s="956">
        <v>0</v>
      </c>
      <c r="I298" s="954">
        <f t="shared" si="29"/>
        <v>0</v>
      </c>
      <c r="J298" s="954">
        <f t="shared" si="29"/>
        <v>0</v>
      </c>
      <c r="K298" s="954">
        <f t="shared" si="29"/>
        <v>0</v>
      </c>
      <c r="L298" s="954">
        <f t="shared" si="29"/>
        <v>0</v>
      </c>
      <c r="M298" s="954">
        <f t="shared" si="29"/>
        <v>0</v>
      </c>
      <c r="N298" s="954">
        <f t="shared" si="29"/>
        <v>0</v>
      </c>
      <c r="O298" s="954">
        <f t="shared" si="29"/>
        <v>0</v>
      </c>
      <c r="P298" s="954">
        <f t="shared" si="29"/>
        <v>0</v>
      </c>
      <c r="Q298" s="954">
        <f t="shared" si="29"/>
        <v>0</v>
      </c>
      <c r="S298" s="953" t="b">
        <v>0</v>
      </c>
      <c r="T298" s="955" t="str">
        <f t="shared" si="28"/>
        <v>YAAAWa</v>
      </c>
      <c r="U298" s="1016">
        <f>IF($S298,H298/VLOOKUP($M256,CropResidue!$H$94:$L$110,5,FALSE)/VLOOKUP($M256,CropResidue!$H$94:$L$110,4,FALSE)/VLOOKUP($M256,CropResidue!$H$94:$L$110,2,FALSE)*VLOOKUP($M256,CropResidue!$G$153:$H$169,2,FALSE),Crop!H298)</f>
        <v>0</v>
      </c>
      <c r="V298" s="1016">
        <f>IF($S298,I298/VLOOKUP($M256,CropResidue!$H$94:$L$110,5,FALSE)/VLOOKUP($M256,CropResidue!$H$94:$L$110,4,FALSE)/VLOOKUP($M256,CropResidue!$H$94:$L$110,2,FALSE)*VLOOKUP($M256,CropResidue!$G$153:$H$169,2,FALSE),Crop!I298)</f>
        <v>0</v>
      </c>
      <c r="W298" s="1016">
        <f>IF($S298,J298/VLOOKUP($M256,CropResidue!$H$94:$L$110,5,FALSE)/VLOOKUP($M256,CropResidue!$H$94:$L$110,4,FALSE)/VLOOKUP($M256,CropResidue!$H$94:$L$110,2,FALSE)*VLOOKUP($M256,CropResidue!$G$153:$H$169,2,FALSE),Crop!J298)</f>
        <v>0</v>
      </c>
      <c r="X298" s="1016">
        <f>IF($S298,K298/VLOOKUP($M256,CropResidue!$H$94:$L$110,5,FALSE)/VLOOKUP($M256,CropResidue!$H$94:$L$110,4,FALSE)/VLOOKUP($M256,CropResidue!$H$94:$L$110,2,FALSE)*VLOOKUP($M256,CropResidue!$G$153:$H$169,2,FALSE),Crop!K298)</f>
        <v>0</v>
      </c>
      <c r="Y298" s="1016">
        <f>IF($S298,L298/VLOOKUP($M256,CropResidue!$H$94:$L$110,5,FALSE)/VLOOKUP($M256,CropResidue!$H$94:$L$110,4,FALSE)/VLOOKUP($M256,CropResidue!$H$94:$L$110,2,FALSE)*VLOOKUP($M256,CropResidue!$G$153:$H$169,2,FALSE),Crop!L298)</f>
        <v>0</v>
      </c>
      <c r="Z298" s="1016">
        <f>IF($S298,M298/VLOOKUP($M256,CropResidue!$H$94:$L$110,5,FALSE)/VLOOKUP($M256,CropResidue!$H$94:$L$110,4,FALSE)/VLOOKUP($M256,CropResidue!$H$94:$L$110,2,FALSE)*VLOOKUP($M256,CropResidue!$G$153:$H$169,2,FALSE),Crop!M298)</f>
        <v>0</v>
      </c>
      <c r="AA298" s="1016">
        <f>IF($S298,N298/VLOOKUP($M256,CropResidue!$H$94:$L$110,5,FALSE)/VLOOKUP($M256,CropResidue!$H$94:$L$110,4,FALSE)/VLOOKUP($M256,CropResidue!$H$94:$L$110,2,FALSE)*VLOOKUP($M256,CropResidue!$G$153:$H$169,2,FALSE),Crop!N298)</f>
        <v>0</v>
      </c>
      <c r="AB298" s="1016">
        <f>IF($S298,O298/VLOOKUP($M256,CropResidue!$H$94:$L$110,5,FALSE)/VLOOKUP($M256,CropResidue!$H$94:$L$110,4,FALSE)/VLOOKUP($M256,CropResidue!$H$94:$L$110,2,FALSE)*VLOOKUP($M256,CropResidue!$G$153:$H$169,2,FALSE),Crop!O298)</f>
        <v>0</v>
      </c>
      <c r="AC298" s="1016">
        <f>IF($S298,P298/VLOOKUP($M256,CropResidue!$H$94:$L$110,5,FALSE)/VLOOKUP($M256,CropResidue!$H$94:$L$110,4,FALSE)/VLOOKUP($M256,CropResidue!$H$94:$L$110,2,FALSE)*VLOOKUP($M256,CropResidue!$G$153:$H$169,2,FALSE),Crop!P298)</f>
        <v>0</v>
      </c>
      <c r="AD298" s="1016">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26"/>
        <v>YAAANw</v>
      </c>
      <c r="H299" s="956">
        <v>0</v>
      </c>
      <c r="I299" s="954">
        <f t="shared" si="29"/>
        <v>0</v>
      </c>
      <c r="J299" s="954">
        <f t="shared" si="29"/>
        <v>0</v>
      </c>
      <c r="K299" s="954">
        <f t="shared" si="29"/>
        <v>0</v>
      </c>
      <c r="L299" s="954">
        <f t="shared" si="29"/>
        <v>0</v>
      </c>
      <c r="M299" s="954">
        <f t="shared" si="29"/>
        <v>0</v>
      </c>
      <c r="N299" s="954">
        <f t="shared" si="29"/>
        <v>0</v>
      </c>
      <c r="O299" s="954">
        <f t="shared" si="29"/>
        <v>0</v>
      </c>
      <c r="P299" s="954">
        <f t="shared" si="29"/>
        <v>0</v>
      </c>
      <c r="Q299" s="954">
        <f t="shared" si="29"/>
        <v>0</v>
      </c>
      <c r="S299" s="953" t="b">
        <v>0</v>
      </c>
      <c r="T299" s="955" t="str">
        <f t="shared" si="28"/>
        <v>YAAANw</v>
      </c>
      <c r="U299" s="1016">
        <f>IF($S299,H299/VLOOKUP($M257,CropResidue!$H$94:$L$110,5,FALSE)/VLOOKUP($M257,CropResidue!$H$94:$L$110,4,FALSE)/VLOOKUP($M257,CropResidue!$H$94:$L$110,2,FALSE)*VLOOKUP($M257,CropResidue!$G$153:$H$169,2,FALSE),Crop!H299)</f>
        <v>0</v>
      </c>
      <c r="V299" s="1016">
        <f>IF($S299,I299/VLOOKUP($M257,CropResidue!$H$94:$L$110,5,FALSE)/VLOOKUP($M257,CropResidue!$H$94:$L$110,4,FALSE)/VLOOKUP($M257,CropResidue!$H$94:$L$110,2,FALSE)*VLOOKUP($M257,CropResidue!$G$153:$H$169,2,FALSE),Crop!I299)</f>
        <v>0</v>
      </c>
      <c r="W299" s="1016">
        <f>IF($S299,J299/VLOOKUP($M257,CropResidue!$H$94:$L$110,5,FALSE)/VLOOKUP($M257,CropResidue!$H$94:$L$110,4,FALSE)/VLOOKUP($M257,CropResidue!$H$94:$L$110,2,FALSE)*VLOOKUP($M257,CropResidue!$G$153:$H$169,2,FALSE),Crop!J299)</f>
        <v>0</v>
      </c>
      <c r="X299" s="1016">
        <f>IF($S299,K299/VLOOKUP($M257,CropResidue!$H$94:$L$110,5,FALSE)/VLOOKUP($M257,CropResidue!$H$94:$L$110,4,FALSE)/VLOOKUP($M257,CropResidue!$H$94:$L$110,2,FALSE)*VLOOKUP($M257,CropResidue!$G$153:$H$169,2,FALSE),Crop!K299)</f>
        <v>0</v>
      </c>
      <c r="Y299" s="1016">
        <f>IF($S299,L299/VLOOKUP($M257,CropResidue!$H$94:$L$110,5,FALSE)/VLOOKUP($M257,CropResidue!$H$94:$L$110,4,FALSE)/VLOOKUP($M257,CropResidue!$H$94:$L$110,2,FALSE)*VLOOKUP($M257,CropResidue!$G$153:$H$169,2,FALSE),Crop!L299)</f>
        <v>0</v>
      </c>
      <c r="Z299" s="1016">
        <f>IF($S299,M299/VLOOKUP($M257,CropResidue!$H$94:$L$110,5,FALSE)/VLOOKUP($M257,CropResidue!$H$94:$L$110,4,FALSE)/VLOOKUP($M257,CropResidue!$H$94:$L$110,2,FALSE)*VLOOKUP($M257,CropResidue!$G$153:$H$169,2,FALSE),Crop!M299)</f>
        <v>0</v>
      </c>
      <c r="AA299" s="1016">
        <f>IF($S299,N299/VLOOKUP($M257,CropResidue!$H$94:$L$110,5,FALSE)/VLOOKUP($M257,CropResidue!$H$94:$L$110,4,FALSE)/VLOOKUP($M257,CropResidue!$H$94:$L$110,2,FALSE)*VLOOKUP($M257,CropResidue!$G$153:$H$169,2,FALSE),Crop!N299)</f>
        <v>0</v>
      </c>
      <c r="AB299" s="1016">
        <f>IF($S299,O299/VLOOKUP($M257,CropResidue!$H$94:$L$110,5,FALSE)/VLOOKUP($M257,CropResidue!$H$94:$L$110,4,FALSE)/VLOOKUP($M257,CropResidue!$H$94:$L$110,2,FALSE)*VLOOKUP($M257,CropResidue!$G$153:$H$169,2,FALSE),Crop!O299)</f>
        <v>0</v>
      </c>
      <c r="AC299" s="1016">
        <f>IF($S299,P299/VLOOKUP($M257,CropResidue!$H$94:$L$110,5,FALSE)/VLOOKUP($M257,CropResidue!$H$94:$L$110,4,FALSE)/VLOOKUP($M257,CropResidue!$H$94:$L$110,2,FALSE)*VLOOKUP($M257,CropResidue!$G$153:$H$169,2,FALSE),Crop!P299)</f>
        <v>0</v>
      </c>
      <c r="AD299" s="1016">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26"/>
        <v>AYAAAz</v>
      </c>
      <c r="H300" s="956">
        <v>0</v>
      </c>
      <c r="I300" s="954">
        <f t="shared" si="29"/>
        <v>0</v>
      </c>
      <c r="J300" s="954">
        <f t="shared" si="29"/>
        <v>0</v>
      </c>
      <c r="K300" s="954">
        <f t="shared" si="29"/>
        <v>0</v>
      </c>
      <c r="L300" s="954">
        <f t="shared" si="29"/>
        <v>0</v>
      </c>
      <c r="M300" s="954">
        <f t="shared" si="29"/>
        <v>0</v>
      </c>
      <c r="N300" s="954">
        <f t="shared" si="29"/>
        <v>0</v>
      </c>
      <c r="O300" s="954">
        <f t="shared" si="29"/>
        <v>0</v>
      </c>
      <c r="P300" s="954">
        <f t="shared" si="29"/>
        <v>0</v>
      </c>
      <c r="Q300" s="954">
        <f t="shared" si="29"/>
        <v>0</v>
      </c>
      <c r="S300" s="953" t="b">
        <v>0</v>
      </c>
      <c r="T300" s="955" t="str">
        <f t="shared" si="28"/>
        <v>AYAAAz</v>
      </c>
      <c r="U300" s="1016">
        <f>IF($S300,H300/VLOOKUP($M258,CropResidue!$H$94:$L$110,5,FALSE)/VLOOKUP($M258,CropResidue!$H$94:$L$110,4,FALSE)/VLOOKUP($M258,CropResidue!$H$94:$L$110,2,FALSE)*VLOOKUP($M258,CropResidue!$G$153:$H$169,2,FALSE),Crop!H300)</f>
        <v>0</v>
      </c>
      <c r="V300" s="1016">
        <f>IF($S300,I300/VLOOKUP($M258,CropResidue!$H$94:$L$110,5,FALSE)/VLOOKUP($M258,CropResidue!$H$94:$L$110,4,FALSE)/VLOOKUP($M258,CropResidue!$H$94:$L$110,2,FALSE)*VLOOKUP($M258,CropResidue!$G$153:$H$169,2,FALSE),Crop!I300)</f>
        <v>0</v>
      </c>
      <c r="W300" s="1016">
        <f>IF($S300,J300/VLOOKUP($M258,CropResidue!$H$94:$L$110,5,FALSE)/VLOOKUP($M258,CropResidue!$H$94:$L$110,4,FALSE)/VLOOKUP($M258,CropResidue!$H$94:$L$110,2,FALSE)*VLOOKUP($M258,CropResidue!$G$153:$H$169,2,FALSE),Crop!J300)</f>
        <v>0</v>
      </c>
      <c r="X300" s="1016">
        <f>IF($S300,K300/VLOOKUP($M258,CropResidue!$H$94:$L$110,5,FALSE)/VLOOKUP($M258,CropResidue!$H$94:$L$110,4,FALSE)/VLOOKUP($M258,CropResidue!$H$94:$L$110,2,FALSE)*VLOOKUP($M258,CropResidue!$G$153:$H$169,2,FALSE),Crop!K300)</f>
        <v>0</v>
      </c>
      <c r="Y300" s="1016">
        <f>IF($S300,L300/VLOOKUP($M258,CropResidue!$H$94:$L$110,5,FALSE)/VLOOKUP($M258,CropResidue!$H$94:$L$110,4,FALSE)/VLOOKUP($M258,CropResidue!$H$94:$L$110,2,FALSE)*VLOOKUP($M258,CropResidue!$G$153:$H$169,2,FALSE),Crop!L300)</f>
        <v>0</v>
      </c>
      <c r="Z300" s="1016">
        <f>IF($S300,M300/VLOOKUP($M258,CropResidue!$H$94:$L$110,5,FALSE)/VLOOKUP($M258,CropResidue!$H$94:$L$110,4,FALSE)/VLOOKUP($M258,CropResidue!$H$94:$L$110,2,FALSE)*VLOOKUP($M258,CropResidue!$G$153:$H$169,2,FALSE),Crop!M300)</f>
        <v>0</v>
      </c>
      <c r="AA300" s="1016">
        <f>IF($S300,N300/VLOOKUP($M258,CropResidue!$H$94:$L$110,5,FALSE)/VLOOKUP($M258,CropResidue!$H$94:$L$110,4,FALSE)/VLOOKUP($M258,CropResidue!$H$94:$L$110,2,FALSE)*VLOOKUP($M258,CropResidue!$G$153:$H$169,2,FALSE),Crop!N300)</f>
        <v>0</v>
      </c>
      <c r="AB300" s="1016">
        <f>IF($S300,O300/VLOOKUP($M258,CropResidue!$H$94:$L$110,5,FALSE)/VLOOKUP($M258,CropResidue!$H$94:$L$110,4,FALSE)/VLOOKUP($M258,CropResidue!$H$94:$L$110,2,FALSE)*VLOOKUP($M258,CropResidue!$G$153:$H$169,2,FALSE),Crop!O300)</f>
        <v>0</v>
      </c>
      <c r="AC300" s="1016">
        <f>IF($S300,P300/VLOOKUP($M258,CropResidue!$H$94:$L$110,5,FALSE)/VLOOKUP($M258,CropResidue!$H$94:$L$110,4,FALSE)/VLOOKUP($M258,CropResidue!$H$94:$L$110,2,FALSE)*VLOOKUP($M258,CropResidue!$G$153:$H$169,2,FALSE),Crop!P300)</f>
        <v>0</v>
      </c>
      <c r="AD300" s="1016">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26"/>
        <v>AYWAAa</v>
      </c>
      <c r="H301" s="956">
        <v>0</v>
      </c>
      <c r="I301" s="954">
        <f t="shared" si="29"/>
        <v>0</v>
      </c>
      <c r="J301" s="954">
        <f t="shared" si="29"/>
        <v>0</v>
      </c>
      <c r="K301" s="954">
        <f t="shared" si="29"/>
        <v>0</v>
      </c>
      <c r="L301" s="954">
        <f t="shared" si="29"/>
        <v>0</v>
      </c>
      <c r="M301" s="954">
        <f t="shared" si="29"/>
        <v>0</v>
      </c>
      <c r="N301" s="954">
        <f t="shared" si="29"/>
        <v>0</v>
      </c>
      <c r="O301" s="954">
        <f t="shared" si="29"/>
        <v>0</v>
      </c>
      <c r="P301" s="954">
        <f t="shared" si="29"/>
        <v>0</v>
      </c>
      <c r="Q301" s="954">
        <f t="shared" si="29"/>
        <v>0</v>
      </c>
      <c r="S301" s="953" t="b">
        <v>0</v>
      </c>
      <c r="T301" s="955" t="str">
        <f t="shared" si="28"/>
        <v>AYWAAa</v>
      </c>
      <c r="U301" s="1016">
        <f>IF($S301,H301/VLOOKUP($M259,CropResidue!$H$94:$L$110,5,FALSE)/VLOOKUP($M259,CropResidue!$H$94:$L$110,4,FALSE)/VLOOKUP($M259,CropResidue!$H$94:$L$110,2,FALSE)*VLOOKUP($M259,CropResidue!$G$153:$H$169,2,FALSE),Crop!H301)</f>
        <v>0</v>
      </c>
      <c r="V301" s="1016">
        <f>IF($S301,I301/VLOOKUP($M259,CropResidue!$H$94:$L$110,5,FALSE)/VLOOKUP($M259,CropResidue!$H$94:$L$110,4,FALSE)/VLOOKUP($M259,CropResidue!$H$94:$L$110,2,FALSE)*VLOOKUP($M259,CropResidue!$G$153:$H$169,2,FALSE),Crop!I301)</f>
        <v>0</v>
      </c>
      <c r="W301" s="1016">
        <f>IF($S301,J301/VLOOKUP($M259,CropResidue!$H$94:$L$110,5,FALSE)/VLOOKUP($M259,CropResidue!$H$94:$L$110,4,FALSE)/VLOOKUP($M259,CropResidue!$H$94:$L$110,2,FALSE)*VLOOKUP($M259,CropResidue!$G$153:$H$169,2,FALSE),Crop!J301)</f>
        <v>0</v>
      </c>
      <c r="X301" s="1016">
        <f>IF($S301,K301/VLOOKUP($M259,CropResidue!$H$94:$L$110,5,FALSE)/VLOOKUP($M259,CropResidue!$H$94:$L$110,4,FALSE)/VLOOKUP($M259,CropResidue!$H$94:$L$110,2,FALSE)*VLOOKUP($M259,CropResidue!$G$153:$H$169,2,FALSE),Crop!K301)</f>
        <v>0</v>
      </c>
      <c r="Y301" s="1016">
        <f>IF($S301,L301/VLOOKUP($M259,CropResidue!$H$94:$L$110,5,FALSE)/VLOOKUP($M259,CropResidue!$H$94:$L$110,4,FALSE)/VLOOKUP($M259,CropResidue!$H$94:$L$110,2,FALSE)*VLOOKUP($M259,CropResidue!$G$153:$H$169,2,FALSE),Crop!L301)</f>
        <v>0</v>
      </c>
      <c r="Z301" s="1016">
        <f>IF($S301,M301/VLOOKUP($M259,CropResidue!$H$94:$L$110,5,FALSE)/VLOOKUP($M259,CropResidue!$H$94:$L$110,4,FALSE)/VLOOKUP($M259,CropResidue!$H$94:$L$110,2,FALSE)*VLOOKUP($M259,CropResidue!$G$153:$H$169,2,FALSE),Crop!M301)</f>
        <v>0</v>
      </c>
      <c r="AA301" s="1016">
        <f>IF($S301,N301/VLOOKUP($M259,CropResidue!$H$94:$L$110,5,FALSE)/VLOOKUP($M259,CropResidue!$H$94:$L$110,4,FALSE)/VLOOKUP($M259,CropResidue!$H$94:$L$110,2,FALSE)*VLOOKUP($M259,CropResidue!$G$153:$H$169,2,FALSE),Crop!N301)</f>
        <v>0</v>
      </c>
      <c r="AB301" s="1016">
        <f>IF($S301,O301/VLOOKUP($M259,CropResidue!$H$94:$L$110,5,FALSE)/VLOOKUP($M259,CropResidue!$H$94:$L$110,4,FALSE)/VLOOKUP($M259,CropResidue!$H$94:$L$110,2,FALSE)*VLOOKUP($M259,CropResidue!$G$153:$H$169,2,FALSE),Crop!O301)</f>
        <v>0</v>
      </c>
      <c r="AC301" s="1016">
        <f>IF($S301,P301/VLOOKUP($M259,CropResidue!$H$94:$L$110,5,FALSE)/VLOOKUP($M259,CropResidue!$H$94:$L$110,4,FALSE)/VLOOKUP($M259,CropResidue!$H$94:$L$110,2,FALSE)*VLOOKUP($M259,CropResidue!$G$153:$H$169,2,FALSE),Crop!P301)</f>
        <v>0</v>
      </c>
      <c r="AD301" s="1016">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26"/>
        <v>AANWAa</v>
      </c>
      <c r="H302" s="956">
        <v>0</v>
      </c>
      <c r="I302" s="954">
        <f t="shared" si="29"/>
        <v>0</v>
      </c>
      <c r="J302" s="954">
        <f t="shared" si="29"/>
        <v>0</v>
      </c>
      <c r="K302" s="954">
        <f t="shared" si="29"/>
        <v>0</v>
      </c>
      <c r="L302" s="954">
        <f t="shared" si="29"/>
        <v>0</v>
      </c>
      <c r="M302" s="954">
        <f t="shared" si="29"/>
        <v>0</v>
      </c>
      <c r="N302" s="954">
        <f t="shared" si="29"/>
        <v>0</v>
      </c>
      <c r="O302" s="954">
        <f t="shared" si="29"/>
        <v>0</v>
      </c>
      <c r="P302" s="954">
        <f t="shared" si="29"/>
        <v>0</v>
      </c>
      <c r="Q302" s="954">
        <f t="shared" si="29"/>
        <v>0</v>
      </c>
      <c r="S302" s="953" t="b">
        <v>0</v>
      </c>
      <c r="T302" s="955" t="str">
        <f t="shared" si="28"/>
        <v>AANWAa</v>
      </c>
      <c r="U302" s="1016">
        <f>IF($S302,H302/VLOOKUP($M260,CropResidue!$H$94:$L$110,5,FALSE)/VLOOKUP($M260,CropResidue!$H$94:$L$110,4,FALSE)/VLOOKUP($M260,CropResidue!$H$94:$L$110,2,FALSE)*VLOOKUP($M260,CropResidue!$G$153:$H$169,2,FALSE),Crop!H302)</f>
        <v>0</v>
      </c>
      <c r="V302" s="1016">
        <f>IF($S302,I302/VLOOKUP($M260,CropResidue!$H$94:$L$110,5,FALSE)/VLOOKUP($M260,CropResidue!$H$94:$L$110,4,FALSE)/VLOOKUP($M260,CropResidue!$H$94:$L$110,2,FALSE)*VLOOKUP($M260,CropResidue!$G$153:$H$169,2,FALSE),Crop!I302)</f>
        <v>0</v>
      </c>
      <c r="W302" s="1016">
        <f>IF($S302,J302/VLOOKUP($M260,CropResidue!$H$94:$L$110,5,FALSE)/VLOOKUP($M260,CropResidue!$H$94:$L$110,4,FALSE)/VLOOKUP($M260,CropResidue!$H$94:$L$110,2,FALSE)*VLOOKUP($M260,CropResidue!$G$153:$H$169,2,FALSE),Crop!J302)</f>
        <v>0</v>
      </c>
      <c r="X302" s="1016">
        <f>IF($S302,K302/VLOOKUP($M260,CropResidue!$H$94:$L$110,5,FALSE)/VLOOKUP($M260,CropResidue!$H$94:$L$110,4,FALSE)/VLOOKUP($M260,CropResidue!$H$94:$L$110,2,FALSE)*VLOOKUP($M260,CropResidue!$G$153:$H$169,2,FALSE),Crop!K302)</f>
        <v>0</v>
      </c>
      <c r="Y302" s="1016">
        <f>IF($S302,L302/VLOOKUP($M260,CropResidue!$H$94:$L$110,5,FALSE)/VLOOKUP($M260,CropResidue!$H$94:$L$110,4,FALSE)/VLOOKUP($M260,CropResidue!$H$94:$L$110,2,FALSE)*VLOOKUP($M260,CropResidue!$G$153:$H$169,2,FALSE),Crop!L302)</f>
        <v>0</v>
      </c>
      <c r="Z302" s="1016">
        <f>IF($S302,M302/VLOOKUP($M260,CropResidue!$H$94:$L$110,5,FALSE)/VLOOKUP($M260,CropResidue!$H$94:$L$110,4,FALSE)/VLOOKUP($M260,CropResidue!$H$94:$L$110,2,FALSE)*VLOOKUP($M260,CropResidue!$G$153:$H$169,2,FALSE),Crop!M302)</f>
        <v>0</v>
      </c>
      <c r="AA302" s="1016">
        <f>IF($S302,N302/VLOOKUP($M260,CropResidue!$H$94:$L$110,5,FALSE)/VLOOKUP($M260,CropResidue!$H$94:$L$110,4,FALSE)/VLOOKUP($M260,CropResidue!$H$94:$L$110,2,FALSE)*VLOOKUP($M260,CropResidue!$G$153:$H$169,2,FALSE),Crop!N302)</f>
        <v>0</v>
      </c>
      <c r="AB302" s="1016">
        <f>IF($S302,O302/VLOOKUP($M260,CropResidue!$H$94:$L$110,5,FALSE)/VLOOKUP($M260,CropResidue!$H$94:$L$110,4,FALSE)/VLOOKUP($M260,CropResidue!$H$94:$L$110,2,FALSE)*VLOOKUP($M260,CropResidue!$G$153:$H$169,2,FALSE),Crop!O302)</f>
        <v>0</v>
      </c>
      <c r="AC302" s="1016">
        <f>IF($S302,P302/VLOOKUP($M260,CropResidue!$H$94:$L$110,5,FALSE)/VLOOKUP($M260,CropResidue!$H$94:$L$110,4,FALSE)/VLOOKUP($M260,CropResidue!$H$94:$L$110,2,FALSE)*VLOOKUP($M260,CropResidue!$G$153:$H$169,2,FALSE),Crop!P302)</f>
        <v>0</v>
      </c>
      <c r="AD302" s="1016">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26"/>
        <v>AAANWa</v>
      </c>
      <c r="H303" s="956">
        <v>0</v>
      </c>
      <c r="I303" s="954">
        <f t="shared" si="29"/>
        <v>0</v>
      </c>
      <c r="J303" s="954">
        <f t="shared" si="29"/>
        <v>0</v>
      </c>
      <c r="K303" s="954">
        <f t="shared" si="29"/>
        <v>0</v>
      </c>
      <c r="L303" s="954">
        <f t="shared" si="29"/>
        <v>0</v>
      </c>
      <c r="M303" s="954">
        <f t="shared" si="29"/>
        <v>0</v>
      </c>
      <c r="N303" s="954">
        <f t="shared" si="29"/>
        <v>0</v>
      </c>
      <c r="O303" s="954">
        <f t="shared" si="29"/>
        <v>0</v>
      </c>
      <c r="P303" s="954">
        <f t="shared" si="29"/>
        <v>0</v>
      </c>
      <c r="Q303" s="954">
        <f t="shared" si="29"/>
        <v>0</v>
      </c>
      <c r="S303" s="953" t="b">
        <v>0</v>
      </c>
      <c r="T303" s="955" t="str">
        <f t="shared" si="28"/>
        <v>AAANWa</v>
      </c>
      <c r="U303" s="1016">
        <f>IF($S303,H303/VLOOKUP($M261,CropResidue!$H$94:$L$110,5,FALSE)/VLOOKUP($M261,CropResidue!$H$94:$L$110,4,FALSE)/VLOOKUP($M261,CropResidue!$H$94:$L$110,2,FALSE)*VLOOKUP($M261,CropResidue!$G$153:$H$169,2,FALSE),Crop!H303)</f>
        <v>0</v>
      </c>
      <c r="V303" s="1016">
        <f>IF($S303,I303/VLOOKUP($M261,CropResidue!$H$94:$L$110,5,FALSE)/VLOOKUP($M261,CropResidue!$H$94:$L$110,4,FALSE)/VLOOKUP($M261,CropResidue!$H$94:$L$110,2,FALSE)*VLOOKUP($M261,CropResidue!$G$153:$H$169,2,FALSE),Crop!I303)</f>
        <v>0</v>
      </c>
      <c r="W303" s="1016">
        <f>IF($S303,J303/VLOOKUP($M261,CropResidue!$H$94:$L$110,5,FALSE)/VLOOKUP($M261,CropResidue!$H$94:$L$110,4,FALSE)/VLOOKUP($M261,CropResidue!$H$94:$L$110,2,FALSE)*VLOOKUP($M261,CropResidue!$G$153:$H$169,2,FALSE),Crop!J303)</f>
        <v>0</v>
      </c>
      <c r="X303" s="1016">
        <f>IF($S303,K303/VLOOKUP($M261,CropResidue!$H$94:$L$110,5,FALSE)/VLOOKUP($M261,CropResidue!$H$94:$L$110,4,FALSE)/VLOOKUP($M261,CropResidue!$H$94:$L$110,2,FALSE)*VLOOKUP($M261,CropResidue!$G$153:$H$169,2,FALSE),Crop!K303)</f>
        <v>0</v>
      </c>
      <c r="Y303" s="1016">
        <f>IF($S303,L303/VLOOKUP($M261,CropResidue!$H$94:$L$110,5,FALSE)/VLOOKUP($M261,CropResidue!$H$94:$L$110,4,FALSE)/VLOOKUP($M261,CropResidue!$H$94:$L$110,2,FALSE)*VLOOKUP($M261,CropResidue!$G$153:$H$169,2,FALSE),Crop!L303)</f>
        <v>0</v>
      </c>
      <c r="Z303" s="1016">
        <f>IF($S303,M303/VLOOKUP($M261,CropResidue!$H$94:$L$110,5,FALSE)/VLOOKUP($M261,CropResidue!$H$94:$L$110,4,FALSE)/VLOOKUP($M261,CropResidue!$H$94:$L$110,2,FALSE)*VLOOKUP($M261,CropResidue!$G$153:$H$169,2,FALSE),Crop!M303)</f>
        <v>0</v>
      </c>
      <c r="AA303" s="1016">
        <f>IF($S303,N303/VLOOKUP($M261,CropResidue!$H$94:$L$110,5,FALSE)/VLOOKUP($M261,CropResidue!$H$94:$L$110,4,FALSE)/VLOOKUP($M261,CropResidue!$H$94:$L$110,2,FALSE)*VLOOKUP($M261,CropResidue!$G$153:$H$169,2,FALSE),Crop!N303)</f>
        <v>0</v>
      </c>
      <c r="AB303" s="1016">
        <f>IF($S303,O303/VLOOKUP($M261,CropResidue!$H$94:$L$110,5,FALSE)/VLOOKUP($M261,CropResidue!$H$94:$L$110,4,FALSE)/VLOOKUP($M261,CropResidue!$H$94:$L$110,2,FALSE)*VLOOKUP($M261,CropResidue!$G$153:$H$169,2,FALSE),Crop!O303)</f>
        <v>0</v>
      </c>
      <c r="AC303" s="1016">
        <f>IF($S303,P303/VLOOKUP($M261,CropResidue!$H$94:$L$110,5,FALSE)/VLOOKUP($M261,CropResidue!$H$94:$L$110,4,FALSE)/VLOOKUP($M261,CropResidue!$H$94:$L$110,2,FALSE)*VLOOKUP($M261,CropResidue!$G$153:$H$169,2,FALSE),Crop!P303)</f>
        <v>0</v>
      </c>
      <c r="AD303" s="1016">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5"/>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7" customFormat="1" ht="15" outlineLevel="1" x14ac:dyDescent="0.25">
      <c r="A305" s="701"/>
      <c r="B305" s="698"/>
      <c r="C305" s="710"/>
      <c r="D305" s="710"/>
      <c r="E305" s="710"/>
      <c r="F305" s="714"/>
      <c r="G305" s="714"/>
      <c r="I305" s="714"/>
      <c r="J305" s="714"/>
      <c r="K305" s="714"/>
      <c r="N305" s="655"/>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5"/>
      <c r="AY305" s="700"/>
      <c r="AZ305" s="700"/>
      <c r="BA305" s="700"/>
    </row>
    <row r="306" spans="1:53" s="697" customFormat="1" ht="15" outlineLevel="1" x14ac:dyDescent="0.25">
      <c r="A306" s="701"/>
      <c r="B306" s="698"/>
      <c r="C306" s="710"/>
      <c r="D306" s="710"/>
      <c r="E306" s="710"/>
      <c r="F306" s="714"/>
      <c r="G306" s="714"/>
      <c r="I306" s="714"/>
      <c r="J306" s="714"/>
      <c r="K306" s="714"/>
      <c r="N306" s="655"/>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5"/>
      <c r="AY306" s="700"/>
      <c r="AZ306" s="700"/>
      <c r="BA306" s="700"/>
    </row>
    <row r="307" spans="1:53" s="697" customFormat="1" ht="15" outlineLevel="1" x14ac:dyDescent="0.25">
      <c r="A307" s="701"/>
      <c r="B307" s="698"/>
      <c r="C307" s="710"/>
      <c r="D307" s="710"/>
      <c r="E307" s="710"/>
      <c r="F307" s="714"/>
      <c r="G307" s="714"/>
      <c r="I307" s="714"/>
      <c r="J307" s="714"/>
      <c r="K307" s="714"/>
      <c r="N307" s="655"/>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5"/>
      <c r="AY307" s="700"/>
      <c r="AZ307" s="700"/>
      <c r="BA307" s="700"/>
    </row>
    <row r="308" spans="1:53" s="697" customFormat="1" ht="15" outlineLevel="1" x14ac:dyDescent="0.25">
      <c r="A308" s="701"/>
      <c r="B308" s="698"/>
      <c r="C308" s="710"/>
      <c r="D308" s="710"/>
      <c r="E308" s="710"/>
      <c r="F308" s="714"/>
      <c r="G308" s="714"/>
      <c r="I308" s="714"/>
      <c r="J308" s="714"/>
      <c r="K308" s="714"/>
      <c r="N308" s="655"/>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5"/>
      <c r="AY308" s="700"/>
      <c r="AZ308" s="700"/>
      <c r="BA308" s="700"/>
    </row>
    <row r="309" spans="1:53" s="76" customFormat="1" ht="15" outlineLevel="1" x14ac:dyDescent="0.25">
      <c r="A309" s="234"/>
      <c r="B309" s="235"/>
      <c r="C309" s="245"/>
      <c r="D309" s="245"/>
      <c r="E309" s="245"/>
      <c r="F309" s="253"/>
      <c r="G309" s="253"/>
      <c r="I309" s="253"/>
      <c r="J309" s="253"/>
      <c r="K309" s="253"/>
      <c r="N309" s="655"/>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656" t="s">
        <v>1108</v>
      </c>
      <c r="I310" s="1013" t="s">
        <v>419</v>
      </c>
      <c r="J310" s="1013" t="s">
        <v>817</v>
      </c>
      <c r="K310" s="1013" t="s">
        <v>818</v>
      </c>
      <c r="L310" s="1013" t="s">
        <v>819</v>
      </c>
      <c r="M310" s="1013" t="s">
        <v>820</v>
      </c>
      <c r="N310" s="1013" t="s">
        <v>821</v>
      </c>
      <c r="O310" s="1013" t="s">
        <v>822</v>
      </c>
      <c r="P310" s="1013" t="s">
        <v>823</v>
      </c>
      <c r="Q310" s="1013" t="s">
        <v>824</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5"/>
      <c r="AY310" s="700"/>
      <c r="AZ310" s="700"/>
      <c r="BA310" s="700"/>
    </row>
    <row r="311" spans="1:53" s="697" customFormat="1" ht="15" outlineLevel="1" x14ac:dyDescent="0.25">
      <c r="A311" s="701"/>
      <c r="B311" s="698"/>
      <c r="C311" s="710"/>
      <c r="D311" s="710"/>
      <c r="E311" s="710"/>
      <c r="F311" s="714"/>
      <c r="G311" s="656"/>
      <c r="H311" s="697" t="s">
        <v>1162</v>
      </c>
      <c r="I311" s="1014">
        <v>0.85</v>
      </c>
      <c r="J311" s="1014">
        <v>0.85</v>
      </c>
      <c r="K311" s="1014">
        <v>0.85</v>
      </c>
      <c r="L311" s="1014">
        <v>0.85</v>
      </c>
      <c r="M311" s="1014">
        <v>1</v>
      </c>
      <c r="N311" s="1014">
        <v>1</v>
      </c>
      <c r="O311" s="1014">
        <v>1</v>
      </c>
      <c r="P311" s="1014">
        <v>1</v>
      </c>
      <c r="Q311" s="1014">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5"/>
      <c r="AY311" s="700"/>
      <c r="AZ311" s="700"/>
      <c r="BA311" s="700"/>
    </row>
    <row r="312" spans="1:53" s="697" customFormat="1" ht="15" outlineLevel="1" x14ac:dyDescent="0.25">
      <c r="A312" s="701"/>
      <c r="B312" s="698"/>
      <c r="C312" s="710"/>
      <c r="D312" s="710"/>
      <c r="E312" s="710"/>
      <c r="F312" s="714"/>
      <c r="G312" s="656"/>
      <c r="I312" s="714"/>
      <c r="J312" s="714"/>
      <c r="K312" s="714"/>
      <c r="N312" s="655"/>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5"/>
      <c r="AY312" s="700"/>
      <c r="AZ312" s="700"/>
      <c r="BA312" s="700"/>
    </row>
    <row r="313" spans="1:53" s="697" customFormat="1" ht="15" outlineLevel="1" x14ac:dyDescent="0.25">
      <c r="A313" s="701"/>
      <c r="B313" s="698"/>
      <c r="C313" s="710"/>
      <c r="D313" s="710"/>
      <c r="E313" s="710"/>
      <c r="F313" s="714"/>
      <c r="G313" s="714" t="s">
        <v>831</v>
      </c>
      <c r="H313" s="697" t="s">
        <v>848</v>
      </c>
      <c r="I313" s="697" t="s">
        <v>848</v>
      </c>
      <c r="J313" s="697" t="s">
        <v>419</v>
      </c>
      <c r="K313" s="697" t="s">
        <v>419</v>
      </c>
      <c r="L313" s="697" t="s">
        <v>817</v>
      </c>
      <c r="M313" s="697" t="s">
        <v>817</v>
      </c>
      <c r="N313" s="697" t="s">
        <v>818</v>
      </c>
      <c r="O313" s="697" t="s">
        <v>818</v>
      </c>
      <c r="P313" s="697" t="s">
        <v>819</v>
      </c>
      <c r="Q313" s="697" t="s">
        <v>819</v>
      </c>
      <c r="R313" s="697" t="s">
        <v>820</v>
      </c>
      <c r="S313" s="697" t="s">
        <v>820</v>
      </c>
      <c r="T313" s="697" t="s">
        <v>821</v>
      </c>
      <c r="U313" s="697" t="s">
        <v>821</v>
      </c>
      <c r="V313" s="697" t="s">
        <v>822</v>
      </c>
      <c r="W313" s="697" t="s">
        <v>822</v>
      </c>
      <c r="X313" s="697" t="s">
        <v>823</v>
      </c>
      <c r="Y313" s="697" t="s">
        <v>823</v>
      </c>
      <c r="Z313" s="697" t="s">
        <v>824</v>
      </c>
      <c r="AA313" s="697" t="s">
        <v>824</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5"/>
      <c r="AY313" s="700"/>
      <c r="AZ313" s="700"/>
      <c r="BA313" s="700"/>
    </row>
    <row r="314" spans="1:53" s="697" customFormat="1" ht="15" outlineLevel="1" x14ac:dyDescent="0.25">
      <c r="A314" s="701"/>
      <c r="B314" s="698"/>
      <c r="C314" s="710"/>
      <c r="D314" s="710"/>
      <c r="E314" s="710"/>
      <c r="F314" s="714"/>
      <c r="G314" s="714" t="s">
        <v>830</v>
      </c>
      <c r="H314" s="697" t="s">
        <v>1107</v>
      </c>
      <c r="I314" s="697" t="s">
        <v>1088</v>
      </c>
      <c r="J314" s="697" t="s">
        <v>1107</v>
      </c>
      <c r="K314" s="697" t="s">
        <v>1088</v>
      </c>
      <c r="L314" s="697" t="s">
        <v>1107</v>
      </c>
      <c r="M314" s="697" t="s">
        <v>1088</v>
      </c>
      <c r="N314" s="697" t="s">
        <v>1107</v>
      </c>
      <c r="O314" s="697" t="s">
        <v>1088</v>
      </c>
      <c r="P314" s="697" t="s">
        <v>1107</v>
      </c>
      <c r="Q314" s="697" t="s">
        <v>1088</v>
      </c>
      <c r="R314" s="697" t="s">
        <v>1107</v>
      </c>
      <c r="S314" s="697" t="s">
        <v>1088</v>
      </c>
      <c r="T314" s="697" t="s">
        <v>1107</v>
      </c>
      <c r="U314" s="697" t="s">
        <v>1088</v>
      </c>
      <c r="V314" s="697" t="s">
        <v>1107</v>
      </c>
      <c r="W314" s="697" t="s">
        <v>1088</v>
      </c>
      <c r="X314" s="697" t="s">
        <v>1107</v>
      </c>
      <c r="Y314" s="697" t="s">
        <v>1088</v>
      </c>
      <c r="Z314" s="697" t="s">
        <v>1107</v>
      </c>
      <c r="AA314" s="697" t="s">
        <v>1088</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5"/>
      <c r="AY314" s="700"/>
      <c r="AZ314" s="700"/>
      <c r="BA314" s="700"/>
    </row>
    <row r="315" spans="1:53" s="697" customFormat="1" ht="15" outlineLevel="1" x14ac:dyDescent="0.25">
      <c r="A315" s="701"/>
      <c r="B315" s="698"/>
      <c r="C315" s="710"/>
      <c r="D315" s="710"/>
      <c r="E315" s="710"/>
      <c r="F315" s="714"/>
      <c r="G315" s="714" t="str">
        <f t="shared" ref="G315:G351" si="31">_xlfn.CONCAT(H225:M225)</f>
        <v>AAAAAa</v>
      </c>
      <c r="H315" s="357">
        <v>0</v>
      </c>
      <c r="I315" s="357">
        <v>0</v>
      </c>
      <c r="J315" s="954">
        <f>$H315*HLOOKUP(J$313,$I$310:$Q$311,2)</f>
        <v>0</v>
      </c>
      <c r="K315" s="981">
        <f>$I315</f>
        <v>0</v>
      </c>
      <c r="L315" s="954">
        <f>$H315*HLOOKUP(L$313,$I$310:$Q$311,2)</f>
        <v>0</v>
      </c>
      <c r="M315" s="981">
        <f>$I315</f>
        <v>0</v>
      </c>
      <c r="N315" s="954">
        <f>$H315*HLOOKUP(N$313,$I$310:$Q$311,2)</f>
        <v>0</v>
      </c>
      <c r="O315" s="981">
        <f>$I315</f>
        <v>0</v>
      </c>
      <c r="P315" s="954">
        <f>$H315*HLOOKUP(P$313,$I$310:$Q$311,2)</f>
        <v>0</v>
      </c>
      <c r="Q315" s="981">
        <f>$I315</f>
        <v>0</v>
      </c>
      <c r="R315" s="954">
        <f>$H315*HLOOKUP(R$313,$I$310:$Q$311,2)</f>
        <v>0</v>
      </c>
      <c r="S315" s="981">
        <f>$I315</f>
        <v>0</v>
      </c>
      <c r="T315" s="954">
        <f>$H315*HLOOKUP(T$313,$I$310:$Q$311,2)</f>
        <v>0</v>
      </c>
      <c r="U315" s="981">
        <f>$I315</f>
        <v>0</v>
      </c>
      <c r="V315" s="954">
        <f>$H315*HLOOKUP(V$313,$I$310:$Q$311,2)</f>
        <v>0</v>
      </c>
      <c r="W315" s="981">
        <f>$I315</f>
        <v>0</v>
      </c>
      <c r="X315" s="954">
        <f>$H315*HLOOKUP(X$313,$I$310:$Q$311,2)</f>
        <v>0</v>
      </c>
      <c r="Y315" s="981">
        <f>$I315</f>
        <v>0</v>
      </c>
      <c r="Z315" s="954">
        <f>$H315*HLOOKUP(Z$313,$I$310:$Q$311,2)</f>
        <v>0</v>
      </c>
      <c r="AA315" s="981">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714" t="str">
        <f t="shared" si="31"/>
        <v>YABABa</v>
      </c>
      <c r="H316" s="357">
        <v>0</v>
      </c>
      <c r="I316" s="357">
        <v>0</v>
      </c>
      <c r="J316" s="954">
        <f t="shared" ref="J316:X351" si="32">$H316*HLOOKUP(J$313,$I$310:$Q$311,2)</f>
        <v>0</v>
      </c>
      <c r="K316" s="981">
        <f t="shared" ref="K316:Y351" si="33">$I316</f>
        <v>0</v>
      </c>
      <c r="L316" s="954">
        <f t="shared" si="32"/>
        <v>0</v>
      </c>
      <c r="M316" s="981">
        <f t="shared" si="33"/>
        <v>0</v>
      </c>
      <c r="N316" s="954">
        <f t="shared" si="32"/>
        <v>0</v>
      </c>
      <c r="O316" s="981">
        <f t="shared" si="33"/>
        <v>0</v>
      </c>
      <c r="P316" s="954">
        <f t="shared" si="32"/>
        <v>0</v>
      </c>
      <c r="Q316" s="981">
        <f t="shared" si="33"/>
        <v>0</v>
      </c>
      <c r="R316" s="954">
        <f t="shared" si="32"/>
        <v>0</v>
      </c>
      <c r="S316" s="981">
        <f t="shared" si="33"/>
        <v>0</v>
      </c>
      <c r="T316" s="954">
        <f t="shared" si="32"/>
        <v>0</v>
      </c>
      <c r="U316" s="981">
        <f t="shared" si="33"/>
        <v>0</v>
      </c>
      <c r="V316" s="954">
        <f t="shared" si="32"/>
        <v>0</v>
      </c>
      <c r="W316" s="981">
        <f t="shared" si="33"/>
        <v>0</v>
      </c>
      <c r="X316" s="954">
        <f t="shared" si="32"/>
        <v>0</v>
      </c>
      <c r="Y316" s="981">
        <f t="shared" si="33"/>
        <v>0</v>
      </c>
      <c r="Z316" s="954">
        <f t="shared" ref="Z316:Z351" si="34">$H316*HLOOKUP(Z$313,$I$310:$Q$311,2)</f>
        <v>0</v>
      </c>
      <c r="AA316" s="981">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714" t="str">
        <f t="shared" si="31"/>
        <v>AYABAb</v>
      </c>
      <c r="H317" s="357">
        <v>56.58</v>
      </c>
      <c r="I317" s="357">
        <v>13.5</v>
      </c>
      <c r="J317" s="954">
        <f t="shared" si="32"/>
        <v>48.092999999999996</v>
      </c>
      <c r="K317" s="981">
        <f t="shared" si="33"/>
        <v>13.5</v>
      </c>
      <c r="L317" s="954">
        <f t="shared" si="32"/>
        <v>48.092999999999996</v>
      </c>
      <c r="M317" s="981">
        <f t="shared" si="33"/>
        <v>13.5</v>
      </c>
      <c r="N317" s="954">
        <f t="shared" si="32"/>
        <v>48.092999999999996</v>
      </c>
      <c r="O317" s="981">
        <f t="shared" si="33"/>
        <v>13.5</v>
      </c>
      <c r="P317" s="954">
        <f t="shared" si="32"/>
        <v>48.092999999999996</v>
      </c>
      <c r="Q317" s="981">
        <f t="shared" si="33"/>
        <v>13.5</v>
      </c>
      <c r="R317" s="954">
        <f t="shared" si="32"/>
        <v>56.58</v>
      </c>
      <c r="S317" s="981">
        <f t="shared" si="33"/>
        <v>13.5</v>
      </c>
      <c r="T317" s="954">
        <f t="shared" si="32"/>
        <v>56.58</v>
      </c>
      <c r="U317" s="981">
        <f t="shared" si="33"/>
        <v>13.5</v>
      </c>
      <c r="V317" s="954">
        <f t="shared" si="32"/>
        <v>56.58</v>
      </c>
      <c r="W317" s="981">
        <f t="shared" si="33"/>
        <v>13.5</v>
      </c>
      <c r="X317" s="954">
        <f t="shared" si="32"/>
        <v>56.58</v>
      </c>
      <c r="Y317" s="981">
        <f t="shared" si="33"/>
        <v>13.5</v>
      </c>
      <c r="Z317" s="954">
        <f t="shared" si="34"/>
        <v>56.58</v>
      </c>
      <c r="AA317" s="981">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tr">
        <f t="shared" si="31"/>
        <v>AYABAbd</v>
      </c>
      <c r="H318" s="357">
        <v>56.58</v>
      </c>
      <c r="I318" s="357">
        <v>13.5</v>
      </c>
      <c r="J318" s="954">
        <f t="shared" si="32"/>
        <v>48.092999999999996</v>
      </c>
      <c r="K318" s="981">
        <f t="shared" si="33"/>
        <v>13.5</v>
      </c>
      <c r="L318" s="954">
        <f t="shared" si="32"/>
        <v>48.092999999999996</v>
      </c>
      <c r="M318" s="981">
        <f t="shared" si="33"/>
        <v>13.5</v>
      </c>
      <c r="N318" s="954">
        <f t="shared" si="32"/>
        <v>48.092999999999996</v>
      </c>
      <c r="O318" s="981">
        <f t="shared" si="33"/>
        <v>13.5</v>
      </c>
      <c r="P318" s="954">
        <f t="shared" si="32"/>
        <v>48.092999999999996</v>
      </c>
      <c r="Q318" s="981">
        <f t="shared" si="33"/>
        <v>13.5</v>
      </c>
      <c r="R318" s="954">
        <f t="shared" si="32"/>
        <v>56.58</v>
      </c>
      <c r="S318" s="981">
        <f t="shared" si="33"/>
        <v>13.5</v>
      </c>
      <c r="T318" s="954">
        <f t="shared" si="32"/>
        <v>56.58</v>
      </c>
      <c r="U318" s="981">
        <f t="shared" si="33"/>
        <v>13.5</v>
      </c>
      <c r="V318" s="954">
        <f t="shared" si="32"/>
        <v>56.58</v>
      </c>
      <c r="W318" s="981">
        <f t="shared" si="33"/>
        <v>13.5</v>
      </c>
      <c r="X318" s="954">
        <f t="shared" si="32"/>
        <v>56.58</v>
      </c>
      <c r="Y318" s="981">
        <f t="shared" si="33"/>
        <v>13.5</v>
      </c>
      <c r="Z318" s="954">
        <f t="shared" si="34"/>
        <v>56.58</v>
      </c>
      <c r="AA318" s="981">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tr">
        <f t="shared" si="31"/>
        <v>YAOAOFa</v>
      </c>
      <c r="H319" s="357">
        <v>0</v>
      </c>
      <c r="I319" s="357">
        <v>0</v>
      </c>
      <c r="J319" s="954">
        <f t="shared" si="32"/>
        <v>0</v>
      </c>
      <c r="K319" s="981">
        <f t="shared" si="33"/>
        <v>0</v>
      </c>
      <c r="L319" s="954">
        <f t="shared" si="32"/>
        <v>0</v>
      </c>
      <c r="M319" s="981">
        <f t="shared" si="33"/>
        <v>0</v>
      </c>
      <c r="N319" s="954">
        <f t="shared" si="32"/>
        <v>0</v>
      </c>
      <c r="O319" s="981">
        <f t="shared" si="33"/>
        <v>0</v>
      </c>
      <c r="P319" s="954">
        <f t="shared" si="32"/>
        <v>0</v>
      </c>
      <c r="Q319" s="981">
        <f t="shared" si="33"/>
        <v>0</v>
      </c>
      <c r="R319" s="954">
        <f t="shared" si="32"/>
        <v>0</v>
      </c>
      <c r="S319" s="981">
        <f t="shared" si="33"/>
        <v>0</v>
      </c>
      <c r="T319" s="954">
        <f t="shared" si="32"/>
        <v>0</v>
      </c>
      <c r="U319" s="981">
        <f t="shared" si="33"/>
        <v>0</v>
      </c>
      <c r="V319" s="954">
        <f t="shared" si="32"/>
        <v>0</v>
      </c>
      <c r="W319" s="981">
        <f t="shared" si="33"/>
        <v>0</v>
      </c>
      <c r="X319" s="954">
        <f t="shared" ref="X319:X351" si="36">$H319*HLOOKUP(X$313,$I$310:$Q$311,2)</f>
        <v>0</v>
      </c>
      <c r="Y319" s="981">
        <f t="shared" si="33"/>
        <v>0</v>
      </c>
      <c r="Z319" s="954">
        <f t="shared" si="34"/>
        <v>0</v>
      </c>
      <c r="AA319" s="981">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si="31"/>
        <v>AYAOAof</v>
      </c>
      <c r="H320" s="357">
        <f>0.5*47.13</f>
        <v>23.565000000000001</v>
      </c>
      <c r="I320" s="357">
        <f>0.5*13.5</f>
        <v>6.75</v>
      </c>
      <c r="J320" s="954">
        <f t="shared" si="32"/>
        <v>20.030250000000002</v>
      </c>
      <c r="K320" s="981">
        <f t="shared" si="33"/>
        <v>6.75</v>
      </c>
      <c r="L320" s="954">
        <f t="shared" si="32"/>
        <v>20.030250000000002</v>
      </c>
      <c r="M320" s="981">
        <f t="shared" si="33"/>
        <v>6.75</v>
      </c>
      <c r="N320" s="954">
        <f t="shared" si="32"/>
        <v>20.030250000000002</v>
      </c>
      <c r="O320" s="981">
        <f t="shared" si="33"/>
        <v>6.75</v>
      </c>
      <c r="P320" s="954">
        <f t="shared" si="32"/>
        <v>20.030250000000002</v>
      </c>
      <c r="Q320" s="981">
        <f t="shared" si="33"/>
        <v>6.75</v>
      </c>
      <c r="R320" s="954">
        <f t="shared" si="32"/>
        <v>23.565000000000001</v>
      </c>
      <c r="S320" s="981">
        <f t="shared" si="33"/>
        <v>6.75</v>
      </c>
      <c r="T320" s="954">
        <f t="shared" si="32"/>
        <v>23.565000000000001</v>
      </c>
      <c r="U320" s="981">
        <f t="shared" si="33"/>
        <v>6.75</v>
      </c>
      <c r="V320" s="954">
        <f t="shared" si="32"/>
        <v>23.565000000000001</v>
      </c>
      <c r="W320" s="981">
        <f t="shared" si="33"/>
        <v>6.75</v>
      </c>
      <c r="X320" s="954">
        <f t="shared" si="36"/>
        <v>23.565000000000001</v>
      </c>
      <c r="Y320" s="981">
        <f t="shared" si="33"/>
        <v>6.75</v>
      </c>
      <c r="Z320" s="954">
        <f t="shared" si="34"/>
        <v>23.565000000000001</v>
      </c>
      <c r="AA320" s="981">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31"/>
        <v>YYNBNb</v>
      </c>
      <c r="H321" s="357">
        <v>86.38</v>
      </c>
      <c r="I321" s="357">
        <v>13.5</v>
      </c>
      <c r="J321" s="954">
        <f t="shared" si="32"/>
        <v>73.422999999999988</v>
      </c>
      <c r="K321" s="981">
        <f t="shared" si="33"/>
        <v>13.5</v>
      </c>
      <c r="L321" s="954">
        <f t="shared" si="32"/>
        <v>73.422999999999988</v>
      </c>
      <c r="M321" s="981">
        <f t="shared" si="33"/>
        <v>13.5</v>
      </c>
      <c r="N321" s="954">
        <f t="shared" si="32"/>
        <v>73.422999999999988</v>
      </c>
      <c r="O321" s="981">
        <f t="shared" si="33"/>
        <v>13.5</v>
      </c>
      <c r="P321" s="954">
        <f t="shared" si="32"/>
        <v>73.422999999999988</v>
      </c>
      <c r="Q321" s="981">
        <f t="shared" si="33"/>
        <v>13.5</v>
      </c>
      <c r="R321" s="954">
        <f t="shared" si="32"/>
        <v>86.38</v>
      </c>
      <c r="S321" s="981">
        <f t="shared" si="33"/>
        <v>13.5</v>
      </c>
      <c r="T321" s="954">
        <f t="shared" si="32"/>
        <v>86.38</v>
      </c>
      <c r="U321" s="981">
        <f t="shared" si="33"/>
        <v>13.5</v>
      </c>
      <c r="V321" s="954">
        <f t="shared" si="32"/>
        <v>86.38</v>
      </c>
      <c r="W321" s="981">
        <f t="shared" si="33"/>
        <v>13.5</v>
      </c>
      <c r="X321" s="954">
        <f t="shared" si="36"/>
        <v>86.38</v>
      </c>
      <c r="Y321" s="981">
        <f t="shared" si="33"/>
        <v>13.5</v>
      </c>
      <c r="Z321" s="954">
        <f t="shared" si="34"/>
        <v>86.38</v>
      </c>
      <c r="AA321" s="981">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31"/>
        <v>YYBNBz</v>
      </c>
      <c r="H322" s="357">
        <v>61.12</v>
      </c>
      <c r="I322" s="357">
        <v>43.7</v>
      </c>
      <c r="J322" s="954">
        <f t="shared" si="32"/>
        <v>51.951999999999998</v>
      </c>
      <c r="K322" s="981">
        <f t="shared" si="33"/>
        <v>43.7</v>
      </c>
      <c r="L322" s="954">
        <f t="shared" si="32"/>
        <v>51.951999999999998</v>
      </c>
      <c r="M322" s="981">
        <f t="shared" si="33"/>
        <v>43.7</v>
      </c>
      <c r="N322" s="954">
        <f t="shared" si="32"/>
        <v>51.951999999999998</v>
      </c>
      <c r="O322" s="981">
        <f t="shared" si="33"/>
        <v>43.7</v>
      </c>
      <c r="P322" s="954">
        <f t="shared" si="32"/>
        <v>51.951999999999998</v>
      </c>
      <c r="Q322" s="981">
        <f t="shared" si="33"/>
        <v>43.7</v>
      </c>
      <c r="R322" s="954">
        <f t="shared" si="32"/>
        <v>61.12</v>
      </c>
      <c r="S322" s="981">
        <f t="shared" si="33"/>
        <v>43.7</v>
      </c>
      <c r="T322" s="954">
        <f t="shared" si="32"/>
        <v>61.12</v>
      </c>
      <c r="U322" s="981">
        <f t="shared" si="33"/>
        <v>43.7</v>
      </c>
      <c r="V322" s="954">
        <f t="shared" si="32"/>
        <v>61.12</v>
      </c>
      <c r="W322" s="981">
        <f t="shared" si="33"/>
        <v>43.7</v>
      </c>
      <c r="X322" s="954">
        <f t="shared" si="36"/>
        <v>61.12</v>
      </c>
      <c r="Y322" s="981">
        <f t="shared" si="33"/>
        <v>43.7</v>
      </c>
      <c r="Z322" s="954">
        <f t="shared" si="34"/>
        <v>61.12</v>
      </c>
      <c r="AA322" s="981">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31"/>
        <v>YYBNBr</v>
      </c>
      <c r="H323" s="357">
        <v>110.01</v>
      </c>
      <c r="I323" s="357">
        <v>43.7</v>
      </c>
      <c r="J323" s="954">
        <f t="shared" si="32"/>
        <v>93.508499999999998</v>
      </c>
      <c r="K323" s="981">
        <f t="shared" si="33"/>
        <v>43.7</v>
      </c>
      <c r="L323" s="954">
        <f t="shared" si="32"/>
        <v>93.508499999999998</v>
      </c>
      <c r="M323" s="981">
        <f t="shared" si="33"/>
        <v>43.7</v>
      </c>
      <c r="N323" s="954">
        <f t="shared" si="32"/>
        <v>93.508499999999998</v>
      </c>
      <c r="O323" s="981">
        <f t="shared" si="33"/>
        <v>43.7</v>
      </c>
      <c r="P323" s="954">
        <f t="shared" si="32"/>
        <v>93.508499999999998</v>
      </c>
      <c r="Q323" s="981">
        <f t="shared" si="33"/>
        <v>43.7</v>
      </c>
      <c r="R323" s="954">
        <f t="shared" si="32"/>
        <v>110.01</v>
      </c>
      <c r="S323" s="981">
        <f t="shared" si="33"/>
        <v>43.7</v>
      </c>
      <c r="T323" s="954">
        <f t="shared" si="32"/>
        <v>110.01</v>
      </c>
      <c r="U323" s="981">
        <f t="shared" si="33"/>
        <v>43.7</v>
      </c>
      <c r="V323" s="954">
        <f t="shared" si="32"/>
        <v>110.01</v>
      </c>
      <c r="W323" s="981">
        <f t="shared" si="33"/>
        <v>43.7</v>
      </c>
      <c r="X323" s="954">
        <f t="shared" si="36"/>
        <v>110.01</v>
      </c>
      <c r="Y323" s="981">
        <f t="shared" si="33"/>
        <v>43.7</v>
      </c>
      <c r="Z323" s="954">
        <f t="shared" si="34"/>
        <v>110.01</v>
      </c>
      <c r="AA323" s="981">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31"/>
        <v>YYNWBr</v>
      </c>
      <c r="H324" s="357">
        <v>110.01</v>
      </c>
      <c r="I324" s="357">
        <v>43.7</v>
      </c>
      <c r="J324" s="954">
        <f t="shared" si="32"/>
        <v>93.508499999999998</v>
      </c>
      <c r="K324" s="981">
        <f t="shared" si="33"/>
        <v>43.7</v>
      </c>
      <c r="L324" s="954">
        <f t="shared" si="32"/>
        <v>93.508499999999998</v>
      </c>
      <c r="M324" s="981">
        <f t="shared" si="33"/>
        <v>43.7</v>
      </c>
      <c r="N324" s="954">
        <f t="shared" si="32"/>
        <v>93.508499999999998</v>
      </c>
      <c r="O324" s="981">
        <f t="shared" si="33"/>
        <v>43.7</v>
      </c>
      <c r="P324" s="954">
        <f t="shared" si="32"/>
        <v>93.508499999999998</v>
      </c>
      <c r="Q324" s="981">
        <f t="shared" si="33"/>
        <v>43.7</v>
      </c>
      <c r="R324" s="954">
        <f t="shared" si="32"/>
        <v>110.01</v>
      </c>
      <c r="S324" s="981">
        <f t="shared" si="33"/>
        <v>43.7</v>
      </c>
      <c r="T324" s="954">
        <f t="shared" si="32"/>
        <v>110.01</v>
      </c>
      <c r="U324" s="981">
        <f t="shared" si="33"/>
        <v>43.7</v>
      </c>
      <c r="V324" s="954">
        <f t="shared" si="32"/>
        <v>110.01</v>
      </c>
      <c r="W324" s="981">
        <f t="shared" si="33"/>
        <v>43.7</v>
      </c>
      <c r="X324" s="954">
        <f t="shared" si="36"/>
        <v>110.01</v>
      </c>
      <c r="Y324" s="981">
        <f t="shared" si="33"/>
        <v>43.7</v>
      </c>
      <c r="Z324" s="954">
        <f t="shared" si="34"/>
        <v>110.01</v>
      </c>
      <c r="AA324" s="981">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31"/>
        <v>YYWBNw</v>
      </c>
      <c r="H325" s="357">
        <v>83.15</v>
      </c>
      <c r="I325" s="357">
        <v>11.5</v>
      </c>
      <c r="J325" s="954">
        <f t="shared" si="32"/>
        <v>70.677500000000009</v>
      </c>
      <c r="K325" s="981">
        <f t="shared" si="33"/>
        <v>11.5</v>
      </c>
      <c r="L325" s="954">
        <f t="shared" si="32"/>
        <v>70.677500000000009</v>
      </c>
      <c r="M325" s="981">
        <f t="shared" si="33"/>
        <v>11.5</v>
      </c>
      <c r="N325" s="954">
        <f t="shared" si="32"/>
        <v>70.677500000000009</v>
      </c>
      <c r="O325" s="981">
        <f t="shared" si="33"/>
        <v>11.5</v>
      </c>
      <c r="P325" s="954">
        <f t="shared" si="32"/>
        <v>70.677500000000009</v>
      </c>
      <c r="Q325" s="981">
        <f t="shared" si="33"/>
        <v>11.5</v>
      </c>
      <c r="R325" s="954">
        <f t="shared" si="32"/>
        <v>83.15</v>
      </c>
      <c r="S325" s="981">
        <f t="shared" si="33"/>
        <v>11.5</v>
      </c>
      <c r="T325" s="954">
        <f t="shared" si="32"/>
        <v>83.15</v>
      </c>
      <c r="U325" s="981">
        <f t="shared" si="33"/>
        <v>11.5</v>
      </c>
      <c r="V325" s="954">
        <f t="shared" si="32"/>
        <v>83.15</v>
      </c>
      <c r="W325" s="981">
        <f t="shared" si="33"/>
        <v>11.5</v>
      </c>
      <c r="X325" s="954">
        <f t="shared" si="36"/>
        <v>83.15</v>
      </c>
      <c r="Y325" s="981">
        <f t="shared" si="33"/>
        <v>11.5</v>
      </c>
      <c r="Z325" s="954">
        <f t="shared" si="34"/>
        <v>83.15</v>
      </c>
      <c r="AA325" s="981">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31"/>
        <v>YYBNWb</v>
      </c>
      <c r="H326" s="357">
        <v>86.38</v>
      </c>
      <c r="I326" s="357">
        <v>36.9</v>
      </c>
      <c r="J326" s="954">
        <f t="shared" si="32"/>
        <v>73.422999999999988</v>
      </c>
      <c r="K326" s="981">
        <f t="shared" si="33"/>
        <v>36.9</v>
      </c>
      <c r="L326" s="954">
        <f t="shared" si="32"/>
        <v>73.422999999999988</v>
      </c>
      <c r="M326" s="981">
        <f t="shared" si="33"/>
        <v>36.9</v>
      </c>
      <c r="N326" s="954">
        <f t="shared" si="32"/>
        <v>73.422999999999988</v>
      </c>
      <c r="O326" s="981">
        <f t="shared" si="33"/>
        <v>36.9</v>
      </c>
      <c r="P326" s="954">
        <f t="shared" si="32"/>
        <v>73.422999999999988</v>
      </c>
      <c r="Q326" s="981">
        <f t="shared" si="33"/>
        <v>36.9</v>
      </c>
      <c r="R326" s="954">
        <f t="shared" si="32"/>
        <v>86.38</v>
      </c>
      <c r="S326" s="981">
        <f t="shared" si="33"/>
        <v>36.9</v>
      </c>
      <c r="T326" s="954">
        <f t="shared" si="32"/>
        <v>86.38</v>
      </c>
      <c r="U326" s="981">
        <f t="shared" si="33"/>
        <v>36.9</v>
      </c>
      <c r="V326" s="954">
        <f t="shared" si="32"/>
        <v>86.38</v>
      </c>
      <c r="W326" s="981">
        <f t="shared" si="33"/>
        <v>36.9</v>
      </c>
      <c r="X326" s="954">
        <f t="shared" si="36"/>
        <v>86.38</v>
      </c>
      <c r="Y326" s="981">
        <f t="shared" si="33"/>
        <v>36.9</v>
      </c>
      <c r="Z326" s="954">
        <f t="shared" si="34"/>
        <v>86.38</v>
      </c>
      <c r="AA326" s="981">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31"/>
        <v>AAAAAz</v>
      </c>
      <c r="H327" s="357">
        <v>69.459999999999994</v>
      </c>
      <c r="I327" s="357">
        <v>0</v>
      </c>
      <c r="J327" s="954">
        <f t="shared" si="32"/>
        <v>59.04099999999999</v>
      </c>
      <c r="K327" s="981">
        <f t="shared" si="33"/>
        <v>0</v>
      </c>
      <c r="L327" s="954">
        <f t="shared" si="32"/>
        <v>59.04099999999999</v>
      </c>
      <c r="M327" s="981">
        <f t="shared" si="33"/>
        <v>0</v>
      </c>
      <c r="N327" s="954">
        <f t="shared" si="32"/>
        <v>59.04099999999999</v>
      </c>
      <c r="O327" s="981">
        <f t="shared" si="33"/>
        <v>0</v>
      </c>
      <c r="P327" s="954">
        <f t="shared" si="32"/>
        <v>59.04099999999999</v>
      </c>
      <c r="Q327" s="981">
        <f t="shared" si="33"/>
        <v>0</v>
      </c>
      <c r="R327" s="954">
        <f t="shared" si="32"/>
        <v>69.459999999999994</v>
      </c>
      <c r="S327" s="981">
        <f t="shared" si="33"/>
        <v>0</v>
      </c>
      <c r="T327" s="954">
        <f t="shared" si="32"/>
        <v>69.459999999999994</v>
      </c>
      <c r="U327" s="981">
        <f t="shared" si="33"/>
        <v>0</v>
      </c>
      <c r="V327" s="954">
        <f t="shared" si="32"/>
        <v>69.459999999999994</v>
      </c>
      <c r="W327" s="981">
        <f t="shared" si="33"/>
        <v>0</v>
      </c>
      <c r="X327" s="954">
        <f t="shared" si="36"/>
        <v>69.459999999999994</v>
      </c>
      <c r="Y327" s="981">
        <f t="shared" si="33"/>
        <v>0</v>
      </c>
      <c r="Z327" s="954">
        <f t="shared" si="34"/>
        <v>69.459999999999994</v>
      </c>
      <c r="AA327" s="981">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31"/>
        <v>AAAANw</v>
      </c>
      <c r="H328" s="357">
        <v>77.56</v>
      </c>
      <c r="I328" s="357">
        <v>11.5</v>
      </c>
      <c r="J328" s="954">
        <f t="shared" si="32"/>
        <v>65.926000000000002</v>
      </c>
      <c r="K328" s="981">
        <f t="shared" si="33"/>
        <v>11.5</v>
      </c>
      <c r="L328" s="954">
        <f t="shared" si="32"/>
        <v>65.926000000000002</v>
      </c>
      <c r="M328" s="981">
        <f t="shared" si="33"/>
        <v>11.5</v>
      </c>
      <c r="N328" s="954">
        <f t="shared" si="32"/>
        <v>65.926000000000002</v>
      </c>
      <c r="O328" s="981">
        <f t="shared" si="33"/>
        <v>11.5</v>
      </c>
      <c r="P328" s="954">
        <f t="shared" si="32"/>
        <v>65.926000000000002</v>
      </c>
      <c r="Q328" s="981">
        <f t="shared" si="33"/>
        <v>11.5</v>
      </c>
      <c r="R328" s="954">
        <f t="shared" si="32"/>
        <v>77.56</v>
      </c>
      <c r="S328" s="981">
        <f t="shared" si="33"/>
        <v>11.5</v>
      </c>
      <c r="T328" s="954">
        <f t="shared" si="32"/>
        <v>77.56</v>
      </c>
      <c r="U328" s="981">
        <f t="shared" si="33"/>
        <v>11.5</v>
      </c>
      <c r="V328" s="954">
        <f t="shared" si="32"/>
        <v>77.56</v>
      </c>
      <c r="W328" s="981">
        <f t="shared" si="33"/>
        <v>11.5</v>
      </c>
      <c r="X328" s="954">
        <f t="shared" si="36"/>
        <v>77.56</v>
      </c>
      <c r="Y328" s="981">
        <f t="shared" si="33"/>
        <v>11.5</v>
      </c>
      <c r="Z328" s="954">
        <f t="shared" si="34"/>
        <v>77.56</v>
      </c>
      <c r="AA328" s="981">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31"/>
        <v>AAANWb</v>
      </c>
      <c r="H329" s="357">
        <v>56.58</v>
      </c>
      <c r="I329" s="357">
        <v>13.5</v>
      </c>
      <c r="J329" s="954">
        <f t="shared" si="32"/>
        <v>48.092999999999996</v>
      </c>
      <c r="K329" s="981">
        <f t="shared" si="33"/>
        <v>13.5</v>
      </c>
      <c r="L329" s="954">
        <f t="shared" si="32"/>
        <v>48.092999999999996</v>
      </c>
      <c r="M329" s="981">
        <f t="shared" si="33"/>
        <v>13.5</v>
      </c>
      <c r="N329" s="954">
        <f t="shared" si="32"/>
        <v>48.092999999999996</v>
      </c>
      <c r="O329" s="981">
        <f t="shared" si="33"/>
        <v>13.5</v>
      </c>
      <c r="P329" s="954">
        <f t="shared" si="32"/>
        <v>48.092999999999996</v>
      </c>
      <c r="Q329" s="981">
        <f t="shared" si="33"/>
        <v>13.5</v>
      </c>
      <c r="R329" s="954">
        <f t="shared" si="32"/>
        <v>56.58</v>
      </c>
      <c r="S329" s="981">
        <f t="shared" si="33"/>
        <v>13.5</v>
      </c>
      <c r="T329" s="954">
        <f t="shared" si="32"/>
        <v>56.58</v>
      </c>
      <c r="U329" s="981">
        <f t="shared" si="33"/>
        <v>13.5</v>
      </c>
      <c r="V329" s="954">
        <f t="shared" si="32"/>
        <v>56.58</v>
      </c>
      <c r="W329" s="981">
        <f t="shared" si="33"/>
        <v>13.5</v>
      </c>
      <c r="X329" s="954">
        <f t="shared" si="36"/>
        <v>56.58</v>
      </c>
      <c r="Y329" s="981">
        <f t="shared" si="33"/>
        <v>13.5</v>
      </c>
      <c r="Z329" s="954">
        <f t="shared" si="34"/>
        <v>56.58</v>
      </c>
      <c r="AA329" s="981">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31"/>
        <v>AANWBa</v>
      </c>
      <c r="H330" s="357">
        <v>0</v>
      </c>
      <c r="I330" s="357">
        <v>0</v>
      </c>
      <c r="J330" s="954">
        <f t="shared" si="32"/>
        <v>0</v>
      </c>
      <c r="K330" s="981">
        <f t="shared" si="33"/>
        <v>0</v>
      </c>
      <c r="L330" s="954">
        <f t="shared" si="32"/>
        <v>0</v>
      </c>
      <c r="M330" s="981">
        <f t="shared" si="33"/>
        <v>0</v>
      </c>
      <c r="N330" s="954">
        <f t="shared" si="32"/>
        <v>0</v>
      </c>
      <c r="O330" s="981">
        <f t="shared" si="33"/>
        <v>0</v>
      </c>
      <c r="P330" s="954">
        <f t="shared" si="32"/>
        <v>0</v>
      </c>
      <c r="Q330" s="981">
        <f t="shared" si="33"/>
        <v>0</v>
      </c>
      <c r="R330" s="954">
        <f t="shared" si="32"/>
        <v>0</v>
      </c>
      <c r="S330" s="981">
        <f t="shared" si="33"/>
        <v>0</v>
      </c>
      <c r="T330" s="954">
        <f t="shared" si="32"/>
        <v>0</v>
      </c>
      <c r="U330" s="981">
        <f t="shared" si="33"/>
        <v>0</v>
      </c>
      <c r="V330" s="954">
        <f t="shared" si="32"/>
        <v>0</v>
      </c>
      <c r="W330" s="981">
        <f t="shared" si="33"/>
        <v>0</v>
      </c>
      <c r="X330" s="954">
        <f t="shared" si="36"/>
        <v>0</v>
      </c>
      <c r="Y330" s="981">
        <f t="shared" si="33"/>
        <v>0</v>
      </c>
      <c r="Z330" s="954">
        <f t="shared" si="34"/>
        <v>0</v>
      </c>
      <c r="AA330" s="981">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31"/>
        <v>AYWBAa</v>
      </c>
      <c r="H331" s="357">
        <v>0</v>
      </c>
      <c r="I331" s="357">
        <v>0</v>
      </c>
      <c r="J331" s="954">
        <f t="shared" si="32"/>
        <v>0</v>
      </c>
      <c r="K331" s="981">
        <f t="shared" si="33"/>
        <v>0</v>
      </c>
      <c r="L331" s="954">
        <f t="shared" si="32"/>
        <v>0</v>
      </c>
      <c r="M331" s="981">
        <f t="shared" si="33"/>
        <v>0</v>
      </c>
      <c r="N331" s="954">
        <f t="shared" si="32"/>
        <v>0</v>
      </c>
      <c r="O331" s="981">
        <f t="shared" si="33"/>
        <v>0</v>
      </c>
      <c r="P331" s="954">
        <f t="shared" si="32"/>
        <v>0</v>
      </c>
      <c r="Q331" s="981">
        <f t="shared" si="33"/>
        <v>0</v>
      </c>
      <c r="R331" s="954">
        <f t="shared" si="32"/>
        <v>0</v>
      </c>
      <c r="S331" s="981">
        <f t="shared" si="33"/>
        <v>0</v>
      </c>
      <c r="T331" s="954">
        <f t="shared" si="32"/>
        <v>0</v>
      </c>
      <c r="U331" s="981">
        <f t="shared" si="33"/>
        <v>0</v>
      </c>
      <c r="V331" s="954">
        <f t="shared" si="32"/>
        <v>0</v>
      </c>
      <c r="W331" s="981">
        <f t="shared" si="33"/>
        <v>0</v>
      </c>
      <c r="X331" s="954">
        <f t="shared" si="36"/>
        <v>0</v>
      </c>
      <c r="Y331" s="981">
        <f t="shared" si="33"/>
        <v>0</v>
      </c>
      <c r="Z331" s="954">
        <f t="shared" si="34"/>
        <v>0</v>
      </c>
      <c r="AA331" s="981">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31"/>
        <v>YYBAAa</v>
      </c>
      <c r="H332" s="357">
        <v>0</v>
      </c>
      <c r="I332" s="357">
        <v>0</v>
      </c>
      <c r="J332" s="954">
        <f t="shared" si="32"/>
        <v>0</v>
      </c>
      <c r="K332" s="981">
        <f t="shared" si="33"/>
        <v>0</v>
      </c>
      <c r="L332" s="954">
        <f t="shared" si="32"/>
        <v>0</v>
      </c>
      <c r="M332" s="981">
        <f t="shared" si="33"/>
        <v>0</v>
      </c>
      <c r="N332" s="954">
        <f t="shared" si="32"/>
        <v>0</v>
      </c>
      <c r="O332" s="981">
        <f t="shared" si="33"/>
        <v>0</v>
      </c>
      <c r="P332" s="954">
        <f t="shared" si="32"/>
        <v>0</v>
      </c>
      <c r="Q332" s="981">
        <f t="shared" si="33"/>
        <v>0</v>
      </c>
      <c r="R332" s="954">
        <f t="shared" si="32"/>
        <v>0</v>
      </c>
      <c r="S332" s="981">
        <f t="shared" si="33"/>
        <v>0</v>
      </c>
      <c r="T332" s="954">
        <f t="shared" si="32"/>
        <v>0</v>
      </c>
      <c r="U332" s="981">
        <f t="shared" si="33"/>
        <v>0</v>
      </c>
      <c r="V332" s="954">
        <f t="shared" si="32"/>
        <v>0</v>
      </c>
      <c r="W332" s="981">
        <f t="shared" si="33"/>
        <v>0</v>
      </c>
      <c r="X332" s="954">
        <f t="shared" si="36"/>
        <v>0</v>
      </c>
      <c r="Y332" s="981">
        <f t="shared" si="33"/>
        <v>0</v>
      </c>
      <c r="Z332" s="954">
        <f t="shared" si="34"/>
        <v>0</v>
      </c>
      <c r="AA332" s="981">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31"/>
        <v>YYAAAa</v>
      </c>
      <c r="H333" s="357">
        <v>0</v>
      </c>
      <c r="I333" s="357">
        <v>0</v>
      </c>
      <c r="J333" s="954">
        <f t="shared" si="32"/>
        <v>0</v>
      </c>
      <c r="K333" s="981">
        <f t="shared" si="33"/>
        <v>0</v>
      </c>
      <c r="L333" s="954">
        <f t="shared" si="32"/>
        <v>0</v>
      </c>
      <c r="M333" s="981">
        <f t="shared" si="33"/>
        <v>0</v>
      </c>
      <c r="N333" s="954">
        <f t="shared" si="32"/>
        <v>0</v>
      </c>
      <c r="O333" s="981">
        <f t="shared" si="33"/>
        <v>0</v>
      </c>
      <c r="P333" s="954">
        <f t="shared" si="32"/>
        <v>0</v>
      </c>
      <c r="Q333" s="981">
        <f t="shared" si="33"/>
        <v>0</v>
      </c>
      <c r="R333" s="954">
        <f t="shared" si="32"/>
        <v>0</v>
      </c>
      <c r="S333" s="981">
        <f t="shared" si="33"/>
        <v>0</v>
      </c>
      <c r="T333" s="954">
        <f t="shared" si="32"/>
        <v>0</v>
      </c>
      <c r="U333" s="981">
        <f t="shared" si="33"/>
        <v>0</v>
      </c>
      <c r="V333" s="954">
        <f t="shared" si="32"/>
        <v>0</v>
      </c>
      <c r="W333" s="981">
        <f t="shared" si="33"/>
        <v>0</v>
      </c>
      <c r="X333" s="954">
        <f t="shared" si="36"/>
        <v>0</v>
      </c>
      <c r="Y333" s="981">
        <f t="shared" si="33"/>
        <v>0</v>
      </c>
      <c r="Z333" s="954">
        <f t="shared" si="34"/>
        <v>0</v>
      </c>
      <c r="AA333" s="981">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31"/>
        <v>YAAAAa</v>
      </c>
      <c r="H334" s="357">
        <v>0</v>
      </c>
      <c r="I334" s="357">
        <v>0</v>
      </c>
      <c r="J334" s="954">
        <f t="shared" si="32"/>
        <v>0</v>
      </c>
      <c r="K334" s="981">
        <f t="shared" si="33"/>
        <v>0</v>
      </c>
      <c r="L334" s="954">
        <f t="shared" si="32"/>
        <v>0</v>
      </c>
      <c r="M334" s="981">
        <f t="shared" si="33"/>
        <v>0</v>
      </c>
      <c r="N334" s="954">
        <f t="shared" si="32"/>
        <v>0</v>
      </c>
      <c r="O334" s="981">
        <f t="shared" si="33"/>
        <v>0</v>
      </c>
      <c r="P334" s="954">
        <f t="shared" si="32"/>
        <v>0</v>
      </c>
      <c r="Q334" s="981">
        <f t="shared" si="33"/>
        <v>0</v>
      </c>
      <c r="R334" s="954">
        <f t="shared" si="32"/>
        <v>0</v>
      </c>
      <c r="S334" s="981">
        <f t="shared" si="33"/>
        <v>0</v>
      </c>
      <c r="T334" s="954">
        <f t="shared" si="32"/>
        <v>0</v>
      </c>
      <c r="U334" s="981">
        <f t="shared" si="33"/>
        <v>0</v>
      </c>
      <c r="V334" s="954">
        <f t="shared" si="32"/>
        <v>0</v>
      </c>
      <c r="W334" s="981">
        <f t="shared" si="33"/>
        <v>0</v>
      </c>
      <c r="X334" s="954">
        <f t="shared" si="36"/>
        <v>0</v>
      </c>
      <c r="Y334" s="981">
        <f t="shared" si="33"/>
        <v>0</v>
      </c>
      <c r="Z334" s="954">
        <f t="shared" si="34"/>
        <v>0</v>
      </c>
      <c r="AA334" s="981">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31"/>
        <v>YYFWBz</v>
      </c>
      <c r="H335" s="357">
        <v>105.52</v>
      </c>
      <c r="I335" s="357">
        <v>43.7</v>
      </c>
      <c r="J335" s="954">
        <f t="shared" si="32"/>
        <v>89.691999999999993</v>
      </c>
      <c r="K335" s="981">
        <f t="shared" ref="K335:Y338" si="37">$I335</f>
        <v>43.7</v>
      </c>
      <c r="L335" s="954">
        <f t="shared" si="32"/>
        <v>89.691999999999993</v>
      </c>
      <c r="M335" s="981">
        <f t="shared" si="37"/>
        <v>43.7</v>
      </c>
      <c r="N335" s="954">
        <f t="shared" si="32"/>
        <v>89.691999999999993</v>
      </c>
      <c r="O335" s="981">
        <f t="shared" si="37"/>
        <v>43.7</v>
      </c>
      <c r="P335" s="954">
        <f t="shared" si="32"/>
        <v>89.691999999999993</v>
      </c>
      <c r="Q335" s="981">
        <f t="shared" si="37"/>
        <v>43.7</v>
      </c>
      <c r="R335" s="954">
        <f t="shared" si="32"/>
        <v>105.52</v>
      </c>
      <c r="S335" s="981">
        <f t="shared" si="37"/>
        <v>43.7</v>
      </c>
      <c r="T335" s="954">
        <f t="shared" si="32"/>
        <v>105.52</v>
      </c>
      <c r="U335" s="981">
        <f t="shared" si="37"/>
        <v>43.7</v>
      </c>
      <c r="V335" s="954">
        <f t="shared" si="32"/>
        <v>105.52</v>
      </c>
      <c r="W335" s="981">
        <f t="shared" si="37"/>
        <v>43.7</v>
      </c>
      <c r="X335" s="954">
        <f t="shared" si="36"/>
        <v>105.52</v>
      </c>
      <c r="Y335" s="981">
        <f t="shared" si="37"/>
        <v>43.7</v>
      </c>
      <c r="Z335" s="954">
        <f t="shared" si="34"/>
        <v>105.52</v>
      </c>
      <c r="AA335" s="981">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31"/>
        <v>YYBNWf</v>
      </c>
      <c r="H336" s="357">
        <v>177.21</v>
      </c>
      <c r="I336" s="357">
        <v>92.01</v>
      </c>
      <c r="J336" s="954">
        <f t="shared" si="32"/>
        <v>150.6285</v>
      </c>
      <c r="K336" s="981">
        <f t="shared" si="37"/>
        <v>92.01</v>
      </c>
      <c r="L336" s="954">
        <f t="shared" si="32"/>
        <v>150.6285</v>
      </c>
      <c r="M336" s="981">
        <f t="shared" si="37"/>
        <v>92.01</v>
      </c>
      <c r="N336" s="954">
        <f t="shared" si="32"/>
        <v>150.6285</v>
      </c>
      <c r="O336" s="981">
        <f t="shared" si="37"/>
        <v>92.01</v>
      </c>
      <c r="P336" s="954">
        <f t="shared" si="32"/>
        <v>150.6285</v>
      </c>
      <c r="Q336" s="981">
        <f t="shared" si="37"/>
        <v>92.01</v>
      </c>
      <c r="R336" s="954">
        <f t="shared" si="32"/>
        <v>177.21</v>
      </c>
      <c r="S336" s="981">
        <f t="shared" si="37"/>
        <v>92.01</v>
      </c>
      <c r="T336" s="954">
        <f t="shared" si="32"/>
        <v>177.21</v>
      </c>
      <c r="U336" s="981">
        <f t="shared" si="37"/>
        <v>92.01</v>
      </c>
      <c r="V336" s="954">
        <f t="shared" si="32"/>
        <v>177.21</v>
      </c>
      <c r="W336" s="981">
        <f t="shared" si="37"/>
        <v>92.01</v>
      </c>
      <c r="X336" s="954">
        <f t="shared" si="36"/>
        <v>177.21</v>
      </c>
      <c r="Y336" s="981">
        <f t="shared" si="37"/>
        <v>92.01</v>
      </c>
      <c r="Z336" s="954">
        <f t="shared" si="34"/>
        <v>177.21</v>
      </c>
      <c r="AA336" s="994">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31"/>
        <v>YYNWFw</v>
      </c>
      <c r="H337" s="357">
        <v>105.94</v>
      </c>
      <c r="I337" s="357">
        <v>11.5</v>
      </c>
      <c r="J337" s="954">
        <f t="shared" si="32"/>
        <v>90.048999999999992</v>
      </c>
      <c r="K337" s="981">
        <f t="shared" si="37"/>
        <v>11.5</v>
      </c>
      <c r="L337" s="954">
        <f t="shared" si="32"/>
        <v>90.048999999999992</v>
      </c>
      <c r="M337" s="981">
        <f t="shared" si="37"/>
        <v>11.5</v>
      </c>
      <c r="N337" s="954">
        <f t="shared" si="32"/>
        <v>90.048999999999992</v>
      </c>
      <c r="O337" s="981">
        <f t="shared" si="37"/>
        <v>11.5</v>
      </c>
      <c r="P337" s="954">
        <f t="shared" si="32"/>
        <v>90.048999999999992</v>
      </c>
      <c r="Q337" s="981">
        <f t="shared" si="37"/>
        <v>11.5</v>
      </c>
      <c r="R337" s="954">
        <f t="shared" si="32"/>
        <v>105.94</v>
      </c>
      <c r="S337" s="981">
        <f t="shared" si="37"/>
        <v>11.5</v>
      </c>
      <c r="T337" s="954">
        <f t="shared" si="32"/>
        <v>105.94</v>
      </c>
      <c r="U337" s="981">
        <f t="shared" si="37"/>
        <v>11.5</v>
      </c>
      <c r="V337" s="954">
        <f t="shared" si="32"/>
        <v>105.94</v>
      </c>
      <c r="W337" s="981">
        <f t="shared" si="37"/>
        <v>11.5</v>
      </c>
      <c r="X337" s="954">
        <f t="shared" si="36"/>
        <v>105.94</v>
      </c>
      <c r="Y337" s="981">
        <f t="shared" si="37"/>
        <v>11.5</v>
      </c>
      <c r="Z337" s="954">
        <f t="shared" si="34"/>
        <v>105.94</v>
      </c>
      <c r="AA337" s="981">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31"/>
        <v>YYWFWb</v>
      </c>
      <c r="H338" s="357">
        <v>86.38</v>
      </c>
      <c r="I338" s="357">
        <v>36.880000000000003</v>
      </c>
      <c r="J338" s="954">
        <f t="shared" si="32"/>
        <v>73.422999999999988</v>
      </c>
      <c r="K338" s="981">
        <f t="shared" si="37"/>
        <v>36.880000000000003</v>
      </c>
      <c r="L338" s="954">
        <f t="shared" si="32"/>
        <v>73.422999999999988</v>
      </c>
      <c r="M338" s="981">
        <f t="shared" si="37"/>
        <v>36.880000000000003</v>
      </c>
      <c r="N338" s="954">
        <f t="shared" si="32"/>
        <v>73.422999999999988</v>
      </c>
      <c r="O338" s="981">
        <f t="shared" si="37"/>
        <v>36.880000000000003</v>
      </c>
      <c r="P338" s="954">
        <f t="shared" si="32"/>
        <v>73.422999999999988</v>
      </c>
      <c r="Q338" s="981">
        <f t="shared" si="37"/>
        <v>36.880000000000003</v>
      </c>
      <c r="R338" s="954">
        <f t="shared" si="32"/>
        <v>86.38</v>
      </c>
      <c r="S338" s="981">
        <f t="shared" si="37"/>
        <v>36.880000000000003</v>
      </c>
      <c r="T338" s="954">
        <f t="shared" si="32"/>
        <v>86.38</v>
      </c>
      <c r="U338" s="981">
        <f t="shared" si="37"/>
        <v>36.880000000000003</v>
      </c>
      <c r="V338" s="954">
        <f t="shared" si="32"/>
        <v>86.38</v>
      </c>
      <c r="W338" s="981">
        <f t="shared" si="37"/>
        <v>36.880000000000003</v>
      </c>
      <c r="X338" s="954">
        <f t="shared" si="36"/>
        <v>86.38</v>
      </c>
      <c r="Y338" s="981">
        <f t="shared" si="37"/>
        <v>36.880000000000003</v>
      </c>
      <c r="Z338" s="954">
        <f t="shared" si="34"/>
        <v>86.38</v>
      </c>
      <c r="AA338" s="981">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31"/>
        <v>YYWNWl</v>
      </c>
      <c r="H339" s="357">
        <v>0</v>
      </c>
      <c r="I339" s="357">
        <v>0</v>
      </c>
      <c r="J339" s="954">
        <f t="shared" si="32"/>
        <v>0</v>
      </c>
      <c r="K339" s="981">
        <f t="shared" si="33"/>
        <v>0</v>
      </c>
      <c r="L339" s="954">
        <f t="shared" si="32"/>
        <v>0</v>
      </c>
      <c r="M339" s="981">
        <f t="shared" si="33"/>
        <v>0</v>
      </c>
      <c r="N339" s="954">
        <f t="shared" si="32"/>
        <v>0</v>
      </c>
      <c r="O339" s="981">
        <f t="shared" si="33"/>
        <v>0</v>
      </c>
      <c r="P339" s="954">
        <f t="shared" si="32"/>
        <v>0</v>
      </c>
      <c r="Q339" s="981">
        <f t="shared" si="33"/>
        <v>0</v>
      </c>
      <c r="R339" s="954">
        <f t="shared" si="32"/>
        <v>0</v>
      </c>
      <c r="S339" s="981">
        <f t="shared" si="33"/>
        <v>0</v>
      </c>
      <c r="T339" s="954">
        <f t="shared" si="32"/>
        <v>0</v>
      </c>
      <c r="U339" s="981">
        <f t="shared" si="33"/>
        <v>0</v>
      </c>
      <c r="V339" s="954">
        <f t="shared" si="32"/>
        <v>0</v>
      </c>
      <c r="W339" s="981">
        <f t="shared" si="33"/>
        <v>0</v>
      </c>
      <c r="X339" s="954">
        <f t="shared" si="36"/>
        <v>0</v>
      </c>
      <c r="Y339" s="981">
        <f t="shared" si="33"/>
        <v>0</v>
      </c>
      <c r="Z339" s="954">
        <f t="shared" si="34"/>
        <v>0</v>
      </c>
      <c r="AA339" s="981">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31"/>
        <v>YYLWNw</v>
      </c>
      <c r="H340" s="357">
        <v>0</v>
      </c>
      <c r="I340" s="357">
        <v>0</v>
      </c>
      <c r="J340" s="954">
        <f t="shared" si="32"/>
        <v>0</v>
      </c>
      <c r="K340" s="981">
        <f t="shared" si="33"/>
        <v>0</v>
      </c>
      <c r="L340" s="954">
        <f t="shared" si="32"/>
        <v>0</v>
      </c>
      <c r="M340" s="981">
        <f t="shared" si="33"/>
        <v>0</v>
      </c>
      <c r="N340" s="954">
        <f t="shared" si="32"/>
        <v>0</v>
      </c>
      <c r="O340" s="981">
        <f t="shared" si="33"/>
        <v>0</v>
      </c>
      <c r="P340" s="954">
        <f t="shared" si="32"/>
        <v>0</v>
      </c>
      <c r="Q340" s="981">
        <f t="shared" si="33"/>
        <v>0</v>
      </c>
      <c r="R340" s="954">
        <f t="shared" si="32"/>
        <v>0</v>
      </c>
      <c r="S340" s="981">
        <f t="shared" si="33"/>
        <v>0</v>
      </c>
      <c r="T340" s="954">
        <f t="shared" si="32"/>
        <v>0</v>
      </c>
      <c r="U340" s="981">
        <f t="shared" si="33"/>
        <v>0</v>
      </c>
      <c r="V340" s="954">
        <f t="shared" si="32"/>
        <v>0</v>
      </c>
      <c r="W340" s="981">
        <f t="shared" si="33"/>
        <v>0</v>
      </c>
      <c r="X340" s="954">
        <f t="shared" si="36"/>
        <v>0</v>
      </c>
      <c r="Y340" s="981">
        <f t="shared" si="33"/>
        <v>0</v>
      </c>
      <c r="Z340" s="954">
        <f t="shared" si="34"/>
        <v>0</v>
      </c>
      <c r="AA340" s="981">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31"/>
        <v>YYWLWz</v>
      </c>
      <c r="H341" s="357">
        <v>0</v>
      </c>
      <c r="I341" s="357">
        <v>0</v>
      </c>
      <c r="J341" s="954">
        <f t="shared" si="32"/>
        <v>0</v>
      </c>
      <c r="K341" s="981">
        <f t="shared" si="33"/>
        <v>0</v>
      </c>
      <c r="L341" s="954">
        <f t="shared" si="32"/>
        <v>0</v>
      </c>
      <c r="M341" s="981">
        <f t="shared" si="33"/>
        <v>0</v>
      </c>
      <c r="N341" s="954">
        <f t="shared" si="32"/>
        <v>0</v>
      </c>
      <c r="O341" s="981">
        <f t="shared" si="33"/>
        <v>0</v>
      </c>
      <c r="P341" s="954">
        <f t="shared" si="32"/>
        <v>0</v>
      </c>
      <c r="Q341" s="981">
        <f t="shared" si="33"/>
        <v>0</v>
      </c>
      <c r="R341" s="954">
        <f t="shared" si="32"/>
        <v>0</v>
      </c>
      <c r="S341" s="981">
        <f t="shared" si="33"/>
        <v>0</v>
      </c>
      <c r="T341" s="954">
        <f t="shared" si="32"/>
        <v>0</v>
      </c>
      <c r="U341" s="981">
        <f t="shared" si="33"/>
        <v>0</v>
      </c>
      <c r="V341" s="954">
        <f t="shared" si="32"/>
        <v>0</v>
      </c>
      <c r="W341" s="981">
        <f t="shared" si="33"/>
        <v>0</v>
      </c>
      <c r="X341" s="954">
        <f t="shared" si="36"/>
        <v>0</v>
      </c>
      <c r="Y341" s="981">
        <f t="shared" si="33"/>
        <v>0</v>
      </c>
      <c r="Z341" s="954">
        <f t="shared" si="34"/>
        <v>0</v>
      </c>
      <c r="AA341" s="981">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31"/>
        <v>YYNWLw</v>
      </c>
      <c r="H342" s="357">
        <v>0</v>
      </c>
      <c r="I342" s="357">
        <v>0</v>
      </c>
      <c r="J342" s="954">
        <f t="shared" si="32"/>
        <v>0</v>
      </c>
      <c r="K342" s="981">
        <f t="shared" si="33"/>
        <v>0</v>
      </c>
      <c r="L342" s="954">
        <f t="shared" si="32"/>
        <v>0</v>
      </c>
      <c r="M342" s="981">
        <f t="shared" si="33"/>
        <v>0</v>
      </c>
      <c r="N342" s="954">
        <f t="shared" si="32"/>
        <v>0</v>
      </c>
      <c r="O342" s="981">
        <f t="shared" si="33"/>
        <v>0</v>
      </c>
      <c r="P342" s="954">
        <f t="shared" si="32"/>
        <v>0</v>
      </c>
      <c r="Q342" s="981">
        <f t="shared" si="33"/>
        <v>0</v>
      </c>
      <c r="R342" s="954">
        <f t="shared" si="32"/>
        <v>0</v>
      </c>
      <c r="S342" s="981">
        <f t="shared" si="33"/>
        <v>0</v>
      </c>
      <c r="T342" s="954">
        <f t="shared" si="32"/>
        <v>0</v>
      </c>
      <c r="U342" s="981">
        <f t="shared" si="33"/>
        <v>0</v>
      </c>
      <c r="V342" s="954">
        <f t="shared" si="32"/>
        <v>0</v>
      </c>
      <c r="W342" s="981">
        <f t="shared" si="33"/>
        <v>0</v>
      </c>
      <c r="X342" s="954">
        <f t="shared" si="36"/>
        <v>0</v>
      </c>
      <c r="Y342" s="981">
        <f t="shared" si="33"/>
        <v>0</v>
      </c>
      <c r="Z342" s="954">
        <f t="shared" si="34"/>
        <v>0</v>
      </c>
      <c r="AA342" s="981">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31"/>
        <v>AYAAAw</v>
      </c>
      <c r="H343" s="357">
        <v>0</v>
      </c>
      <c r="I343" s="357">
        <v>0</v>
      </c>
      <c r="J343" s="954">
        <f t="shared" si="32"/>
        <v>0</v>
      </c>
      <c r="K343" s="981">
        <f t="shared" si="33"/>
        <v>0</v>
      </c>
      <c r="L343" s="954">
        <f t="shared" si="32"/>
        <v>0</v>
      </c>
      <c r="M343" s="981">
        <f t="shared" si="33"/>
        <v>0</v>
      </c>
      <c r="N343" s="954">
        <f t="shared" si="32"/>
        <v>0</v>
      </c>
      <c r="O343" s="981">
        <f t="shared" si="33"/>
        <v>0</v>
      </c>
      <c r="P343" s="954">
        <f t="shared" si="32"/>
        <v>0</v>
      </c>
      <c r="Q343" s="981">
        <f t="shared" si="33"/>
        <v>0</v>
      </c>
      <c r="R343" s="954">
        <f t="shared" si="32"/>
        <v>0</v>
      </c>
      <c r="S343" s="981">
        <f t="shared" si="33"/>
        <v>0</v>
      </c>
      <c r="T343" s="954">
        <f t="shared" si="32"/>
        <v>0</v>
      </c>
      <c r="U343" s="981">
        <f t="shared" si="33"/>
        <v>0</v>
      </c>
      <c r="V343" s="954">
        <f t="shared" si="32"/>
        <v>0</v>
      </c>
      <c r="W343" s="981">
        <f t="shared" si="33"/>
        <v>0</v>
      </c>
      <c r="X343" s="954">
        <f t="shared" si="36"/>
        <v>0</v>
      </c>
      <c r="Y343" s="981">
        <f t="shared" si="33"/>
        <v>0</v>
      </c>
      <c r="Z343" s="954">
        <f t="shared" si="34"/>
        <v>0</v>
      </c>
      <c r="AA343" s="981">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31"/>
        <v>AAWAAa</v>
      </c>
      <c r="H344" s="357">
        <v>0</v>
      </c>
      <c r="I344" s="357">
        <v>0</v>
      </c>
      <c r="J344" s="954">
        <f t="shared" si="32"/>
        <v>0</v>
      </c>
      <c r="K344" s="981">
        <f t="shared" si="33"/>
        <v>0</v>
      </c>
      <c r="L344" s="954">
        <f t="shared" si="32"/>
        <v>0</v>
      </c>
      <c r="M344" s="981">
        <f t="shared" si="33"/>
        <v>0</v>
      </c>
      <c r="N344" s="954">
        <f t="shared" si="32"/>
        <v>0</v>
      </c>
      <c r="O344" s="981">
        <f t="shared" si="33"/>
        <v>0</v>
      </c>
      <c r="P344" s="954">
        <f t="shared" si="32"/>
        <v>0</v>
      </c>
      <c r="Q344" s="981">
        <f t="shared" si="33"/>
        <v>0</v>
      </c>
      <c r="R344" s="954">
        <f t="shared" si="32"/>
        <v>0</v>
      </c>
      <c r="S344" s="981">
        <f t="shared" si="33"/>
        <v>0</v>
      </c>
      <c r="T344" s="954">
        <f t="shared" si="32"/>
        <v>0</v>
      </c>
      <c r="U344" s="981">
        <f t="shared" si="33"/>
        <v>0</v>
      </c>
      <c r="V344" s="954">
        <f t="shared" si="32"/>
        <v>0</v>
      </c>
      <c r="W344" s="981">
        <f t="shared" si="33"/>
        <v>0</v>
      </c>
      <c r="X344" s="954">
        <f t="shared" si="36"/>
        <v>0</v>
      </c>
      <c r="Y344" s="981">
        <f t="shared" si="33"/>
        <v>0</v>
      </c>
      <c r="Z344" s="954">
        <f t="shared" si="34"/>
        <v>0</v>
      </c>
      <c r="AA344" s="981">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31"/>
        <v>AAAWAa</v>
      </c>
      <c r="H345" s="357">
        <v>0</v>
      </c>
      <c r="I345" s="357">
        <v>0</v>
      </c>
      <c r="J345" s="954">
        <f t="shared" si="32"/>
        <v>0</v>
      </c>
      <c r="K345" s="981">
        <f t="shared" si="33"/>
        <v>0</v>
      </c>
      <c r="L345" s="954">
        <f t="shared" si="32"/>
        <v>0</v>
      </c>
      <c r="M345" s="981">
        <f t="shared" si="33"/>
        <v>0</v>
      </c>
      <c r="N345" s="954">
        <f t="shared" si="32"/>
        <v>0</v>
      </c>
      <c r="O345" s="981">
        <f t="shared" si="33"/>
        <v>0</v>
      </c>
      <c r="P345" s="954">
        <f t="shared" si="32"/>
        <v>0</v>
      </c>
      <c r="Q345" s="981">
        <f t="shared" si="33"/>
        <v>0</v>
      </c>
      <c r="R345" s="954">
        <f t="shared" si="32"/>
        <v>0</v>
      </c>
      <c r="S345" s="981">
        <f t="shared" si="33"/>
        <v>0</v>
      </c>
      <c r="T345" s="954">
        <f t="shared" si="32"/>
        <v>0</v>
      </c>
      <c r="U345" s="981">
        <f t="shared" si="33"/>
        <v>0</v>
      </c>
      <c r="V345" s="954">
        <f t="shared" si="32"/>
        <v>0</v>
      </c>
      <c r="W345" s="981">
        <f t="shared" si="33"/>
        <v>0</v>
      </c>
      <c r="X345" s="954">
        <f t="shared" si="36"/>
        <v>0</v>
      </c>
      <c r="Y345" s="981">
        <f t="shared" si="33"/>
        <v>0</v>
      </c>
      <c r="Z345" s="954">
        <f t="shared" si="34"/>
        <v>0</v>
      </c>
      <c r="AA345" s="981">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31"/>
        <v>YAAAWa</v>
      </c>
      <c r="H346" s="357">
        <v>0</v>
      </c>
      <c r="I346" s="357">
        <v>0</v>
      </c>
      <c r="J346" s="954">
        <f t="shared" si="32"/>
        <v>0</v>
      </c>
      <c r="K346" s="981">
        <f t="shared" si="33"/>
        <v>0</v>
      </c>
      <c r="L346" s="954">
        <f t="shared" si="32"/>
        <v>0</v>
      </c>
      <c r="M346" s="981">
        <f t="shared" si="33"/>
        <v>0</v>
      </c>
      <c r="N346" s="954">
        <f t="shared" si="32"/>
        <v>0</v>
      </c>
      <c r="O346" s="981">
        <f t="shared" si="33"/>
        <v>0</v>
      </c>
      <c r="P346" s="954">
        <f t="shared" si="32"/>
        <v>0</v>
      </c>
      <c r="Q346" s="981">
        <f t="shared" si="33"/>
        <v>0</v>
      </c>
      <c r="R346" s="954">
        <f t="shared" si="32"/>
        <v>0</v>
      </c>
      <c r="S346" s="981">
        <f t="shared" si="33"/>
        <v>0</v>
      </c>
      <c r="T346" s="954">
        <f t="shared" si="32"/>
        <v>0</v>
      </c>
      <c r="U346" s="981">
        <f t="shared" si="33"/>
        <v>0</v>
      </c>
      <c r="V346" s="954">
        <f t="shared" si="32"/>
        <v>0</v>
      </c>
      <c r="W346" s="981">
        <f t="shared" si="33"/>
        <v>0</v>
      </c>
      <c r="X346" s="954">
        <f t="shared" si="36"/>
        <v>0</v>
      </c>
      <c r="Y346" s="981">
        <f t="shared" si="33"/>
        <v>0</v>
      </c>
      <c r="Z346" s="954">
        <f t="shared" si="34"/>
        <v>0</v>
      </c>
      <c r="AA346" s="981">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31"/>
        <v>YAAANw</v>
      </c>
      <c r="H347" s="357">
        <v>0</v>
      </c>
      <c r="I347" s="357">
        <v>0</v>
      </c>
      <c r="J347" s="954">
        <f t="shared" si="32"/>
        <v>0</v>
      </c>
      <c r="K347" s="981">
        <f t="shared" si="33"/>
        <v>0</v>
      </c>
      <c r="L347" s="954">
        <f t="shared" si="32"/>
        <v>0</v>
      </c>
      <c r="M347" s="981">
        <f t="shared" si="33"/>
        <v>0</v>
      </c>
      <c r="N347" s="954">
        <f t="shared" si="32"/>
        <v>0</v>
      </c>
      <c r="O347" s="981">
        <f t="shared" si="33"/>
        <v>0</v>
      </c>
      <c r="P347" s="954">
        <f t="shared" si="32"/>
        <v>0</v>
      </c>
      <c r="Q347" s="981">
        <f t="shared" si="33"/>
        <v>0</v>
      </c>
      <c r="R347" s="954">
        <f t="shared" si="32"/>
        <v>0</v>
      </c>
      <c r="S347" s="981">
        <f t="shared" si="33"/>
        <v>0</v>
      </c>
      <c r="T347" s="954">
        <f t="shared" si="32"/>
        <v>0</v>
      </c>
      <c r="U347" s="981">
        <f t="shared" si="33"/>
        <v>0</v>
      </c>
      <c r="V347" s="954">
        <f t="shared" si="32"/>
        <v>0</v>
      </c>
      <c r="W347" s="981">
        <f t="shared" si="33"/>
        <v>0</v>
      </c>
      <c r="X347" s="954">
        <f t="shared" si="36"/>
        <v>0</v>
      </c>
      <c r="Y347" s="981">
        <f t="shared" si="33"/>
        <v>0</v>
      </c>
      <c r="Z347" s="954">
        <f t="shared" si="34"/>
        <v>0</v>
      </c>
      <c r="AA347" s="981">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31"/>
        <v>AYAAAz</v>
      </c>
      <c r="H348" s="357">
        <v>0</v>
      </c>
      <c r="I348" s="357">
        <v>0</v>
      </c>
      <c r="J348" s="954">
        <f t="shared" si="32"/>
        <v>0</v>
      </c>
      <c r="K348" s="981">
        <f t="shared" si="33"/>
        <v>0</v>
      </c>
      <c r="L348" s="954">
        <f t="shared" si="32"/>
        <v>0</v>
      </c>
      <c r="M348" s="981">
        <f t="shared" si="33"/>
        <v>0</v>
      </c>
      <c r="N348" s="954">
        <f t="shared" si="32"/>
        <v>0</v>
      </c>
      <c r="O348" s="981">
        <f t="shared" si="33"/>
        <v>0</v>
      </c>
      <c r="P348" s="954">
        <f t="shared" si="32"/>
        <v>0</v>
      </c>
      <c r="Q348" s="981">
        <f t="shared" si="33"/>
        <v>0</v>
      </c>
      <c r="R348" s="954">
        <f t="shared" si="32"/>
        <v>0</v>
      </c>
      <c r="S348" s="981">
        <f t="shared" si="33"/>
        <v>0</v>
      </c>
      <c r="T348" s="954">
        <f t="shared" si="32"/>
        <v>0</v>
      </c>
      <c r="U348" s="981">
        <f t="shared" si="33"/>
        <v>0</v>
      </c>
      <c r="V348" s="954">
        <f t="shared" si="32"/>
        <v>0</v>
      </c>
      <c r="W348" s="981">
        <f t="shared" si="33"/>
        <v>0</v>
      </c>
      <c r="X348" s="954">
        <f t="shared" si="36"/>
        <v>0</v>
      </c>
      <c r="Y348" s="981">
        <f t="shared" si="33"/>
        <v>0</v>
      </c>
      <c r="Z348" s="954">
        <f t="shared" si="34"/>
        <v>0</v>
      </c>
      <c r="AA348" s="981">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31"/>
        <v>AYWAAa</v>
      </c>
      <c r="H349" s="357">
        <v>0</v>
      </c>
      <c r="I349" s="357">
        <v>0</v>
      </c>
      <c r="J349" s="954">
        <f t="shared" si="32"/>
        <v>0</v>
      </c>
      <c r="K349" s="981">
        <f t="shared" si="33"/>
        <v>0</v>
      </c>
      <c r="L349" s="954">
        <f t="shared" si="32"/>
        <v>0</v>
      </c>
      <c r="M349" s="981">
        <f t="shared" si="33"/>
        <v>0</v>
      </c>
      <c r="N349" s="954">
        <f t="shared" si="32"/>
        <v>0</v>
      </c>
      <c r="O349" s="981">
        <f t="shared" si="33"/>
        <v>0</v>
      </c>
      <c r="P349" s="954">
        <f t="shared" si="32"/>
        <v>0</v>
      </c>
      <c r="Q349" s="981">
        <f t="shared" si="33"/>
        <v>0</v>
      </c>
      <c r="R349" s="954">
        <f t="shared" si="32"/>
        <v>0</v>
      </c>
      <c r="S349" s="981">
        <f t="shared" si="33"/>
        <v>0</v>
      </c>
      <c r="T349" s="954">
        <f t="shared" si="32"/>
        <v>0</v>
      </c>
      <c r="U349" s="981">
        <f t="shared" si="33"/>
        <v>0</v>
      </c>
      <c r="V349" s="954">
        <f t="shared" si="32"/>
        <v>0</v>
      </c>
      <c r="W349" s="981">
        <f t="shared" si="33"/>
        <v>0</v>
      </c>
      <c r="X349" s="954">
        <f t="shared" si="36"/>
        <v>0</v>
      </c>
      <c r="Y349" s="981">
        <f t="shared" si="33"/>
        <v>0</v>
      </c>
      <c r="Z349" s="954">
        <f t="shared" si="34"/>
        <v>0</v>
      </c>
      <c r="AA349" s="981">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31"/>
        <v>AANWAa</v>
      </c>
      <c r="H350" s="357">
        <v>0</v>
      </c>
      <c r="I350" s="357">
        <v>0</v>
      </c>
      <c r="J350" s="954">
        <f t="shared" si="32"/>
        <v>0</v>
      </c>
      <c r="K350" s="981">
        <f t="shared" si="33"/>
        <v>0</v>
      </c>
      <c r="L350" s="954">
        <f t="shared" si="32"/>
        <v>0</v>
      </c>
      <c r="M350" s="981">
        <f t="shared" si="33"/>
        <v>0</v>
      </c>
      <c r="N350" s="954">
        <f t="shared" si="32"/>
        <v>0</v>
      </c>
      <c r="O350" s="981">
        <f t="shared" si="33"/>
        <v>0</v>
      </c>
      <c r="P350" s="954">
        <f t="shared" si="32"/>
        <v>0</v>
      </c>
      <c r="Q350" s="981">
        <f t="shared" si="33"/>
        <v>0</v>
      </c>
      <c r="R350" s="954">
        <f t="shared" si="32"/>
        <v>0</v>
      </c>
      <c r="S350" s="981">
        <f t="shared" si="33"/>
        <v>0</v>
      </c>
      <c r="T350" s="954">
        <f t="shared" si="32"/>
        <v>0</v>
      </c>
      <c r="U350" s="981">
        <f t="shared" si="33"/>
        <v>0</v>
      </c>
      <c r="V350" s="954">
        <f t="shared" si="32"/>
        <v>0</v>
      </c>
      <c r="W350" s="981">
        <f t="shared" si="33"/>
        <v>0</v>
      </c>
      <c r="X350" s="954">
        <f t="shared" si="36"/>
        <v>0</v>
      </c>
      <c r="Y350" s="981">
        <f t="shared" si="33"/>
        <v>0</v>
      </c>
      <c r="Z350" s="954">
        <f t="shared" si="34"/>
        <v>0</v>
      </c>
      <c r="AA350" s="981">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31"/>
        <v>AAANWa</v>
      </c>
      <c r="H351" s="357">
        <v>0</v>
      </c>
      <c r="I351" s="357">
        <v>0</v>
      </c>
      <c r="J351" s="954">
        <f t="shared" si="32"/>
        <v>0</v>
      </c>
      <c r="K351" s="981">
        <f t="shared" si="33"/>
        <v>0</v>
      </c>
      <c r="L351" s="954">
        <f t="shared" si="32"/>
        <v>0</v>
      </c>
      <c r="M351" s="981">
        <f t="shared" si="33"/>
        <v>0</v>
      </c>
      <c r="N351" s="954">
        <f t="shared" si="32"/>
        <v>0</v>
      </c>
      <c r="O351" s="981">
        <f t="shared" si="33"/>
        <v>0</v>
      </c>
      <c r="P351" s="954">
        <f t="shared" si="32"/>
        <v>0</v>
      </c>
      <c r="Q351" s="981">
        <f t="shared" si="33"/>
        <v>0</v>
      </c>
      <c r="R351" s="954">
        <f t="shared" si="32"/>
        <v>0</v>
      </c>
      <c r="S351" s="981">
        <f t="shared" si="33"/>
        <v>0</v>
      </c>
      <c r="T351" s="954">
        <f t="shared" si="32"/>
        <v>0</v>
      </c>
      <c r="U351" s="981">
        <f t="shared" si="33"/>
        <v>0</v>
      </c>
      <c r="V351" s="954">
        <f t="shared" si="32"/>
        <v>0</v>
      </c>
      <c r="W351" s="981">
        <f t="shared" si="33"/>
        <v>0</v>
      </c>
      <c r="X351" s="954">
        <f t="shared" si="36"/>
        <v>0</v>
      </c>
      <c r="Y351" s="981">
        <f t="shared" ref="Y351" si="38">$I351</f>
        <v>0</v>
      </c>
      <c r="Z351" s="954">
        <f t="shared" si="34"/>
        <v>0</v>
      </c>
      <c r="AA351" s="981">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c r="I352" s="714"/>
      <c r="J352" s="714"/>
      <c r="K352" s="714"/>
      <c r="N352" s="655"/>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5"/>
      <c r="AY352" s="700"/>
      <c r="AZ352" s="700"/>
      <c r="BA352" s="700"/>
    </row>
    <row r="353" spans="1:53" s="76" customFormat="1" ht="15" outlineLevel="1" x14ac:dyDescent="0.25">
      <c r="A353" s="234"/>
      <c r="B353" s="235"/>
      <c r="C353" s="245"/>
      <c r="D353" s="245"/>
      <c r="E353" s="245"/>
      <c r="F353" s="253"/>
      <c r="G353" s="656" t="s">
        <v>827</v>
      </c>
      <c r="I353" s="697" t="s">
        <v>1163</v>
      </c>
      <c r="J353" s="1013" t="s">
        <v>419</v>
      </c>
      <c r="K353" s="1013" t="s">
        <v>817</v>
      </c>
      <c r="L353" s="1013" t="s">
        <v>818</v>
      </c>
      <c r="M353" s="1013" t="s">
        <v>819</v>
      </c>
      <c r="N353" s="1013" t="s">
        <v>820</v>
      </c>
      <c r="O353" s="1013" t="s">
        <v>821</v>
      </c>
      <c r="P353" s="1013" t="s">
        <v>822</v>
      </c>
      <c r="Q353" s="1013" t="s">
        <v>823</v>
      </c>
      <c r="R353" s="1013" t="s">
        <v>824</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7" customFormat="1" ht="15" outlineLevel="1" x14ac:dyDescent="0.25">
      <c r="A354" s="701"/>
      <c r="B354" s="698"/>
      <c r="C354" s="710"/>
      <c r="D354" s="710"/>
      <c r="E354" s="710"/>
      <c r="F354" s="714"/>
      <c r="G354" s="656"/>
      <c r="I354" s="697" t="s">
        <v>1155</v>
      </c>
      <c r="J354" s="1014">
        <v>2</v>
      </c>
      <c r="K354" s="1014">
        <v>2</v>
      </c>
      <c r="L354" s="1014">
        <v>2</v>
      </c>
      <c r="M354" s="1014">
        <v>2</v>
      </c>
      <c r="N354" s="1014">
        <v>1</v>
      </c>
      <c r="O354" s="1014">
        <v>1</v>
      </c>
      <c r="P354" s="1014">
        <v>1</v>
      </c>
      <c r="Q354" s="1014">
        <v>1</v>
      </c>
      <c r="R354" s="1014">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5"/>
      <c r="AY354" s="700"/>
      <c r="AZ354" s="700"/>
      <c r="BA354" s="700"/>
    </row>
    <row r="355" spans="1:53" s="697" customFormat="1" ht="15" outlineLevel="1" x14ac:dyDescent="0.25">
      <c r="A355" s="701"/>
      <c r="B355" s="698"/>
      <c r="C355" s="710"/>
      <c r="D355" s="710"/>
      <c r="E355" s="710"/>
      <c r="F355" s="714"/>
      <c r="G355" s="656"/>
      <c r="I355" s="697" t="s">
        <v>1156</v>
      </c>
      <c r="J355" s="1014">
        <v>1</v>
      </c>
      <c r="K355" s="1014">
        <v>1</v>
      </c>
      <c r="L355" s="1014">
        <v>1</v>
      </c>
      <c r="M355" s="1014">
        <v>1</v>
      </c>
      <c r="N355" s="1014">
        <v>1</v>
      </c>
      <c r="O355" s="1014">
        <v>1</v>
      </c>
      <c r="P355" s="1014">
        <v>1</v>
      </c>
      <c r="Q355" s="1014">
        <v>1</v>
      </c>
      <c r="R355" s="1014">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5"/>
      <c r="AY355" s="700"/>
      <c r="AZ355" s="700"/>
      <c r="BA355" s="700"/>
    </row>
    <row r="356" spans="1:53" s="697" customFormat="1" ht="15" outlineLevel="1" x14ac:dyDescent="0.25">
      <c r="A356" s="701"/>
      <c r="B356" s="698"/>
      <c r="C356" s="710"/>
      <c r="D356" s="710"/>
      <c r="E356" s="710"/>
      <c r="F356" s="714"/>
      <c r="G356" s="656"/>
      <c r="I356" s="697" t="s">
        <v>1157</v>
      </c>
      <c r="J356" s="1014">
        <v>1</v>
      </c>
      <c r="K356" s="1014">
        <v>1</v>
      </c>
      <c r="L356" s="1014">
        <v>1</v>
      </c>
      <c r="M356" s="1014">
        <v>1</v>
      </c>
      <c r="N356" s="1014">
        <v>1</v>
      </c>
      <c r="O356" s="1014">
        <v>1</v>
      </c>
      <c r="P356" s="1014">
        <v>1</v>
      </c>
      <c r="Q356" s="1014">
        <v>1</v>
      </c>
      <c r="R356" s="1014">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5"/>
      <c r="AY356" s="700"/>
      <c r="AZ356" s="700"/>
      <c r="BA356" s="700"/>
    </row>
    <row r="357" spans="1:53" s="697" customFormat="1" ht="15" outlineLevel="1" x14ac:dyDescent="0.25">
      <c r="A357" s="701"/>
      <c r="B357" s="698"/>
      <c r="C357" s="710"/>
      <c r="D357" s="710"/>
      <c r="E357" s="710"/>
      <c r="F357" s="714"/>
      <c r="G357" s="656"/>
      <c r="I357" s="697" t="s">
        <v>1088</v>
      </c>
      <c r="J357" s="1014">
        <v>1</v>
      </c>
      <c r="K357" s="1014">
        <v>1</v>
      </c>
      <c r="L357" s="1014">
        <v>1</v>
      </c>
      <c r="M357" s="1014">
        <v>1</v>
      </c>
      <c r="N357" s="1014">
        <v>1</v>
      </c>
      <c r="O357" s="1014">
        <v>1</v>
      </c>
      <c r="P357" s="1014">
        <v>1</v>
      </c>
      <c r="Q357" s="1014">
        <v>1</v>
      </c>
      <c r="R357" s="1014">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5"/>
      <c r="AY357" s="700"/>
      <c r="AZ357" s="700"/>
      <c r="BA357" s="700"/>
    </row>
    <row r="358" spans="1:53" s="697" customFormat="1" ht="15" outlineLevel="1" x14ac:dyDescent="0.25">
      <c r="A358" s="701"/>
      <c r="B358" s="698"/>
      <c r="C358" s="710"/>
      <c r="D358" s="710"/>
      <c r="E358" s="710"/>
      <c r="F358" s="714"/>
      <c r="G358" s="656"/>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253"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13"/>
      <c r="AW359" s="313"/>
      <c r="AX359" s="244"/>
      <c r="AY359" s="236"/>
      <c r="AZ359" s="236"/>
      <c r="BA359" s="236"/>
    </row>
    <row r="360" spans="1:53" s="76" customFormat="1" ht="15" outlineLevel="1" x14ac:dyDescent="0.25">
      <c r="A360" s="234"/>
      <c r="B360" s="235"/>
      <c r="C360" s="245"/>
      <c r="D360" s="245"/>
      <c r="E360" s="245"/>
      <c r="F360" s="253"/>
      <c r="G360" s="253" t="s">
        <v>830</v>
      </c>
      <c r="H360" s="76" t="s">
        <v>1155</v>
      </c>
      <c r="I360" s="76" t="s">
        <v>1156</v>
      </c>
      <c r="J360" s="697" t="s">
        <v>1157</v>
      </c>
      <c r="K360" s="76" t="s">
        <v>1088</v>
      </c>
      <c r="L360" s="76" t="str">
        <f>H360</f>
        <v>knock</v>
      </c>
      <c r="M360" s="697" t="str">
        <f t="shared" ref="M360:AU360" si="39">I360</f>
        <v>pre-em</v>
      </c>
      <c r="N360" s="697" t="str">
        <f t="shared" si="39"/>
        <v>selective_and_spraytop</v>
      </c>
      <c r="O360" s="697" t="str">
        <f t="shared" si="39"/>
        <v>fungicide</v>
      </c>
      <c r="P360" s="697" t="str">
        <f t="shared" si="39"/>
        <v>knock</v>
      </c>
      <c r="Q360" s="697" t="str">
        <f t="shared" si="39"/>
        <v>pre-em</v>
      </c>
      <c r="R360" s="697" t="str">
        <f t="shared" si="39"/>
        <v>selective_and_spraytop</v>
      </c>
      <c r="S360" s="697" t="str">
        <f t="shared" si="39"/>
        <v>fungicide</v>
      </c>
      <c r="T360" s="697" t="str">
        <f t="shared" si="39"/>
        <v>knock</v>
      </c>
      <c r="U360" s="697" t="str">
        <f t="shared" si="39"/>
        <v>pre-em</v>
      </c>
      <c r="V360" s="697" t="str">
        <f t="shared" si="39"/>
        <v>selective_and_spraytop</v>
      </c>
      <c r="W360" s="697" t="str">
        <f t="shared" si="39"/>
        <v>fungicide</v>
      </c>
      <c r="X360" s="697" t="str">
        <f t="shared" si="39"/>
        <v>knock</v>
      </c>
      <c r="Y360" s="697" t="str">
        <f t="shared" si="39"/>
        <v>pre-em</v>
      </c>
      <c r="Z360" s="697" t="str">
        <f t="shared" si="39"/>
        <v>selective_and_spraytop</v>
      </c>
      <c r="AA360" s="697" t="str">
        <f t="shared" si="39"/>
        <v>fungicide</v>
      </c>
      <c r="AB360" s="697" t="str">
        <f t="shared" si="39"/>
        <v>knock</v>
      </c>
      <c r="AC360" s="697" t="str">
        <f t="shared" si="39"/>
        <v>pre-em</v>
      </c>
      <c r="AD360" s="697" t="str">
        <f t="shared" si="39"/>
        <v>selective_and_spraytop</v>
      </c>
      <c r="AE360" s="697" t="str">
        <f t="shared" si="39"/>
        <v>fungicide</v>
      </c>
      <c r="AF360" s="697" t="str">
        <f t="shared" si="39"/>
        <v>knock</v>
      </c>
      <c r="AG360" s="697" t="str">
        <f t="shared" si="39"/>
        <v>pre-em</v>
      </c>
      <c r="AH360" s="697" t="str">
        <f t="shared" si="39"/>
        <v>selective_and_spraytop</v>
      </c>
      <c r="AI360" s="697" t="str">
        <f t="shared" si="39"/>
        <v>fungicide</v>
      </c>
      <c r="AJ360" s="697" t="str">
        <f t="shared" si="39"/>
        <v>knock</v>
      </c>
      <c r="AK360" s="697" t="str">
        <f t="shared" si="39"/>
        <v>pre-em</v>
      </c>
      <c r="AL360" s="697" t="str">
        <f t="shared" si="39"/>
        <v>selective_and_spraytop</v>
      </c>
      <c r="AM360" s="697" t="str">
        <f t="shared" si="39"/>
        <v>fungicide</v>
      </c>
      <c r="AN360" s="697" t="str">
        <f t="shared" si="39"/>
        <v>knock</v>
      </c>
      <c r="AO360" s="697" t="str">
        <f t="shared" si="39"/>
        <v>pre-em</v>
      </c>
      <c r="AP360" s="697" t="str">
        <f t="shared" si="39"/>
        <v>selective_and_spraytop</v>
      </c>
      <c r="AQ360" s="697" t="str">
        <f t="shared" si="39"/>
        <v>fungicide</v>
      </c>
      <c r="AR360" s="697" t="str">
        <f t="shared" si="39"/>
        <v>knock</v>
      </c>
      <c r="AS360" s="697" t="str">
        <f t="shared" si="39"/>
        <v>pre-em</v>
      </c>
      <c r="AT360" s="697" t="str">
        <f t="shared" si="39"/>
        <v>selective_and_spraytop</v>
      </c>
      <c r="AU360" s="697"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5" cm="1">
        <f t="array" ref="L361">INDEX($H361:$K361,0,MATCH(L$360,$H$360:$K$360,0))*INDEX($J$354:$R$357,MATCH(L$360,$I$354:$I$357,0),MATCH(L$359,$J$353:$R$353,0))</f>
        <v>0</v>
      </c>
      <c r="M361" s="1015" cm="1">
        <f t="array" ref="M361">INDEX($H361:$K361,0,MATCH(M$360,$H$360:$K$360,0))*INDEX($J$354:$R$357,MATCH(M$360,$I$354:$I$357,0),MATCH(M$359,$J$353:$R$353,0))</f>
        <v>0</v>
      </c>
      <c r="N361" s="1015" cm="1">
        <f t="array" ref="N361">INDEX($H361:$K361,0,MATCH(N$360,$H$360:$K$360,0))*INDEX($J$354:$R$357,MATCH(N$360,$I$354:$I$357,0),MATCH(N$359,$J$353:$R$353,0))</f>
        <v>0</v>
      </c>
      <c r="O361" s="1015" cm="1">
        <f t="array" ref="O361">INDEX($H361:$K361,0,MATCH(O$360,$H$360:$K$360,0))*INDEX($J$354:$R$357,MATCH(O$360,$I$354:$I$357,0),MATCH(O$359,$J$353:$R$353,0))</f>
        <v>0</v>
      </c>
      <c r="P361" s="1015" cm="1">
        <f t="array" ref="P361">INDEX($H361:$K361,0,MATCH(P$360,$H$360:$K$360,0))*INDEX($J$354:$R$357,MATCH(P$360,$I$354:$I$357,0),MATCH(P$359,$J$353:$R$353,0))</f>
        <v>0</v>
      </c>
      <c r="Q361" s="1015" cm="1">
        <f t="array" ref="Q361">INDEX($H361:$K361,0,MATCH(Q$360,$H$360:$K$360,0))*INDEX($J$354:$R$357,MATCH(Q$360,$I$354:$I$357,0),MATCH(Q$359,$J$353:$R$353,0))</f>
        <v>0</v>
      </c>
      <c r="R361" s="1015" cm="1">
        <f t="array" ref="R361">INDEX($H361:$K361,0,MATCH(R$360,$H$360:$K$360,0))*INDEX($J$354:$R$357,MATCH(R$360,$I$354:$I$357,0),MATCH(R$359,$J$353:$R$353,0))</f>
        <v>0</v>
      </c>
      <c r="S361" s="1015" cm="1">
        <f t="array" ref="S361">INDEX($H361:$K361,0,MATCH(S$360,$H$360:$K$360,0))*INDEX($J$354:$R$357,MATCH(S$360,$I$354:$I$357,0),MATCH(S$359,$J$353:$R$353,0))</f>
        <v>0</v>
      </c>
      <c r="T361" s="1015" cm="1">
        <f t="array" ref="T361">INDEX($H361:$K361,0,MATCH(T$360,$H$360:$K$360,0))*INDEX($J$354:$R$357,MATCH(T$360,$I$354:$I$357,0),MATCH(T$359,$J$353:$R$353,0))</f>
        <v>0</v>
      </c>
      <c r="U361" s="1015" cm="1">
        <f t="array" ref="U361">INDEX($H361:$K361,0,MATCH(U$360,$H$360:$K$360,0))*INDEX($J$354:$R$357,MATCH(U$360,$I$354:$I$357,0),MATCH(U$359,$J$353:$R$353,0))</f>
        <v>0</v>
      </c>
      <c r="V361" s="1015" cm="1">
        <f t="array" ref="V361">INDEX($H361:$K361,0,MATCH(V$360,$H$360:$K$360,0))*INDEX($J$354:$R$357,MATCH(V$360,$I$354:$I$357,0),MATCH(V$359,$J$353:$R$353,0))</f>
        <v>0</v>
      </c>
      <c r="W361" s="1015" cm="1">
        <f t="array" ref="W361">INDEX($H361:$K361,0,MATCH(W$360,$H$360:$K$360,0))*INDEX($J$354:$R$357,MATCH(W$360,$I$354:$I$357,0),MATCH(W$359,$J$353:$R$353,0))</f>
        <v>0</v>
      </c>
      <c r="X361" s="1015" cm="1">
        <f t="array" ref="X361">INDEX($H361:$K361,0,MATCH(X$360,$H$360:$K$360,0))*INDEX($J$354:$R$357,MATCH(X$360,$I$354:$I$357,0),MATCH(X$359,$J$353:$R$353,0))</f>
        <v>0</v>
      </c>
      <c r="Y361" s="1015" cm="1">
        <f t="array" ref="Y361">INDEX($H361:$K361,0,MATCH(Y$360,$H$360:$K$360,0))*INDEX($J$354:$R$357,MATCH(Y$360,$I$354:$I$357,0),MATCH(Y$359,$J$353:$R$353,0))</f>
        <v>0</v>
      </c>
      <c r="Z361" s="1015" cm="1">
        <f t="array" ref="Z361">INDEX($H361:$K361,0,MATCH(Z$360,$H$360:$K$360,0))*INDEX($J$354:$R$357,MATCH(Z$360,$I$354:$I$357,0),MATCH(Z$359,$J$353:$R$353,0))</f>
        <v>0</v>
      </c>
      <c r="AA361" s="1015" cm="1">
        <f t="array" ref="AA361">INDEX($H361:$K361,0,MATCH(AA$360,$H$360:$K$360,0))*INDEX($J$354:$R$357,MATCH(AA$360,$I$354:$I$357,0),MATCH(AA$359,$J$353:$R$353,0))</f>
        <v>0</v>
      </c>
      <c r="AB361" s="1015" cm="1">
        <f t="array" ref="AB361">INDEX($H361:$K361,0,MATCH(AB$360,$H$360:$K$360,0))*INDEX($J$354:$R$357,MATCH(AB$360,$I$354:$I$357,0),MATCH(AB$359,$J$353:$R$353,0))</f>
        <v>0</v>
      </c>
      <c r="AC361" s="1015" cm="1">
        <f t="array" ref="AC361">INDEX($H361:$K361,0,MATCH(AC$360,$H$360:$K$360,0))*INDEX($J$354:$R$357,MATCH(AC$360,$I$354:$I$357,0),MATCH(AC$359,$J$353:$R$353,0))</f>
        <v>0</v>
      </c>
      <c r="AD361" s="1015" cm="1">
        <f t="array" ref="AD361">INDEX($H361:$K361,0,MATCH(AD$360,$H$360:$K$360,0))*INDEX($J$354:$R$357,MATCH(AD$360,$I$354:$I$357,0),MATCH(AD$359,$J$353:$R$353,0))</f>
        <v>0</v>
      </c>
      <c r="AE361" s="1015" cm="1">
        <f t="array" ref="AE361">INDEX($H361:$K361,0,MATCH(AE$360,$H$360:$K$360,0))*INDEX($J$354:$R$357,MATCH(AE$360,$I$354:$I$357,0),MATCH(AE$359,$J$353:$R$353,0))</f>
        <v>0</v>
      </c>
      <c r="AF361" s="1015" cm="1">
        <f t="array" ref="AF361">INDEX($H361:$K361,0,MATCH(AF$360,$H$360:$K$360,0))*INDEX($J$354:$R$357,MATCH(AF$360,$I$354:$I$357,0),MATCH(AF$359,$J$353:$R$353,0))</f>
        <v>0</v>
      </c>
      <c r="AG361" s="1015" cm="1">
        <f t="array" ref="AG361">INDEX($H361:$K361,0,MATCH(AG$360,$H$360:$K$360,0))*INDEX($J$354:$R$357,MATCH(AG$360,$I$354:$I$357,0),MATCH(AG$359,$J$353:$R$353,0))</f>
        <v>0</v>
      </c>
      <c r="AH361" s="1015" cm="1">
        <f t="array" ref="AH361">INDEX($H361:$K361,0,MATCH(AH$360,$H$360:$K$360,0))*INDEX($J$354:$R$357,MATCH(AH$360,$I$354:$I$357,0),MATCH(AH$359,$J$353:$R$353,0))</f>
        <v>0</v>
      </c>
      <c r="AI361" s="1015" cm="1">
        <f t="array" ref="AI361">INDEX($H361:$K361,0,MATCH(AI$360,$H$360:$K$360,0))*INDEX($J$354:$R$357,MATCH(AI$360,$I$354:$I$357,0),MATCH(AI$359,$J$353:$R$353,0))</f>
        <v>0</v>
      </c>
      <c r="AJ361" s="1015" cm="1">
        <f t="array" ref="AJ361">INDEX($H361:$K361,0,MATCH(AJ$360,$H$360:$K$360,0))*INDEX($J$354:$R$357,MATCH(AJ$360,$I$354:$I$357,0),MATCH(AJ$359,$J$353:$R$353,0))</f>
        <v>0</v>
      </c>
      <c r="AK361" s="1015" cm="1">
        <f t="array" ref="AK361">INDEX($H361:$K361,0,MATCH(AK$360,$H$360:$K$360,0))*INDEX($J$354:$R$357,MATCH(AK$360,$I$354:$I$357,0),MATCH(AK$359,$J$353:$R$353,0))</f>
        <v>0</v>
      </c>
      <c r="AL361" s="1015" cm="1">
        <f t="array" ref="AL361">INDEX($H361:$K361,0,MATCH(AL$360,$H$360:$K$360,0))*INDEX($J$354:$R$357,MATCH(AL$360,$I$354:$I$357,0),MATCH(AL$359,$J$353:$R$353,0))</f>
        <v>0</v>
      </c>
      <c r="AM361" s="1015" cm="1">
        <f t="array" ref="AM361">INDEX($H361:$K361,0,MATCH(AM$360,$H$360:$K$360,0))*INDEX($J$354:$R$357,MATCH(AM$360,$I$354:$I$357,0),MATCH(AM$359,$J$353:$R$353,0))</f>
        <v>0</v>
      </c>
      <c r="AN361" s="1015" cm="1">
        <f t="array" ref="AN361">INDEX($H361:$K361,0,MATCH(AN$360,$H$360:$K$360,0))*INDEX($J$354:$R$357,MATCH(AN$360,$I$354:$I$357,0),MATCH(AN$359,$J$353:$R$353,0))</f>
        <v>0</v>
      </c>
      <c r="AO361" s="1015" cm="1">
        <f t="array" ref="AO361">INDEX($H361:$K361,0,MATCH(AO$360,$H$360:$K$360,0))*INDEX($J$354:$R$357,MATCH(AO$360,$I$354:$I$357,0),MATCH(AO$359,$J$353:$R$353,0))</f>
        <v>0</v>
      </c>
      <c r="AP361" s="1015" cm="1">
        <f t="array" ref="AP361">INDEX($H361:$K361,0,MATCH(AP$360,$H$360:$K$360,0))*INDEX($J$354:$R$357,MATCH(AP$360,$I$354:$I$357,0),MATCH(AP$359,$J$353:$R$353,0))</f>
        <v>0</v>
      </c>
      <c r="AQ361" s="1015" cm="1">
        <f t="array" ref="AQ361">INDEX($H361:$K361,0,MATCH(AQ$360,$H$360:$K$360,0))*INDEX($J$354:$R$357,MATCH(AQ$360,$I$354:$I$357,0),MATCH(AQ$359,$J$353:$R$353,0))</f>
        <v>0</v>
      </c>
      <c r="AR361" s="1015" cm="1">
        <f t="array" ref="AR361">INDEX($H361:$K361,0,MATCH(AR$360,$H$360:$K$360,0))*INDEX($J$354:$R$357,MATCH(AR$360,$I$354:$I$357,0),MATCH(AR$359,$J$353:$R$353,0))</f>
        <v>0</v>
      </c>
      <c r="AS361" s="1015" cm="1">
        <f t="array" ref="AS361">INDEX($H361:$K361,0,MATCH(AS$360,$H$360:$K$360,0))*INDEX($J$354:$R$357,MATCH(AS$360,$I$354:$I$357,0),MATCH(AS$359,$J$353:$R$353,0))</f>
        <v>0</v>
      </c>
      <c r="AT361" s="1015" cm="1">
        <f t="array" ref="AT361">INDEX($H361:$K361,0,MATCH(AT$360,$H$360:$K$360,0))*INDEX($J$354:$R$357,MATCH(AT$360,$I$354:$I$357,0),MATCH(AT$359,$J$353:$R$353,0))</f>
        <v>0</v>
      </c>
      <c r="AU361" s="1015"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5" cm="1">
        <f t="array" ref="L362">INDEX($H362:$K362,0,MATCH(L$360,$H$360:$K$360,0))*INDEX($J$354:$R$357,MATCH(L$360,$I$354:$I$357,0),MATCH(L$359,$J$353:$R$353,0))</f>
        <v>0</v>
      </c>
      <c r="M362" s="1015" cm="1">
        <f t="array" ref="M362">INDEX($H362:$K362,0,MATCH(M$360,$H$360:$K$360,0))*INDEX($J$354:$R$357,MATCH(M$360,$I$354:$I$357,0),MATCH(M$359,$J$353:$R$353,0))</f>
        <v>0</v>
      </c>
      <c r="N362" s="1015" cm="1">
        <f t="array" ref="N362">INDEX($H362:$K362,0,MATCH(N$360,$H$360:$K$360,0))*INDEX($J$354:$R$357,MATCH(N$360,$I$354:$I$357,0),MATCH(N$359,$J$353:$R$353,0))</f>
        <v>0</v>
      </c>
      <c r="O362" s="1015" cm="1">
        <f t="array" ref="O362">INDEX($H362:$K362,0,MATCH(O$360,$H$360:$K$360,0))*INDEX($J$354:$R$357,MATCH(O$360,$I$354:$I$357,0),MATCH(O$359,$J$353:$R$353,0))</f>
        <v>0</v>
      </c>
      <c r="P362" s="1015" cm="1">
        <f t="array" ref="P362">INDEX($H362:$K362,0,MATCH(P$360,$H$360:$K$360,0))*INDEX($J$354:$R$357,MATCH(P$360,$I$354:$I$357,0),MATCH(P$359,$J$353:$R$353,0))</f>
        <v>0</v>
      </c>
      <c r="Q362" s="1015" cm="1">
        <f t="array" ref="Q362">INDEX($H362:$K362,0,MATCH(Q$360,$H$360:$K$360,0))*INDEX($J$354:$R$357,MATCH(Q$360,$I$354:$I$357,0),MATCH(Q$359,$J$353:$R$353,0))</f>
        <v>0</v>
      </c>
      <c r="R362" s="1015" cm="1">
        <f t="array" ref="R362">INDEX($H362:$K362,0,MATCH(R$360,$H$360:$K$360,0))*INDEX($J$354:$R$357,MATCH(R$360,$I$354:$I$357,0),MATCH(R$359,$J$353:$R$353,0))</f>
        <v>0</v>
      </c>
      <c r="S362" s="1015" cm="1">
        <f t="array" ref="S362">INDEX($H362:$K362,0,MATCH(S$360,$H$360:$K$360,0))*INDEX($J$354:$R$357,MATCH(S$360,$I$354:$I$357,0),MATCH(S$359,$J$353:$R$353,0))</f>
        <v>0</v>
      </c>
      <c r="T362" s="1015" cm="1">
        <f t="array" ref="T362">INDEX($H362:$K362,0,MATCH(T$360,$H$360:$K$360,0))*INDEX($J$354:$R$357,MATCH(T$360,$I$354:$I$357,0),MATCH(T$359,$J$353:$R$353,0))</f>
        <v>0</v>
      </c>
      <c r="U362" s="1015" cm="1">
        <f t="array" ref="U362">INDEX($H362:$K362,0,MATCH(U$360,$H$360:$K$360,0))*INDEX($J$354:$R$357,MATCH(U$360,$I$354:$I$357,0),MATCH(U$359,$J$353:$R$353,0))</f>
        <v>0</v>
      </c>
      <c r="V362" s="1015" cm="1">
        <f t="array" ref="V362">INDEX($H362:$K362,0,MATCH(V$360,$H$360:$K$360,0))*INDEX($J$354:$R$357,MATCH(V$360,$I$354:$I$357,0),MATCH(V$359,$J$353:$R$353,0))</f>
        <v>0</v>
      </c>
      <c r="W362" s="1015" cm="1">
        <f t="array" ref="W362">INDEX($H362:$K362,0,MATCH(W$360,$H$360:$K$360,0))*INDEX($J$354:$R$357,MATCH(W$360,$I$354:$I$357,0),MATCH(W$359,$J$353:$R$353,0))</f>
        <v>0</v>
      </c>
      <c r="X362" s="1015" cm="1">
        <f t="array" ref="X362">INDEX($H362:$K362,0,MATCH(X$360,$H$360:$K$360,0))*INDEX($J$354:$R$357,MATCH(X$360,$I$354:$I$357,0),MATCH(X$359,$J$353:$R$353,0))</f>
        <v>0</v>
      </c>
      <c r="Y362" s="1015" cm="1">
        <f t="array" ref="Y362">INDEX($H362:$K362,0,MATCH(Y$360,$H$360:$K$360,0))*INDEX($J$354:$R$357,MATCH(Y$360,$I$354:$I$357,0),MATCH(Y$359,$J$353:$R$353,0))</f>
        <v>0</v>
      </c>
      <c r="Z362" s="1015" cm="1">
        <f t="array" ref="Z362">INDEX($H362:$K362,0,MATCH(Z$360,$H$360:$K$360,0))*INDEX($J$354:$R$357,MATCH(Z$360,$I$354:$I$357,0),MATCH(Z$359,$J$353:$R$353,0))</f>
        <v>0</v>
      </c>
      <c r="AA362" s="1015" cm="1">
        <f t="array" ref="AA362">INDEX($H362:$K362,0,MATCH(AA$360,$H$360:$K$360,0))*INDEX($J$354:$R$357,MATCH(AA$360,$I$354:$I$357,0),MATCH(AA$359,$J$353:$R$353,0))</f>
        <v>0</v>
      </c>
      <c r="AB362" s="1015" cm="1">
        <f t="array" ref="AB362">INDEX($H362:$K362,0,MATCH(AB$360,$H$360:$K$360,0))*INDEX($J$354:$R$357,MATCH(AB$360,$I$354:$I$357,0),MATCH(AB$359,$J$353:$R$353,0))</f>
        <v>0</v>
      </c>
      <c r="AC362" s="1015" cm="1">
        <f t="array" ref="AC362">INDEX($H362:$K362,0,MATCH(AC$360,$H$360:$K$360,0))*INDEX($J$354:$R$357,MATCH(AC$360,$I$354:$I$357,0),MATCH(AC$359,$J$353:$R$353,0))</f>
        <v>0</v>
      </c>
      <c r="AD362" s="1015" cm="1">
        <f t="array" ref="AD362">INDEX($H362:$K362,0,MATCH(AD$360,$H$360:$K$360,0))*INDEX($J$354:$R$357,MATCH(AD$360,$I$354:$I$357,0),MATCH(AD$359,$J$353:$R$353,0))</f>
        <v>0</v>
      </c>
      <c r="AE362" s="1015" cm="1">
        <f t="array" ref="AE362">INDEX($H362:$K362,0,MATCH(AE$360,$H$360:$K$360,0))*INDEX($J$354:$R$357,MATCH(AE$360,$I$354:$I$357,0),MATCH(AE$359,$J$353:$R$353,0))</f>
        <v>0</v>
      </c>
      <c r="AF362" s="1015" cm="1">
        <f t="array" ref="AF362">INDEX($H362:$K362,0,MATCH(AF$360,$H$360:$K$360,0))*INDEX($J$354:$R$357,MATCH(AF$360,$I$354:$I$357,0),MATCH(AF$359,$J$353:$R$353,0))</f>
        <v>0</v>
      </c>
      <c r="AG362" s="1015" cm="1">
        <f t="array" ref="AG362">INDEX($H362:$K362,0,MATCH(AG$360,$H$360:$K$360,0))*INDEX($J$354:$R$357,MATCH(AG$360,$I$354:$I$357,0),MATCH(AG$359,$J$353:$R$353,0))</f>
        <v>0</v>
      </c>
      <c r="AH362" s="1015" cm="1">
        <f t="array" ref="AH362">INDEX($H362:$K362,0,MATCH(AH$360,$H$360:$K$360,0))*INDEX($J$354:$R$357,MATCH(AH$360,$I$354:$I$357,0),MATCH(AH$359,$J$353:$R$353,0))</f>
        <v>0</v>
      </c>
      <c r="AI362" s="1015" cm="1">
        <f t="array" ref="AI362">INDEX($H362:$K362,0,MATCH(AI$360,$H$360:$K$360,0))*INDEX($J$354:$R$357,MATCH(AI$360,$I$354:$I$357,0),MATCH(AI$359,$J$353:$R$353,0))</f>
        <v>0</v>
      </c>
      <c r="AJ362" s="1015" cm="1">
        <f t="array" ref="AJ362">INDEX($H362:$K362,0,MATCH(AJ$360,$H$360:$K$360,0))*INDEX($J$354:$R$357,MATCH(AJ$360,$I$354:$I$357,0),MATCH(AJ$359,$J$353:$R$353,0))</f>
        <v>0</v>
      </c>
      <c r="AK362" s="1015" cm="1">
        <f t="array" ref="AK362">INDEX($H362:$K362,0,MATCH(AK$360,$H$360:$K$360,0))*INDEX($J$354:$R$357,MATCH(AK$360,$I$354:$I$357,0),MATCH(AK$359,$J$353:$R$353,0))</f>
        <v>0</v>
      </c>
      <c r="AL362" s="1015" cm="1">
        <f t="array" ref="AL362">INDEX($H362:$K362,0,MATCH(AL$360,$H$360:$K$360,0))*INDEX($J$354:$R$357,MATCH(AL$360,$I$354:$I$357,0),MATCH(AL$359,$J$353:$R$353,0))</f>
        <v>0</v>
      </c>
      <c r="AM362" s="1015" cm="1">
        <f t="array" ref="AM362">INDEX($H362:$K362,0,MATCH(AM$360,$H$360:$K$360,0))*INDEX($J$354:$R$357,MATCH(AM$360,$I$354:$I$357,0),MATCH(AM$359,$J$353:$R$353,0))</f>
        <v>0</v>
      </c>
      <c r="AN362" s="1015" cm="1">
        <f t="array" ref="AN362">INDEX($H362:$K362,0,MATCH(AN$360,$H$360:$K$360,0))*INDEX($J$354:$R$357,MATCH(AN$360,$I$354:$I$357,0),MATCH(AN$359,$J$353:$R$353,0))</f>
        <v>0</v>
      </c>
      <c r="AO362" s="1015" cm="1">
        <f t="array" ref="AO362">INDEX($H362:$K362,0,MATCH(AO$360,$H$360:$K$360,0))*INDEX($J$354:$R$357,MATCH(AO$360,$I$354:$I$357,0),MATCH(AO$359,$J$353:$R$353,0))</f>
        <v>0</v>
      </c>
      <c r="AP362" s="1015" cm="1">
        <f t="array" ref="AP362">INDEX($H362:$K362,0,MATCH(AP$360,$H$360:$K$360,0))*INDEX($J$354:$R$357,MATCH(AP$360,$I$354:$I$357,0),MATCH(AP$359,$J$353:$R$353,0))</f>
        <v>0</v>
      </c>
      <c r="AQ362" s="1015" cm="1">
        <f t="array" ref="AQ362">INDEX($H362:$K362,0,MATCH(AQ$360,$H$360:$K$360,0))*INDEX($J$354:$R$357,MATCH(AQ$360,$I$354:$I$357,0),MATCH(AQ$359,$J$353:$R$353,0))</f>
        <v>0</v>
      </c>
      <c r="AR362" s="1015" cm="1">
        <f t="array" ref="AR362">INDEX($H362:$K362,0,MATCH(AR$360,$H$360:$K$360,0))*INDEX($J$354:$R$357,MATCH(AR$360,$I$354:$I$357,0),MATCH(AR$359,$J$353:$R$353,0))</f>
        <v>0</v>
      </c>
      <c r="AS362" s="1015" cm="1">
        <f t="array" ref="AS362">INDEX($H362:$K362,0,MATCH(AS$360,$H$360:$K$360,0))*INDEX($J$354:$R$357,MATCH(AS$360,$I$354:$I$357,0),MATCH(AS$359,$J$353:$R$353,0))</f>
        <v>0</v>
      </c>
      <c r="AT362" s="1015" cm="1">
        <f t="array" ref="AT362">INDEX($H362:$K362,0,MATCH(AT$360,$H$360:$K$360,0))*INDEX($J$354:$R$357,MATCH(AT$360,$I$354:$I$357,0),MATCH(AT$359,$J$353:$R$353,0))</f>
        <v>0</v>
      </c>
      <c r="AU362" s="1015"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5" cm="1">
        <f t="array" ref="L363">INDEX($H363:$K363,0,MATCH(L$360,$H$360:$K$360,0))*INDEX($J$354:$R$357,MATCH(L$360,$I$354:$I$357,0),MATCH(L$359,$J$353:$R$353,0))</f>
        <v>2</v>
      </c>
      <c r="M363" s="1015" cm="1">
        <f t="array" ref="M363">INDEX($H363:$K363,0,MATCH(M$360,$H$360:$K$360,0))*INDEX($J$354:$R$357,MATCH(M$360,$I$354:$I$357,0),MATCH(M$359,$J$353:$R$353,0))</f>
        <v>1</v>
      </c>
      <c r="N363" s="1015" cm="1">
        <f t="array" ref="N363">INDEX($H363:$K363,0,MATCH(N$360,$H$360:$K$360,0))*INDEX($J$354:$R$357,MATCH(N$360,$I$354:$I$357,0),MATCH(N$359,$J$353:$R$353,0))</f>
        <v>1</v>
      </c>
      <c r="O363" s="1015" cm="1">
        <f t="array" ref="O363">INDEX($H363:$K363,0,MATCH(O$360,$H$360:$K$360,0))*INDEX($J$354:$R$357,MATCH(O$360,$I$354:$I$357,0),MATCH(O$359,$J$353:$R$353,0))</f>
        <v>1</v>
      </c>
      <c r="P363" s="1015" cm="1">
        <f t="array" ref="P363">INDEX($H363:$K363,0,MATCH(P$360,$H$360:$K$360,0))*INDEX($J$354:$R$357,MATCH(P$360,$I$354:$I$357,0),MATCH(P$359,$J$353:$R$353,0))</f>
        <v>2</v>
      </c>
      <c r="Q363" s="1015" cm="1">
        <f t="array" ref="Q363">INDEX($H363:$K363,0,MATCH(Q$360,$H$360:$K$360,0))*INDEX($J$354:$R$357,MATCH(Q$360,$I$354:$I$357,0),MATCH(Q$359,$J$353:$R$353,0))</f>
        <v>1</v>
      </c>
      <c r="R363" s="1015" cm="1">
        <f t="array" ref="R363">INDEX($H363:$K363,0,MATCH(R$360,$H$360:$K$360,0))*INDEX($J$354:$R$357,MATCH(R$360,$I$354:$I$357,0),MATCH(R$359,$J$353:$R$353,0))</f>
        <v>1</v>
      </c>
      <c r="S363" s="1015" cm="1">
        <f t="array" ref="S363">INDEX($H363:$K363,0,MATCH(S$360,$H$360:$K$360,0))*INDEX($J$354:$R$357,MATCH(S$360,$I$354:$I$357,0),MATCH(S$359,$J$353:$R$353,0))</f>
        <v>1</v>
      </c>
      <c r="T363" s="1015" cm="1">
        <f t="array" ref="T363">INDEX($H363:$K363,0,MATCH(T$360,$H$360:$K$360,0))*INDEX($J$354:$R$357,MATCH(T$360,$I$354:$I$357,0),MATCH(T$359,$J$353:$R$353,0))</f>
        <v>2</v>
      </c>
      <c r="U363" s="1015" cm="1">
        <f t="array" ref="U363">INDEX($H363:$K363,0,MATCH(U$360,$H$360:$K$360,0))*INDEX($J$354:$R$357,MATCH(U$360,$I$354:$I$357,0),MATCH(U$359,$J$353:$R$353,0))</f>
        <v>1</v>
      </c>
      <c r="V363" s="1015" cm="1">
        <f t="array" ref="V363">INDEX($H363:$K363,0,MATCH(V$360,$H$360:$K$360,0))*INDEX($J$354:$R$357,MATCH(V$360,$I$354:$I$357,0),MATCH(V$359,$J$353:$R$353,0))</f>
        <v>1</v>
      </c>
      <c r="W363" s="1015" cm="1">
        <f t="array" ref="W363">INDEX($H363:$K363,0,MATCH(W$360,$H$360:$K$360,0))*INDEX($J$354:$R$357,MATCH(W$360,$I$354:$I$357,0),MATCH(W$359,$J$353:$R$353,0))</f>
        <v>1</v>
      </c>
      <c r="X363" s="1015" cm="1">
        <f t="array" ref="X363">INDEX($H363:$K363,0,MATCH(X$360,$H$360:$K$360,0))*INDEX($J$354:$R$357,MATCH(X$360,$I$354:$I$357,0),MATCH(X$359,$J$353:$R$353,0))</f>
        <v>2</v>
      </c>
      <c r="Y363" s="1015" cm="1">
        <f t="array" ref="Y363">INDEX($H363:$K363,0,MATCH(Y$360,$H$360:$K$360,0))*INDEX($J$354:$R$357,MATCH(Y$360,$I$354:$I$357,0),MATCH(Y$359,$J$353:$R$353,0))</f>
        <v>1</v>
      </c>
      <c r="Z363" s="1015" cm="1">
        <f t="array" ref="Z363">INDEX($H363:$K363,0,MATCH(Z$360,$H$360:$K$360,0))*INDEX($J$354:$R$357,MATCH(Z$360,$I$354:$I$357,0),MATCH(Z$359,$J$353:$R$353,0))</f>
        <v>1</v>
      </c>
      <c r="AA363" s="1015" cm="1">
        <f t="array" ref="AA363">INDEX($H363:$K363,0,MATCH(AA$360,$H$360:$K$360,0))*INDEX($J$354:$R$357,MATCH(AA$360,$I$354:$I$357,0),MATCH(AA$359,$J$353:$R$353,0))</f>
        <v>1</v>
      </c>
      <c r="AB363" s="1015" cm="1">
        <f t="array" ref="AB363">INDEX($H363:$K363,0,MATCH(AB$360,$H$360:$K$360,0))*INDEX($J$354:$R$357,MATCH(AB$360,$I$354:$I$357,0),MATCH(AB$359,$J$353:$R$353,0))</f>
        <v>1</v>
      </c>
      <c r="AC363" s="1015" cm="1">
        <f t="array" ref="AC363">INDEX($H363:$K363,0,MATCH(AC$360,$H$360:$K$360,0))*INDEX($J$354:$R$357,MATCH(AC$360,$I$354:$I$357,0),MATCH(AC$359,$J$353:$R$353,0))</f>
        <v>1</v>
      </c>
      <c r="AD363" s="1015" cm="1">
        <f t="array" ref="AD363">INDEX($H363:$K363,0,MATCH(AD$360,$H$360:$K$360,0))*INDEX($J$354:$R$357,MATCH(AD$360,$I$354:$I$357,0),MATCH(AD$359,$J$353:$R$353,0))</f>
        <v>1</v>
      </c>
      <c r="AE363" s="1015" cm="1">
        <f t="array" ref="AE363">INDEX($H363:$K363,0,MATCH(AE$360,$H$360:$K$360,0))*INDEX($J$354:$R$357,MATCH(AE$360,$I$354:$I$357,0),MATCH(AE$359,$J$353:$R$353,0))</f>
        <v>1</v>
      </c>
      <c r="AF363" s="1015" cm="1">
        <f t="array" ref="AF363">INDEX($H363:$K363,0,MATCH(AF$360,$H$360:$K$360,0))*INDEX($J$354:$R$357,MATCH(AF$360,$I$354:$I$357,0),MATCH(AF$359,$J$353:$R$353,0))</f>
        <v>1</v>
      </c>
      <c r="AG363" s="1015" cm="1">
        <f t="array" ref="AG363">INDEX($H363:$K363,0,MATCH(AG$360,$H$360:$K$360,0))*INDEX($J$354:$R$357,MATCH(AG$360,$I$354:$I$357,0),MATCH(AG$359,$J$353:$R$353,0))</f>
        <v>1</v>
      </c>
      <c r="AH363" s="1015" cm="1">
        <f t="array" ref="AH363">INDEX($H363:$K363,0,MATCH(AH$360,$H$360:$K$360,0))*INDEX($J$354:$R$357,MATCH(AH$360,$I$354:$I$357,0),MATCH(AH$359,$J$353:$R$353,0))</f>
        <v>1</v>
      </c>
      <c r="AI363" s="1015" cm="1">
        <f t="array" ref="AI363">INDEX($H363:$K363,0,MATCH(AI$360,$H$360:$K$360,0))*INDEX($J$354:$R$357,MATCH(AI$360,$I$354:$I$357,0),MATCH(AI$359,$J$353:$R$353,0))</f>
        <v>1</v>
      </c>
      <c r="AJ363" s="1015" cm="1">
        <f t="array" ref="AJ363">INDEX($H363:$K363,0,MATCH(AJ$360,$H$360:$K$360,0))*INDEX($J$354:$R$357,MATCH(AJ$360,$I$354:$I$357,0),MATCH(AJ$359,$J$353:$R$353,0))</f>
        <v>1</v>
      </c>
      <c r="AK363" s="1015" cm="1">
        <f t="array" ref="AK363">INDEX($H363:$K363,0,MATCH(AK$360,$H$360:$K$360,0))*INDEX($J$354:$R$357,MATCH(AK$360,$I$354:$I$357,0),MATCH(AK$359,$J$353:$R$353,0))</f>
        <v>1</v>
      </c>
      <c r="AL363" s="1015" cm="1">
        <f t="array" ref="AL363">INDEX($H363:$K363,0,MATCH(AL$360,$H$360:$K$360,0))*INDEX($J$354:$R$357,MATCH(AL$360,$I$354:$I$357,0),MATCH(AL$359,$J$353:$R$353,0))</f>
        <v>1</v>
      </c>
      <c r="AM363" s="1015" cm="1">
        <f t="array" ref="AM363">INDEX($H363:$K363,0,MATCH(AM$360,$H$360:$K$360,0))*INDEX($J$354:$R$357,MATCH(AM$360,$I$354:$I$357,0),MATCH(AM$359,$J$353:$R$353,0))</f>
        <v>1</v>
      </c>
      <c r="AN363" s="1015" cm="1">
        <f t="array" ref="AN363">INDEX($H363:$K363,0,MATCH(AN$360,$H$360:$K$360,0))*INDEX($J$354:$R$357,MATCH(AN$360,$I$354:$I$357,0),MATCH(AN$359,$J$353:$R$353,0))</f>
        <v>1</v>
      </c>
      <c r="AO363" s="1015" cm="1">
        <f t="array" ref="AO363">INDEX($H363:$K363,0,MATCH(AO$360,$H$360:$K$360,0))*INDEX($J$354:$R$357,MATCH(AO$360,$I$354:$I$357,0),MATCH(AO$359,$J$353:$R$353,0))</f>
        <v>1</v>
      </c>
      <c r="AP363" s="1015" cm="1">
        <f t="array" ref="AP363">INDEX($H363:$K363,0,MATCH(AP$360,$H$360:$K$360,0))*INDEX($J$354:$R$357,MATCH(AP$360,$I$354:$I$357,0),MATCH(AP$359,$J$353:$R$353,0))</f>
        <v>1</v>
      </c>
      <c r="AQ363" s="1015" cm="1">
        <f t="array" ref="AQ363">INDEX($H363:$K363,0,MATCH(AQ$360,$H$360:$K$360,0))*INDEX($J$354:$R$357,MATCH(AQ$360,$I$354:$I$357,0),MATCH(AQ$359,$J$353:$R$353,0))</f>
        <v>1</v>
      </c>
      <c r="AR363" s="1015" cm="1">
        <f t="array" ref="AR363">INDEX($H363:$K363,0,MATCH(AR$360,$H$360:$K$360,0))*INDEX($J$354:$R$357,MATCH(AR$360,$I$354:$I$357,0),MATCH(AR$359,$J$353:$R$353,0))</f>
        <v>1</v>
      </c>
      <c r="AS363" s="1015" cm="1">
        <f t="array" ref="AS363">INDEX($H363:$K363,0,MATCH(AS$360,$H$360:$K$360,0))*INDEX($J$354:$R$357,MATCH(AS$360,$I$354:$I$357,0),MATCH(AS$359,$J$353:$R$353,0))</f>
        <v>1</v>
      </c>
      <c r="AT363" s="1015" cm="1">
        <f t="array" ref="AT363">INDEX($H363:$K363,0,MATCH(AT$360,$H$360:$K$360,0))*INDEX($J$354:$R$357,MATCH(AT$360,$I$354:$I$357,0),MATCH(AT$359,$J$353:$R$353,0))</f>
        <v>1</v>
      </c>
      <c r="AU363" s="1015" cm="1">
        <f t="array" ref="AU363">INDEX($H363:$K363,0,MATCH(AU$360,$H$360:$K$360,0))*INDEX($J$354:$R$357,MATCH(AU$360,$I$354:$I$357,0),MATCH(AU$359,$J$353:$R$353,0))</f>
        <v>1</v>
      </c>
      <c r="AV363" s="313"/>
      <c r="AW363" s="313"/>
      <c r="AX363" s="244"/>
      <c r="AY363" s="236"/>
      <c r="AZ363" s="236"/>
      <c r="BA363" s="236"/>
    </row>
    <row r="364" spans="1:53" s="697" customFormat="1" ht="15" outlineLevel="1" x14ac:dyDescent="0.25">
      <c r="A364" s="701"/>
      <c r="B364" s="698"/>
      <c r="C364" s="710"/>
      <c r="D364" s="710"/>
      <c r="E364" s="710"/>
      <c r="F364" s="714"/>
      <c r="G364" s="714" t="str">
        <f t="shared" si="40"/>
        <v>AYABAbd</v>
      </c>
      <c r="H364" s="357">
        <v>1</v>
      </c>
      <c r="I364" s="357">
        <v>1</v>
      </c>
      <c r="J364" s="357">
        <v>1</v>
      </c>
      <c r="K364" s="357">
        <v>1</v>
      </c>
      <c r="L364" s="1015" cm="1">
        <f t="array" ref="L364">INDEX($H364:$K364,0,MATCH(L$360,$H$360:$K$360,0))*INDEX($J$354:$R$357,MATCH(L$360,$I$354:$I$357,0),MATCH(L$359,$J$353:$R$353,0))</f>
        <v>2</v>
      </c>
      <c r="M364" s="1015" cm="1">
        <f t="array" ref="M364">INDEX($H364:$K364,0,MATCH(M$360,$H$360:$K$360,0))*INDEX($J$354:$R$357,MATCH(M$360,$I$354:$I$357,0),MATCH(M$359,$J$353:$R$353,0))</f>
        <v>1</v>
      </c>
      <c r="N364" s="1015" cm="1">
        <f t="array" ref="N364">INDEX($H364:$K364,0,MATCH(N$360,$H$360:$K$360,0))*INDEX($J$354:$R$357,MATCH(N$360,$I$354:$I$357,0),MATCH(N$359,$J$353:$R$353,0))</f>
        <v>1</v>
      </c>
      <c r="O364" s="1015" cm="1">
        <f t="array" ref="O364">INDEX($H364:$K364,0,MATCH(O$360,$H$360:$K$360,0))*INDEX($J$354:$R$357,MATCH(O$360,$I$354:$I$357,0),MATCH(O$359,$J$353:$R$353,0))</f>
        <v>1</v>
      </c>
      <c r="P364" s="1015" cm="1">
        <f t="array" ref="P364">INDEX($H364:$K364,0,MATCH(P$360,$H$360:$K$360,0))*INDEX($J$354:$R$357,MATCH(P$360,$I$354:$I$357,0),MATCH(P$359,$J$353:$R$353,0))</f>
        <v>2</v>
      </c>
      <c r="Q364" s="1015" cm="1">
        <f t="array" ref="Q364">INDEX($H364:$K364,0,MATCH(Q$360,$H$360:$K$360,0))*INDEX($J$354:$R$357,MATCH(Q$360,$I$354:$I$357,0),MATCH(Q$359,$J$353:$R$353,0))</f>
        <v>1</v>
      </c>
      <c r="R364" s="1015" cm="1">
        <f t="array" ref="R364">INDEX($H364:$K364,0,MATCH(R$360,$H$360:$K$360,0))*INDEX($J$354:$R$357,MATCH(R$360,$I$354:$I$357,0),MATCH(R$359,$J$353:$R$353,0))</f>
        <v>1</v>
      </c>
      <c r="S364" s="1015" cm="1">
        <f t="array" ref="S364">INDEX($H364:$K364,0,MATCH(S$360,$H$360:$K$360,0))*INDEX($J$354:$R$357,MATCH(S$360,$I$354:$I$357,0),MATCH(S$359,$J$353:$R$353,0))</f>
        <v>1</v>
      </c>
      <c r="T364" s="1015" cm="1">
        <f t="array" ref="T364">INDEX($H364:$K364,0,MATCH(T$360,$H$360:$K$360,0))*INDEX($J$354:$R$357,MATCH(T$360,$I$354:$I$357,0),MATCH(T$359,$J$353:$R$353,0))</f>
        <v>2</v>
      </c>
      <c r="U364" s="1015" cm="1">
        <f t="array" ref="U364">INDEX($H364:$K364,0,MATCH(U$360,$H$360:$K$360,0))*INDEX($J$354:$R$357,MATCH(U$360,$I$354:$I$357,0),MATCH(U$359,$J$353:$R$353,0))</f>
        <v>1</v>
      </c>
      <c r="V364" s="1015" cm="1">
        <f t="array" ref="V364">INDEX($H364:$K364,0,MATCH(V$360,$H$360:$K$360,0))*INDEX($J$354:$R$357,MATCH(V$360,$I$354:$I$357,0),MATCH(V$359,$J$353:$R$353,0))</f>
        <v>1</v>
      </c>
      <c r="W364" s="1015" cm="1">
        <f t="array" ref="W364">INDEX($H364:$K364,0,MATCH(W$360,$H$360:$K$360,0))*INDEX($J$354:$R$357,MATCH(W$360,$I$354:$I$357,0),MATCH(W$359,$J$353:$R$353,0))</f>
        <v>1</v>
      </c>
      <c r="X364" s="1015" cm="1">
        <f t="array" ref="X364">INDEX($H364:$K364,0,MATCH(X$360,$H$360:$K$360,0))*INDEX($J$354:$R$357,MATCH(X$360,$I$354:$I$357,0),MATCH(X$359,$J$353:$R$353,0))</f>
        <v>2</v>
      </c>
      <c r="Y364" s="1015" cm="1">
        <f t="array" ref="Y364">INDEX($H364:$K364,0,MATCH(Y$360,$H$360:$K$360,0))*INDEX($J$354:$R$357,MATCH(Y$360,$I$354:$I$357,0),MATCH(Y$359,$J$353:$R$353,0))</f>
        <v>1</v>
      </c>
      <c r="Z364" s="1015" cm="1">
        <f t="array" ref="Z364">INDEX($H364:$K364,0,MATCH(Z$360,$H$360:$K$360,0))*INDEX($J$354:$R$357,MATCH(Z$360,$I$354:$I$357,0),MATCH(Z$359,$J$353:$R$353,0))</f>
        <v>1</v>
      </c>
      <c r="AA364" s="1015" cm="1">
        <f t="array" ref="AA364">INDEX($H364:$K364,0,MATCH(AA$360,$H$360:$K$360,0))*INDEX($J$354:$R$357,MATCH(AA$360,$I$354:$I$357,0),MATCH(AA$359,$J$353:$R$353,0))</f>
        <v>1</v>
      </c>
      <c r="AB364" s="1015" cm="1">
        <f t="array" ref="AB364">INDEX($H364:$K364,0,MATCH(AB$360,$H$360:$K$360,0))*INDEX($J$354:$R$357,MATCH(AB$360,$I$354:$I$357,0),MATCH(AB$359,$J$353:$R$353,0))</f>
        <v>1</v>
      </c>
      <c r="AC364" s="1015" cm="1">
        <f t="array" ref="AC364">INDEX($H364:$K364,0,MATCH(AC$360,$H$360:$K$360,0))*INDEX($J$354:$R$357,MATCH(AC$360,$I$354:$I$357,0),MATCH(AC$359,$J$353:$R$353,0))</f>
        <v>1</v>
      </c>
      <c r="AD364" s="1015" cm="1">
        <f t="array" ref="AD364">INDEX($H364:$K364,0,MATCH(AD$360,$H$360:$K$360,0))*INDEX($J$354:$R$357,MATCH(AD$360,$I$354:$I$357,0),MATCH(AD$359,$J$353:$R$353,0))</f>
        <v>1</v>
      </c>
      <c r="AE364" s="1015" cm="1">
        <f t="array" ref="AE364">INDEX($H364:$K364,0,MATCH(AE$360,$H$360:$K$360,0))*INDEX($J$354:$R$357,MATCH(AE$360,$I$354:$I$357,0),MATCH(AE$359,$J$353:$R$353,0))</f>
        <v>1</v>
      </c>
      <c r="AF364" s="1015" cm="1">
        <f t="array" ref="AF364">INDEX($H364:$K364,0,MATCH(AF$360,$H$360:$K$360,0))*INDEX($J$354:$R$357,MATCH(AF$360,$I$354:$I$357,0),MATCH(AF$359,$J$353:$R$353,0))</f>
        <v>1</v>
      </c>
      <c r="AG364" s="1015" cm="1">
        <f t="array" ref="AG364">INDEX($H364:$K364,0,MATCH(AG$360,$H$360:$K$360,0))*INDEX($J$354:$R$357,MATCH(AG$360,$I$354:$I$357,0),MATCH(AG$359,$J$353:$R$353,0))</f>
        <v>1</v>
      </c>
      <c r="AH364" s="1015" cm="1">
        <f t="array" ref="AH364">INDEX($H364:$K364,0,MATCH(AH$360,$H$360:$K$360,0))*INDEX($J$354:$R$357,MATCH(AH$360,$I$354:$I$357,0),MATCH(AH$359,$J$353:$R$353,0))</f>
        <v>1</v>
      </c>
      <c r="AI364" s="1015" cm="1">
        <f t="array" ref="AI364">INDEX($H364:$K364,0,MATCH(AI$360,$H$360:$K$360,0))*INDEX($J$354:$R$357,MATCH(AI$360,$I$354:$I$357,0),MATCH(AI$359,$J$353:$R$353,0))</f>
        <v>1</v>
      </c>
      <c r="AJ364" s="1015" cm="1">
        <f t="array" ref="AJ364">INDEX($H364:$K364,0,MATCH(AJ$360,$H$360:$K$360,0))*INDEX($J$354:$R$357,MATCH(AJ$360,$I$354:$I$357,0),MATCH(AJ$359,$J$353:$R$353,0))</f>
        <v>1</v>
      </c>
      <c r="AK364" s="1015" cm="1">
        <f t="array" ref="AK364">INDEX($H364:$K364,0,MATCH(AK$360,$H$360:$K$360,0))*INDEX($J$354:$R$357,MATCH(AK$360,$I$354:$I$357,0),MATCH(AK$359,$J$353:$R$353,0))</f>
        <v>1</v>
      </c>
      <c r="AL364" s="1015" cm="1">
        <f t="array" ref="AL364">INDEX($H364:$K364,0,MATCH(AL$360,$H$360:$K$360,0))*INDEX($J$354:$R$357,MATCH(AL$360,$I$354:$I$357,0),MATCH(AL$359,$J$353:$R$353,0))</f>
        <v>1</v>
      </c>
      <c r="AM364" s="1015" cm="1">
        <f t="array" ref="AM364">INDEX($H364:$K364,0,MATCH(AM$360,$H$360:$K$360,0))*INDEX($J$354:$R$357,MATCH(AM$360,$I$354:$I$357,0),MATCH(AM$359,$J$353:$R$353,0))</f>
        <v>1</v>
      </c>
      <c r="AN364" s="1015" cm="1">
        <f t="array" ref="AN364">INDEX($H364:$K364,0,MATCH(AN$360,$H$360:$K$360,0))*INDEX($J$354:$R$357,MATCH(AN$360,$I$354:$I$357,0),MATCH(AN$359,$J$353:$R$353,0))</f>
        <v>1</v>
      </c>
      <c r="AO364" s="1015" cm="1">
        <f t="array" ref="AO364">INDEX($H364:$K364,0,MATCH(AO$360,$H$360:$K$360,0))*INDEX($J$354:$R$357,MATCH(AO$360,$I$354:$I$357,0),MATCH(AO$359,$J$353:$R$353,0))</f>
        <v>1</v>
      </c>
      <c r="AP364" s="1015" cm="1">
        <f t="array" ref="AP364">INDEX($H364:$K364,0,MATCH(AP$360,$H$360:$K$360,0))*INDEX($J$354:$R$357,MATCH(AP$360,$I$354:$I$357,0),MATCH(AP$359,$J$353:$R$353,0))</f>
        <v>1</v>
      </c>
      <c r="AQ364" s="1015" cm="1">
        <f t="array" ref="AQ364">INDEX($H364:$K364,0,MATCH(AQ$360,$H$360:$K$360,0))*INDEX($J$354:$R$357,MATCH(AQ$360,$I$354:$I$357,0),MATCH(AQ$359,$J$353:$R$353,0))</f>
        <v>1</v>
      </c>
      <c r="AR364" s="1015" cm="1">
        <f t="array" ref="AR364">INDEX($H364:$K364,0,MATCH(AR$360,$H$360:$K$360,0))*INDEX($J$354:$R$357,MATCH(AR$360,$I$354:$I$357,0),MATCH(AR$359,$J$353:$R$353,0))</f>
        <v>1</v>
      </c>
      <c r="AS364" s="1015" cm="1">
        <f t="array" ref="AS364">INDEX($H364:$K364,0,MATCH(AS$360,$H$360:$K$360,0))*INDEX($J$354:$R$357,MATCH(AS$360,$I$354:$I$357,0),MATCH(AS$359,$J$353:$R$353,0))</f>
        <v>1</v>
      </c>
      <c r="AT364" s="1015" cm="1">
        <f t="array" ref="AT364">INDEX($H364:$K364,0,MATCH(AT$360,$H$360:$K$360,0))*INDEX($J$354:$R$357,MATCH(AT$360,$I$354:$I$357,0),MATCH(AT$359,$J$353:$R$353,0))</f>
        <v>1</v>
      </c>
      <c r="AU364" s="1015" cm="1">
        <f t="array" ref="AU364">INDEX($H364:$K364,0,MATCH(AU$360,$H$360:$K$360,0))*INDEX($J$354:$R$357,MATCH(AU$360,$I$354:$I$357,0),MATCH(AU$359,$J$353:$R$353,0))</f>
        <v>1</v>
      </c>
      <c r="AV364" s="313"/>
      <c r="AW364" s="313"/>
      <c r="AX364" s="705"/>
      <c r="AY364" s="700"/>
      <c r="AZ364" s="700"/>
      <c r="BA364" s="700"/>
    </row>
    <row r="365" spans="1:53" s="697" customFormat="1" ht="15" outlineLevel="1" x14ac:dyDescent="0.25">
      <c r="A365" s="701"/>
      <c r="B365" s="698"/>
      <c r="C365" s="710"/>
      <c r="D365" s="710"/>
      <c r="E365" s="710"/>
      <c r="F365" s="714"/>
      <c r="G365" s="714" t="str">
        <f t="shared" si="40"/>
        <v>YAOAOFa</v>
      </c>
      <c r="H365" s="357">
        <v>0</v>
      </c>
      <c r="I365" s="357">
        <v>0</v>
      </c>
      <c r="J365" s="357">
        <v>0</v>
      </c>
      <c r="K365" s="357">
        <v>0</v>
      </c>
      <c r="L365" s="1015" cm="1">
        <f t="array" ref="L365">INDEX($H365:$K365,0,MATCH(L$360,$H$360:$K$360,0))*INDEX($J$354:$R$357,MATCH(L$360,$I$354:$I$357,0),MATCH(L$359,$J$353:$R$353,0))</f>
        <v>0</v>
      </c>
      <c r="M365" s="1015" cm="1">
        <f t="array" ref="M365">INDEX($H365:$K365,0,MATCH(M$360,$H$360:$K$360,0))*INDEX($J$354:$R$357,MATCH(M$360,$I$354:$I$357,0),MATCH(M$359,$J$353:$R$353,0))</f>
        <v>0</v>
      </c>
      <c r="N365" s="1015" cm="1">
        <f t="array" ref="N365">INDEX($H365:$K365,0,MATCH(N$360,$H$360:$K$360,0))*INDEX($J$354:$R$357,MATCH(N$360,$I$354:$I$357,0),MATCH(N$359,$J$353:$R$353,0))</f>
        <v>0</v>
      </c>
      <c r="O365" s="1015" cm="1">
        <f t="array" ref="O365">INDEX($H365:$K365,0,MATCH(O$360,$H$360:$K$360,0))*INDEX($J$354:$R$357,MATCH(O$360,$I$354:$I$357,0),MATCH(O$359,$J$353:$R$353,0))</f>
        <v>0</v>
      </c>
      <c r="P365" s="1015" cm="1">
        <f t="array" ref="P365">INDEX($H365:$K365,0,MATCH(P$360,$H$360:$K$360,0))*INDEX($J$354:$R$357,MATCH(P$360,$I$354:$I$357,0),MATCH(P$359,$J$353:$R$353,0))</f>
        <v>0</v>
      </c>
      <c r="Q365" s="1015" cm="1">
        <f t="array" ref="Q365">INDEX($H365:$K365,0,MATCH(Q$360,$H$360:$K$360,0))*INDEX($J$354:$R$357,MATCH(Q$360,$I$354:$I$357,0),MATCH(Q$359,$J$353:$R$353,0))</f>
        <v>0</v>
      </c>
      <c r="R365" s="1015" cm="1">
        <f t="array" ref="R365">INDEX($H365:$K365,0,MATCH(R$360,$H$360:$K$360,0))*INDEX($J$354:$R$357,MATCH(R$360,$I$354:$I$357,0),MATCH(R$359,$J$353:$R$353,0))</f>
        <v>0</v>
      </c>
      <c r="S365" s="1015" cm="1">
        <f t="array" ref="S365">INDEX($H365:$K365,0,MATCH(S$360,$H$360:$K$360,0))*INDEX($J$354:$R$357,MATCH(S$360,$I$354:$I$357,0),MATCH(S$359,$J$353:$R$353,0))</f>
        <v>0</v>
      </c>
      <c r="T365" s="1015" cm="1">
        <f t="array" ref="T365">INDEX($H365:$K365,0,MATCH(T$360,$H$360:$K$360,0))*INDEX($J$354:$R$357,MATCH(T$360,$I$354:$I$357,0),MATCH(T$359,$J$353:$R$353,0))</f>
        <v>0</v>
      </c>
      <c r="U365" s="1015" cm="1">
        <f t="array" ref="U365">INDEX($H365:$K365,0,MATCH(U$360,$H$360:$K$360,0))*INDEX($J$354:$R$357,MATCH(U$360,$I$354:$I$357,0),MATCH(U$359,$J$353:$R$353,0))</f>
        <v>0</v>
      </c>
      <c r="V365" s="1015" cm="1">
        <f t="array" ref="V365">INDEX($H365:$K365,0,MATCH(V$360,$H$360:$K$360,0))*INDEX($J$354:$R$357,MATCH(V$360,$I$354:$I$357,0),MATCH(V$359,$J$353:$R$353,0))</f>
        <v>0</v>
      </c>
      <c r="W365" s="1015" cm="1">
        <f t="array" ref="W365">INDEX($H365:$K365,0,MATCH(W$360,$H$360:$K$360,0))*INDEX($J$354:$R$357,MATCH(W$360,$I$354:$I$357,0),MATCH(W$359,$J$353:$R$353,0))</f>
        <v>0</v>
      </c>
      <c r="X365" s="1015" cm="1">
        <f t="array" ref="X365">INDEX($H365:$K365,0,MATCH(X$360,$H$360:$K$360,0))*INDEX($J$354:$R$357,MATCH(X$360,$I$354:$I$357,0),MATCH(X$359,$J$353:$R$353,0))</f>
        <v>0</v>
      </c>
      <c r="Y365" s="1015" cm="1">
        <f t="array" ref="Y365">INDEX($H365:$K365,0,MATCH(Y$360,$H$360:$K$360,0))*INDEX($J$354:$R$357,MATCH(Y$360,$I$354:$I$357,0),MATCH(Y$359,$J$353:$R$353,0))</f>
        <v>0</v>
      </c>
      <c r="Z365" s="1015" cm="1">
        <f t="array" ref="Z365">INDEX($H365:$K365,0,MATCH(Z$360,$H$360:$K$360,0))*INDEX($J$354:$R$357,MATCH(Z$360,$I$354:$I$357,0),MATCH(Z$359,$J$353:$R$353,0))</f>
        <v>0</v>
      </c>
      <c r="AA365" s="1015" cm="1">
        <f t="array" ref="AA365">INDEX($H365:$K365,0,MATCH(AA$360,$H$360:$K$360,0))*INDEX($J$354:$R$357,MATCH(AA$360,$I$354:$I$357,0),MATCH(AA$359,$J$353:$R$353,0))</f>
        <v>0</v>
      </c>
      <c r="AB365" s="1015" cm="1">
        <f t="array" ref="AB365">INDEX($H365:$K365,0,MATCH(AB$360,$H$360:$K$360,0))*INDEX($J$354:$R$357,MATCH(AB$360,$I$354:$I$357,0),MATCH(AB$359,$J$353:$R$353,0))</f>
        <v>0</v>
      </c>
      <c r="AC365" s="1015" cm="1">
        <f t="array" ref="AC365">INDEX($H365:$K365,0,MATCH(AC$360,$H$360:$K$360,0))*INDEX($J$354:$R$357,MATCH(AC$360,$I$354:$I$357,0),MATCH(AC$359,$J$353:$R$353,0))</f>
        <v>0</v>
      </c>
      <c r="AD365" s="1015" cm="1">
        <f t="array" ref="AD365">INDEX($H365:$K365,0,MATCH(AD$360,$H$360:$K$360,0))*INDEX($J$354:$R$357,MATCH(AD$360,$I$354:$I$357,0),MATCH(AD$359,$J$353:$R$353,0))</f>
        <v>0</v>
      </c>
      <c r="AE365" s="1015" cm="1">
        <f t="array" ref="AE365">INDEX($H365:$K365,0,MATCH(AE$360,$H$360:$K$360,0))*INDEX($J$354:$R$357,MATCH(AE$360,$I$354:$I$357,0),MATCH(AE$359,$J$353:$R$353,0))</f>
        <v>0</v>
      </c>
      <c r="AF365" s="1015" cm="1">
        <f t="array" ref="AF365">INDEX($H365:$K365,0,MATCH(AF$360,$H$360:$K$360,0))*INDEX($J$354:$R$357,MATCH(AF$360,$I$354:$I$357,0),MATCH(AF$359,$J$353:$R$353,0))</f>
        <v>0</v>
      </c>
      <c r="AG365" s="1015" cm="1">
        <f t="array" ref="AG365">INDEX($H365:$K365,0,MATCH(AG$360,$H$360:$K$360,0))*INDEX($J$354:$R$357,MATCH(AG$360,$I$354:$I$357,0),MATCH(AG$359,$J$353:$R$353,0))</f>
        <v>0</v>
      </c>
      <c r="AH365" s="1015" cm="1">
        <f t="array" ref="AH365">INDEX($H365:$K365,0,MATCH(AH$360,$H$360:$K$360,0))*INDEX($J$354:$R$357,MATCH(AH$360,$I$354:$I$357,0),MATCH(AH$359,$J$353:$R$353,0))</f>
        <v>0</v>
      </c>
      <c r="AI365" s="1015" cm="1">
        <f t="array" ref="AI365">INDEX($H365:$K365,0,MATCH(AI$360,$H$360:$K$360,0))*INDEX($J$354:$R$357,MATCH(AI$360,$I$354:$I$357,0),MATCH(AI$359,$J$353:$R$353,0))</f>
        <v>0</v>
      </c>
      <c r="AJ365" s="1015" cm="1">
        <f t="array" ref="AJ365">INDEX($H365:$K365,0,MATCH(AJ$360,$H$360:$K$360,0))*INDEX($J$354:$R$357,MATCH(AJ$360,$I$354:$I$357,0),MATCH(AJ$359,$J$353:$R$353,0))</f>
        <v>0</v>
      </c>
      <c r="AK365" s="1015" cm="1">
        <f t="array" ref="AK365">INDEX($H365:$K365,0,MATCH(AK$360,$H$360:$K$360,0))*INDEX($J$354:$R$357,MATCH(AK$360,$I$354:$I$357,0),MATCH(AK$359,$J$353:$R$353,0))</f>
        <v>0</v>
      </c>
      <c r="AL365" s="1015" cm="1">
        <f t="array" ref="AL365">INDEX($H365:$K365,0,MATCH(AL$360,$H$360:$K$360,0))*INDEX($J$354:$R$357,MATCH(AL$360,$I$354:$I$357,0),MATCH(AL$359,$J$353:$R$353,0))</f>
        <v>0</v>
      </c>
      <c r="AM365" s="1015" cm="1">
        <f t="array" ref="AM365">INDEX($H365:$K365,0,MATCH(AM$360,$H$360:$K$360,0))*INDEX($J$354:$R$357,MATCH(AM$360,$I$354:$I$357,0),MATCH(AM$359,$J$353:$R$353,0))</f>
        <v>0</v>
      </c>
      <c r="AN365" s="1015" cm="1">
        <f t="array" ref="AN365">INDEX($H365:$K365,0,MATCH(AN$360,$H$360:$K$360,0))*INDEX($J$354:$R$357,MATCH(AN$360,$I$354:$I$357,0),MATCH(AN$359,$J$353:$R$353,0))</f>
        <v>0</v>
      </c>
      <c r="AO365" s="1015" cm="1">
        <f t="array" ref="AO365">INDEX($H365:$K365,0,MATCH(AO$360,$H$360:$K$360,0))*INDEX($J$354:$R$357,MATCH(AO$360,$I$354:$I$357,0),MATCH(AO$359,$J$353:$R$353,0))</f>
        <v>0</v>
      </c>
      <c r="AP365" s="1015" cm="1">
        <f t="array" ref="AP365">INDEX($H365:$K365,0,MATCH(AP$360,$H$360:$K$360,0))*INDEX($J$354:$R$357,MATCH(AP$360,$I$354:$I$357,0),MATCH(AP$359,$J$353:$R$353,0))</f>
        <v>0</v>
      </c>
      <c r="AQ365" s="1015" cm="1">
        <f t="array" ref="AQ365">INDEX($H365:$K365,0,MATCH(AQ$360,$H$360:$K$360,0))*INDEX($J$354:$R$357,MATCH(AQ$360,$I$354:$I$357,0),MATCH(AQ$359,$J$353:$R$353,0))</f>
        <v>0</v>
      </c>
      <c r="AR365" s="1015" cm="1">
        <f t="array" ref="AR365">INDEX($H365:$K365,0,MATCH(AR$360,$H$360:$K$360,0))*INDEX($J$354:$R$357,MATCH(AR$360,$I$354:$I$357,0),MATCH(AR$359,$J$353:$R$353,0))</f>
        <v>0</v>
      </c>
      <c r="AS365" s="1015" cm="1">
        <f t="array" ref="AS365">INDEX($H365:$K365,0,MATCH(AS$360,$H$360:$K$360,0))*INDEX($J$354:$R$357,MATCH(AS$360,$I$354:$I$357,0),MATCH(AS$359,$J$353:$R$353,0))</f>
        <v>0</v>
      </c>
      <c r="AT365" s="1015" cm="1">
        <f t="array" ref="AT365">INDEX($H365:$K365,0,MATCH(AT$360,$H$360:$K$360,0))*INDEX($J$354:$R$357,MATCH(AT$360,$I$354:$I$357,0),MATCH(AT$359,$J$353:$R$353,0))</f>
        <v>0</v>
      </c>
      <c r="AU365" s="1015" cm="1">
        <f t="array" ref="AU365">INDEX($H365:$K365,0,MATCH(AU$360,$H$360:$K$360,0))*INDEX($J$354:$R$357,MATCH(AU$360,$I$354:$I$357,0),MATCH(AU$359,$J$353:$R$353,0))</f>
        <v>0</v>
      </c>
      <c r="AV365" s="313"/>
      <c r="AW365" s="313"/>
      <c r="AX365" s="705"/>
      <c r="AY365" s="700"/>
      <c r="AZ365" s="700"/>
      <c r="BA365" s="700"/>
    </row>
    <row r="366" spans="1:53" s="697" customFormat="1" ht="15" outlineLevel="1" x14ac:dyDescent="0.25">
      <c r="A366" s="701"/>
      <c r="B366" s="698"/>
      <c r="C366" s="710"/>
      <c r="D366" s="710"/>
      <c r="E366" s="710"/>
      <c r="F366" s="714"/>
      <c r="G366" s="714" t="str">
        <f t="shared" si="40"/>
        <v>AYAOAof</v>
      </c>
      <c r="H366" s="357">
        <v>1</v>
      </c>
      <c r="I366" s="357">
        <v>1</v>
      </c>
      <c r="J366" s="357">
        <v>1</v>
      </c>
      <c r="K366" s="357">
        <v>1</v>
      </c>
      <c r="L366" s="1015" cm="1">
        <f t="array" ref="L366">INDEX($H366:$K366,0,MATCH(L$360,$H$360:$K$360,0))*INDEX($J$354:$R$357,MATCH(L$360,$I$354:$I$357,0),MATCH(L$359,$J$353:$R$353,0))</f>
        <v>2</v>
      </c>
      <c r="M366" s="1015" cm="1">
        <f t="array" ref="M366">INDEX($H366:$K366,0,MATCH(M$360,$H$360:$K$360,0))*INDEX($J$354:$R$357,MATCH(M$360,$I$354:$I$357,0),MATCH(M$359,$J$353:$R$353,0))</f>
        <v>1</v>
      </c>
      <c r="N366" s="1015" cm="1">
        <f t="array" ref="N366">INDEX($H366:$K366,0,MATCH(N$360,$H$360:$K$360,0))*INDEX($J$354:$R$357,MATCH(N$360,$I$354:$I$357,0),MATCH(N$359,$J$353:$R$353,0))</f>
        <v>1</v>
      </c>
      <c r="O366" s="1015" cm="1">
        <f t="array" ref="O366">INDEX($H366:$K366,0,MATCH(O$360,$H$360:$K$360,0))*INDEX($J$354:$R$357,MATCH(O$360,$I$354:$I$357,0),MATCH(O$359,$J$353:$R$353,0))</f>
        <v>1</v>
      </c>
      <c r="P366" s="1015" cm="1">
        <f t="array" ref="P366">INDEX($H366:$K366,0,MATCH(P$360,$H$360:$K$360,0))*INDEX($J$354:$R$357,MATCH(P$360,$I$354:$I$357,0),MATCH(P$359,$J$353:$R$353,0))</f>
        <v>2</v>
      </c>
      <c r="Q366" s="1015" cm="1">
        <f t="array" ref="Q366">INDEX($H366:$K366,0,MATCH(Q$360,$H$360:$K$360,0))*INDEX($J$354:$R$357,MATCH(Q$360,$I$354:$I$357,0),MATCH(Q$359,$J$353:$R$353,0))</f>
        <v>1</v>
      </c>
      <c r="R366" s="1015" cm="1">
        <f t="array" ref="R366">INDEX($H366:$K366,0,MATCH(R$360,$H$360:$K$360,0))*INDEX($J$354:$R$357,MATCH(R$360,$I$354:$I$357,0),MATCH(R$359,$J$353:$R$353,0))</f>
        <v>1</v>
      </c>
      <c r="S366" s="1015" cm="1">
        <f t="array" ref="S366">INDEX($H366:$K366,0,MATCH(S$360,$H$360:$K$360,0))*INDEX($J$354:$R$357,MATCH(S$360,$I$354:$I$357,0),MATCH(S$359,$J$353:$R$353,0))</f>
        <v>1</v>
      </c>
      <c r="T366" s="1015" cm="1">
        <f t="array" ref="T366">INDEX($H366:$K366,0,MATCH(T$360,$H$360:$K$360,0))*INDEX($J$354:$R$357,MATCH(T$360,$I$354:$I$357,0),MATCH(T$359,$J$353:$R$353,0))</f>
        <v>2</v>
      </c>
      <c r="U366" s="1015" cm="1">
        <f t="array" ref="U366">INDEX($H366:$K366,0,MATCH(U$360,$H$360:$K$360,0))*INDEX($J$354:$R$357,MATCH(U$360,$I$354:$I$357,0),MATCH(U$359,$J$353:$R$353,0))</f>
        <v>1</v>
      </c>
      <c r="V366" s="1015" cm="1">
        <f t="array" ref="V366">INDEX($H366:$K366,0,MATCH(V$360,$H$360:$K$360,0))*INDEX($J$354:$R$357,MATCH(V$360,$I$354:$I$357,0),MATCH(V$359,$J$353:$R$353,0))</f>
        <v>1</v>
      </c>
      <c r="W366" s="1015" cm="1">
        <f t="array" ref="W366">INDEX($H366:$K366,0,MATCH(W$360,$H$360:$K$360,0))*INDEX($J$354:$R$357,MATCH(W$360,$I$354:$I$357,0),MATCH(W$359,$J$353:$R$353,0))</f>
        <v>1</v>
      </c>
      <c r="X366" s="1015" cm="1">
        <f t="array" ref="X366">INDEX($H366:$K366,0,MATCH(X$360,$H$360:$K$360,0))*INDEX($J$354:$R$357,MATCH(X$360,$I$354:$I$357,0),MATCH(X$359,$J$353:$R$353,0))</f>
        <v>2</v>
      </c>
      <c r="Y366" s="1015" cm="1">
        <f t="array" ref="Y366">INDEX($H366:$K366,0,MATCH(Y$360,$H$360:$K$360,0))*INDEX($J$354:$R$357,MATCH(Y$360,$I$354:$I$357,0),MATCH(Y$359,$J$353:$R$353,0))</f>
        <v>1</v>
      </c>
      <c r="Z366" s="1015" cm="1">
        <f t="array" ref="Z366">INDEX($H366:$K366,0,MATCH(Z$360,$H$360:$K$360,0))*INDEX($J$354:$R$357,MATCH(Z$360,$I$354:$I$357,0),MATCH(Z$359,$J$353:$R$353,0))</f>
        <v>1</v>
      </c>
      <c r="AA366" s="1015" cm="1">
        <f t="array" ref="AA366">INDEX($H366:$K366,0,MATCH(AA$360,$H$360:$K$360,0))*INDEX($J$354:$R$357,MATCH(AA$360,$I$354:$I$357,0),MATCH(AA$359,$J$353:$R$353,0))</f>
        <v>1</v>
      </c>
      <c r="AB366" s="1015" cm="1">
        <f t="array" ref="AB366">INDEX($H366:$K366,0,MATCH(AB$360,$H$360:$K$360,0))*INDEX($J$354:$R$357,MATCH(AB$360,$I$354:$I$357,0),MATCH(AB$359,$J$353:$R$353,0))</f>
        <v>1</v>
      </c>
      <c r="AC366" s="1015" cm="1">
        <f t="array" ref="AC366">INDEX($H366:$K366,0,MATCH(AC$360,$H$360:$K$360,0))*INDEX($J$354:$R$357,MATCH(AC$360,$I$354:$I$357,0),MATCH(AC$359,$J$353:$R$353,0))</f>
        <v>1</v>
      </c>
      <c r="AD366" s="1015" cm="1">
        <f t="array" ref="AD366">INDEX($H366:$K366,0,MATCH(AD$360,$H$360:$K$360,0))*INDEX($J$354:$R$357,MATCH(AD$360,$I$354:$I$357,0),MATCH(AD$359,$J$353:$R$353,0))</f>
        <v>1</v>
      </c>
      <c r="AE366" s="1015" cm="1">
        <f t="array" ref="AE366">INDEX($H366:$K366,0,MATCH(AE$360,$H$360:$K$360,0))*INDEX($J$354:$R$357,MATCH(AE$360,$I$354:$I$357,0),MATCH(AE$359,$J$353:$R$353,0))</f>
        <v>1</v>
      </c>
      <c r="AF366" s="1015" cm="1">
        <f t="array" ref="AF366">INDEX($H366:$K366,0,MATCH(AF$360,$H$360:$K$360,0))*INDEX($J$354:$R$357,MATCH(AF$360,$I$354:$I$357,0),MATCH(AF$359,$J$353:$R$353,0))</f>
        <v>1</v>
      </c>
      <c r="AG366" s="1015" cm="1">
        <f t="array" ref="AG366">INDEX($H366:$K366,0,MATCH(AG$360,$H$360:$K$360,0))*INDEX($J$354:$R$357,MATCH(AG$360,$I$354:$I$357,0),MATCH(AG$359,$J$353:$R$353,0))</f>
        <v>1</v>
      </c>
      <c r="AH366" s="1015" cm="1">
        <f t="array" ref="AH366">INDEX($H366:$K366,0,MATCH(AH$360,$H$360:$K$360,0))*INDEX($J$354:$R$357,MATCH(AH$360,$I$354:$I$357,0),MATCH(AH$359,$J$353:$R$353,0))</f>
        <v>1</v>
      </c>
      <c r="AI366" s="1015" cm="1">
        <f t="array" ref="AI366">INDEX($H366:$K366,0,MATCH(AI$360,$H$360:$K$360,0))*INDEX($J$354:$R$357,MATCH(AI$360,$I$354:$I$357,0),MATCH(AI$359,$J$353:$R$353,0))</f>
        <v>1</v>
      </c>
      <c r="AJ366" s="1015" cm="1">
        <f t="array" ref="AJ366">INDEX($H366:$K366,0,MATCH(AJ$360,$H$360:$K$360,0))*INDEX($J$354:$R$357,MATCH(AJ$360,$I$354:$I$357,0),MATCH(AJ$359,$J$353:$R$353,0))</f>
        <v>1</v>
      </c>
      <c r="AK366" s="1015" cm="1">
        <f t="array" ref="AK366">INDEX($H366:$K366,0,MATCH(AK$360,$H$360:$K$360,0))*INDEX($J$354:$R$357,MATCH(AK$360,$I$354:$I$357,0),MATCH(AK$359,$J$353:$R$353,0))</f>
        <v>1</v>
      </c>
      <c r="AL366" s="1015" cm="1">
        <f t="array" ref="AL366">INDEX($H366:$K366,0,MATCH(AL$360,$H$360:$K$360,0))*INDEX($J$354:$R$357,MATCH(AL$360,$I$354:$I$357,0),MATCH(AL$359,$J$353:$R$353,0))</f>
        <v>1</v>
      </c>
      <c r="AM366" s="1015" cm="1">
        <f t="array" ref="AM366">INDEX($H366:$K366,0,MATCH(AM$360,$H$360:$K$360,0))*INDEX($J$354:$R$357,MATCH(AM$360,$I$354:$I$357,0),MATCH(AM$359,$J$353:$R$353,0))</f>
        <v>1</v>
      </c>
      <c r="AN366" s="1015" cm="1">
        <f t="array" ref="AN366">INDEX($H366:$K366,0,MATCH(AN$360,$H$360:$K$360,0))*INDEX($J$354:$R$357,MATCH(AN$360,$I$354:$I$357,0),MATCH(AN$359,$J$353:$R$353,0))</f>
        <v>1</v>
      </c>
      <c r="AO366" s="1015" cm="1">
        <f t="array" ref="AO366">INDEX($H366:$K366,0,MATCH(AO$360,$H$360:$K$360,0))*INDEX($J$354:$R$357,MATCH(AO$360,$I$354:$I$357,0),MATCH(AO$359,$J$353:$R$353,0))</f>
        <v>1</v>
      </c>
      <c r="AP366" s="1015" cm="1">
        <f t="array" ref="AP366">INDEX($H366:$K366,0,MATCH(AP$360,$H$360:$K$360,0))*INDEX($J$354:$R$357,MATCH(AP$360,$I$354:$I$357,0),MATCH(AP$359,$J$353:$R$353,0))</f>
        <v>1</v>
      </c>
      <c r="AQ366" s="1015" cm="1">
        <f t="array" ref="AQ366">INDEX($H366:$K366,0,MATCH(AQ$360,$H$360:$K$360,0))*INDEX($J$354:$R$357,MATCH(AQ$360,$I$354:$I$357,0),MATCH(AQ$359,$J$353:$R$353,0))</f>
        <v>1</v>
      </c>
      <c r="AR366" s="1015" cm="1">
        <f t="array" ref="AR366">INDEX($H366:$K366,0,MATCH(AR$360,$H$360:$K$360,0))*INDEX($J$354:$R$357,MATCH(AR$360,$I$354:$I$357,0),MATCH(AR$359,$J$353:$R$353,0))</f>
        <v>1</v>
      </c>
      <c r="AS366" s="1015" cm="1">
        <f t="array" ref="AS366">INDEX($H366:$K366,0,MATCH(AS$360,$H$360:$K$360,0))*INDEX($J$354:$R$357,MATCH(AS$360,$I$354:$I$357,0),MATCH(AS$359,$J$353:$R$353,0))</f>
        <v>1</v>
      </c>
      <c r="AT366" s="1015" cm="1">
        <f t="array" ref="AT366">INDEX($H366:$K366,0,MATCH(AT$360,$H$360:$K$360,0))*INDEX($J$354:$R$357,MATCH(AT$360,$I$354:$I$357,0),MATCH(AT$359,$J$353:$R$353,0))</f>
        <v>1</v>
      </c>
      <c r="AU366" s="1015" cm="1">
        <f t="array" ref="AU366">INDEX($H366:$K366,0,MATCH(AU$360,$H$360:$K$360,0))*INDEX($J$354:$R$357,MATCH(AU$360,$I$354:$I$357,0),MATCH(AU$359,$J$353:$R$353,0))</f>
        <v>1</v>
      </c>
      <c r="AV366" s="313"/>
      <c r="AW366" s="313"/>
      <c r="AX366" s="705"/>
      <c r="AY366" s="700"/>
      <c r="AZ366" s="700"/>
      <c r="BA366" s="700"/>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5" cm="1">
        <f t="array" ref="L367">INDEX($H367:$K367,0,MATCH(L$360,$H$360:$K$360,0))*INDEX($J$354:$R$357,MATCH(L$360,$I$354:$I$357,0),MATCH(L$359,$J$353:$R$353,0))</f>
        <v>2</v>
      </c>
      <c r="M367" s="1015" cm="1">
        <f t="array" ref="M367">INDEX($H367:$K367,0,MATCH(M$360,$H$360:$K$360,0))*INDEX($J$354:$R$357,MATCH(M$360,$I$354:$I$357,0),MATCH(M$359,$J$353:$R$353,0))</f>
        <v>1</v>
      </c>
      <c r="N367" s="1015" cm="1">
        <f t="array" ref="N367">INDEX($H367:$K367,0,MATCH(N$360,$H$360:$K$360,0))*INDEX($J$354:$R$357,MATCH(N$360,$I$354:$I$357,0),MATCH(N$359,$J$353:$R$353,0))</f>
        <v>2</v>
      </c>
      <c r="O367" s="1015" cm="1">
        <f t="array" ref="O367">INDEX($H367:$K367,0,MATCH(O$360,$H$360:$K$360,0))*INDEX($J$354:$R$357,MATCH(O$360,$I$354:$I$357,0),MATCH(O$359,$J$353:$R$353,0))</f>
        <v>2</v>
      </c>
      <c r="P367" s="1015" cm="1">
        <f t="array" ref="P367">INDEX($H367:$K367,0,MATCH(P$360,$H$360:$K$360,0))*INDEX($J$354:$R$357,MATCH(P$360,$I$354:$I$357,0),MATCH(P$359,$J$353:$R$353,0))</f>
        <v>2</v>
      </c>
      <c r="Q367" s="1015" cm="1">
        <f t="array" ref="Q367">INDEX($H367:$K367,0,MATCH(Q$360,$H$360:$K$360,0))*INDEX($J$354:$R$357,MATCH(Q$360,$I$354:$I$357,0),MATCH(Q$359,$J$353:$R$353,0))</f>
        <v>1</v>
      </c>
      <c r="R367" s="1015" cm="1">
        <f t="array" ref="R367">INDEX($H367:$K367,0,MATCH(R$360,$H$360:$K$360,0))*INDEX($J$354:$R$357,MATCH(R$360,$I$354:$I$357,0),MATCH(R$359,$J$353:$R$353,0))</f>
        <v>2</v>
      </c>
      <c r="S367" s="1015" cm="1">
        <f t="array" ref="S367">INDEX($H367:$K367,0,MATCH(S$360,$H$360:$K$360,0))*INDEX($J$354:$R$357,MATCH(S$360,$I$354:$I$357,0),MATCH(S$359,$J$353:$R$353,0))</f>
        <v>2</v>
      </c>
      <c r="T367" s="1015" cm="1">
        <f t="array" ref="T367">INDEX($H367:$K367,0,MATCH(T$360,$H$360:$K$360,0))*INDEX($J$354:$R$357,MATCH(T$360,$I$354:$I$357,0),MATCH(T$359,$J$353:$R$353,0))</f>
        <v>2</v>
      </c>
      <c r="U367" s="1015" cm="1">
        <f t="array" ref="U367">INDEX($H367:$K367,0,MATCH(U$360,$H$360:$K$360,0))*INDEX($J$354:$R$357,MATCH(U$360,$I$354:$I$357,0),MATCH(U$359,$J$353:$R$353,0))</f>
        <v>1</v>
      </c>
      <c r="V367" s="1015" cm="1">
        <f t="array" ref="V367">INDEX($H367:$K367,0,MATCH(V$360,$H$360:$K$360,0))*INDEX($J$354:$R$357,MATCH(V$360,$I$354:$I$357,0),MATCH(V$359,$J$353:$R$353,0))</f>
        <v>2</v>
      </c>
      <c r="W367" s="1015" cm="1">
        <f t="array" ref="W367">INDEX($H367:$K367,0,MATCH(W$360,$H$360:$K$360,0))*INDEX($J$354:$R$357,MATCH(W$360,$I$354:$I$357,0),MATCH(W$359,$J$353:$R$353,0))</f>
        <v>2</v>
      </c>
      <c r="X367" s="1015" cm="1">
        <f t="array" ref="X367">INDEX($H367:$K367,0,MATCH(X$360,$H$360:$K$360,0))*INDEX($J$354:$R$357,MATCH(X$360,$I$354:$I$357,0),MATCH(X$359,$J$353:$R$353,0))</f>
        <v>2</v>
      </c>
      <c r="Y367" s="1015" cm="1">
        <f t="array" ref="Y367">INDEX($H367:$K367,0,MATCH(Y$360,$H$360:$K$360,0))*INDEX($J$354:$R$357,MATCH(Y$360,$I$354:$I$357,0),MATCH(Y$359,$J$353:$R$353,0))</f>
        <v>1</v>
      </c>
      <c r="Z367" s="1015" cm="1">
        <f t="array" ref="Z367">INDEX($H367:$K367,0,MATCH(Z$360,$H$360:$K$360,0))*INDEX($J$354:$R$357,MATCH(Z$360,$I$354:$I$357,0),MATCH(Z$359,$J$353:$R$353,0))</f>
        <v>2</v>
      </c>
      <c r="AA367" s="1015" cm="1">
        <f t="array" ref="AA367">INDEX($H367:$K367,0,MATCH(AA$360,$H$360:$K$360,0))*INDEX($J$354:$R$357,MATCH(AA$360,$I$354:$I$357,0),MATCH(AA$359,$J$353:$R$353,0))</f>
        <v>2</v>
      </c>
      <c r="AB367" s="1015" cm="1">
        <f t="array" ref="AB367">INDEX($H367:$K367,0,MATCH(AB$360,$H$360:$K$360,0))*INDEX($J$354:$R$357,MATCH(AB$360,$I$354:$I$357,0),MATCH(AB$359,$J$353:$R$353,0))</f>
        <v>1</v>
      </c>
      <c r="AC367" s="1015" cm="1">
        <f t="array" ref="AC367">INDEX($H367:$K367,0,MATCH(AC$360,$H$360:$K$360,0))*INDEX($J$354:$R$357,MATCH(AC$360,$I$354:$I$357,0),MATCH(AC$359,$J$353:$R$353,0))</f>
        <v>1</v>
      </c>
      <c r="AD367" s="1015" cm="1">
        <f t="array" ref="AD367">INDEX($H367:$K367,0,MATCH(AD$360,$H$360:$K$360,0))*INDEX($J$354:$R$357,MATCH(AD$360,$I$354:$I$357,0),MATCH(AD$359,$J$353:$R$353,0))</f>
        <v>2</v>
      </c>
      <c r="AE367" s="1015" cm="1">
        <f t="array" ref="AE367">INDEX($H367:$K367,0,MATCH(AE$360,$H$360:$K$360,0))*INDEX($J$354:$R$357,MATCH(AE$360,$I$354:$I$357,0),MATCH(AE$359,$J$353:$R$353,0))</f>
        <v>2</v>
      </c>
      <c r="AF367" s="1015" cm="1">
        <f t="array" ref="AF367">INDEX($H367:$K367,0,MATCH(AF$360,$H$360:$K$360,0))*INDEX($J$354:$R$357,MATCH(AF$360,$I$354:$I$357,0),MATCH(AF$359,$J$353:$R$353,0))</f>
        <v>1</v>
      </c>
      <c r="AG367" s="1015" cm="1">
        <f t="array" ref="AG367">INDEX($H367:$K367,0,MATCH(AG$360,$H$360:$K$360,0))*INDEX($J$354:$R$357,MATCH(AG$360,$I$354:$I$357,0),MATCH(AG$359,$J$353:$R$353,0))</f>
        <v>1</v>
      </c>
      <c r="AH367" s="1015" cm="1">
        <f t="array" ref="AH367">INDEX($H367:$K367,0,MATCH(AH$360,$H$360:$K$360,0))*INDEX($J$354:$R$357,MATCH(AH$360,$I$354:$I$357,0),MATCH(AH$359,$J$353:$R$353,0))</f>
        <v>2</v>
      </c>
      <c r="AI367" s="1015" cm="1">
        <f t="array" ref="AI367">INDEX($H367:$K367,0,MATCH(AI$360,$H$360:$K$360,0))*INDEX($J$354:$R$357,MATCH(AI$360,$I$354:$I$357,0),MATCH(AI$359,$J$353:$R$353,0))</f>
        <v>2</v>
      </c>
      <c r="AJ367" s="1015" cm="1">
        <f t="array" ref="AJ367">INDEX($H367:$K367,0,MATCH(AJ$360,$H$360:$K$360,0))*INDEX($J$354:$R$357,MATCH(AJ$360,$I$354:$I$357,0),MATCH(AJ$359,$J$353:$R$353,0))</f>
        <v>1</v>
      </c>
      <c r="AK367" s="1015" cm="1">
        <f t="array" ref="AK367">INDEX($H367:$K367,0,MATCH(AK$360,$H$360:$K$360,0))*INDEX($J$354:$R$357,MATCH(AK$360,$I$354:$I$357,0),MATCH(AK$359,$J$353:$R$353,0))</f>
        <v>1</v>
      </c>
      <c r="AL367" s="1015" cm="1">
        <f t="array" ref="AL367">INDEX($H367:$K367,0,MATCH(AL$360,$H$360:$K$360,0))*INDEX($J$354:$R$357,MATCH(AL$360,$I$354:$I$357,0),MATCH(AL$359,$J$353:$R$353,0))</f>
        <v>2</v>
      </c>
      <c r="AM367" s="1015" cm="1">
        <f t="array" ref="AM367">INDEX($H367:$K367,0,MATCH(AM$360,$H$360:$K$360,0))*INDEX($J$354:$R$357,MATCH(AM$360,$I$354:$I$357,0),MATCH(AM$359,$J$353:$R$353,0))</f>
        <v>2</v>
      </c>
      <c r="AN367" s="1015" cm="1">
        <f t="array" ref="AN367">INDEX($H367:$K367,0,MATCH(AN$360,$H$360:$K$360,0))*INDEX($J$354:$R$357,MATCH(AN$360,$I$354:$I$357,0),MATCH(AN$359,$J$353:$R$353,0))</f>
        <v>1</v>
      </c>
      <c r="AO367" s="1015" cm="1">
        <f t="array" ref="AO367">INDEX($H367:$K367,0,MATCH(AO$360,$H$360:$K$360,0))*INDEX($J$354:$R$357,MATCH(AO$360,$I$354:$I$357,0),MATCH(AO$359,$J$353:$R$353,0))</f>
        <v>1</v>
      </c>
      <c r="AP367" s="1015" cm="1">
        <f t="array" ref="AP367">INDEX($H367:$K367,0,MATCH(AP$360,$H$360:$K$360,0))*INDEX($J$354:$R$357,MATCH(AP$360,$I$354:$I$357,0),MATCH(AP$359,$J$353:$R$353,0))</f>
        <v>2</v>
      </c>
      <c r="AQ367" s="1015" cm="1">
        <f t="array" ref="AQ367">INDEX($H367:$K367,0,MATCH(AQ$360,$H$360:$K$360,0))*INDEX($J$354:$R$357,MATCH(AQ$360,$I$354:$I$357,0),MATCH(AQ$359,$J$353:$R$353,0))</f>
        <v>2</v>
      </c>
      <c r="AR367" s="1015" cm="1">
        <f t="array" ref="AR367">INDEX($H367:$K367,0,MATCH(AR$360,$H$360:$K$360,0))*INDEX($J$354:$R$357,MATCH(AR$360,$I$354:$I$357,0),MATCH(AR$359,$J$353:$R$353,0))</f>
        <v>1</v>
      </c>
      <c r="AS367" s="1015" cm="1">
        <f t="array" ref="AS367">INDEX($H367:$K367,0,MATCH(AS$360,$H$360:$K$360,0))*INDEX($J$354:$R$357,MATCH(AS$360,$I$354:$I$357,0),MATCH(AS$359,$J$353:$R$353,0))</f>
        <v>1</v>
      </c>
      <c r="AT367" s="1015" cm="1">
        <f t="array" ref="AT367">INDEX($H367:$K367,0,MATCH(AT$360,$H$360:$K$360,0))*INDEX($J$354:$R$357,MATCH(AT$360,$I$354:$I$357,0),MATCH(AT$359,$J$353:$R$353,0))</f>
        <v>2</v>
      </c>
      <c r="AU367" s="1015"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5" cm="1">
        <f t="array" ref="L368">INDEX($H368:$K368,0,MATCH(L$360,$H$360:$K$360,0))*INDEX($J$354:$R$357,MATCH(L$360,$I$354:$I$357,0),MATCH(L$359,$J$353:$R$353,0))</f>
        <v>2</v>
      </c>
      <c r="M368" s="1015" cm="1">
        <f t="array" ref="M368">INDEX($H368:$K368,0,MATCH(M$360,$H$360:$K$360,0))*INDEX($J$354:$R$357,MATCH(M$360,$I$354:$I$357,0),MATCH(M$359,$J$353:$R$353,0))</f>
        <v>1</v>
      </c>
      <c r="N368" s="1015" cm="1">
        <f t="array" ref="N368">INDEX($H368:$K368,0,MATCH(N$360,$H$360:$K$360,0))*INDEX($J$354:$R$357,MATCH(N$360,$I$354:$I$357,0),MATCH(N$359,$J$353:$R$353,0))</f>
        <v>2</v>
      </c>
      <c r="O368" s="1015" cm="1">
        <f t="array" ref="O368">INDEX($H368:$K368,0,MATCH(O$360,$H$360:$K$360,0))*INDEX($J$354:$R$357,MATCH(O$360,$I$354:$I$357,0),MATCH(O$359,$J$353:$R$353,0))</f>
        <v>1</v>
      </c>
      <c r="P368" s="1015" cm="1">
        <f t="array" ref="P368">INDEX($H368:$K368,0,MATCH(P$360,$H$360:$K$360,0))*INDEX($J$354:$R$357,MATCH(P$360,$I$354:$I$357,0),MATCH(P$359,$J$353:$R$353,0))</f>
        <v>2</v>
      </c>
      <c r="Q368" s="1015" cm="1">
        <f t="array" ref="Q368">INDEX($H368:$K368,0,MATCH(Q$360,$H$360:$K$360,0))*INDEX($J$354:$R$357,MATCH(Q$360,$I$354:$I$357,0),MATCH(Q$359,$J$353:$R$353,0))</f>
        <v>1</v>
      </c>
      <c r="R368" s="1015" cm="1">
        <f t="array" ref="R368">INDEX($H368:$K368,0,MATCH(R$360,$H$360:$K$360,0))*INDEX($J$354:$R$357,MATCH(R$360,$I$354:$I$357,0),MATCH(R$359,$J$353:$R$353,0))</f>
        <v>2</v>
      </c>
      <c r="S368" s="1015" cm="1">
        <f t="array" ref="S368">INDEX($H368:$K368,0,MATCH(S$360,$H$360:$K$360,0))*INDEX($J$354:$R$357,MATCH(S$360,$I$354:$I$357,0),MATCH(S$359,$J$353:$R$353,0))</f>
        <v>1</v>
      </c>
      <c r="T368" s="1015" cm="1">
        <f t="array" ref="T368">INDEX($H368:$K368,0,MATCH(T$360,$H$360:$K$360,0))*INDEX($J$354:$R$357,MATCH(T$360,$I$354:$I$357,0),MATCH(T$359,$J$353:$R$353,0))</f>
        <v>2</v>
      </c>
      <c r="U368" s="1015" cm="1">
        <f t="array" ref="U368">INDEX($H368:$K368,0,MATCH(U$360,$H$360:$K$360,0))*INDEX($J$354:$R$357,MATCH(U$360,$I$354:$I$357,0),MATCH(U$359,$J$353:$R$353,0))</f>
        <v>1</v>
      </c>
      <c r="V368" s="1015" cm="1">
        <f t="array" ref="V368">INDEX($H368:$K368,0,MATCH(V$360,$H$360:$K$360,0))*INDEX($J$354:$R$357,MATCH(V$360,$I$354:$I$357,0),MATCH(V$359,$J$353:$R$353,0))</f>
        <v>2</v>
      </c>
      <c r="W368" s="1015" cm="1">
        <f t="array" ref="W368">INDEX($H368:$K368,0,MATCH(W$360,$H$360:$K$360,0))*INDEX($J$354:$R$357,MATCH(W$360,$I$354:$I$357,0),MATCH(W$359,$J$353:$R$353,0))</f>
        <v>1</v>
      </c>
      <c r="X368" s="1015" cm="1">
        <f t="array" ref="X368">INDEX($H368:$K368,0,MATCH(X$360,$H$360:$K$360,0))*INDEX($J$354:$R$357,MATCH(X$360,$I$354:$I$357,0),MATCH(X$359,$J$353:$R$353,0))</f>
        <v>2</v>
      </c>
      <c r="Y368" s="1015" cm="1">
        <f t="array" ref="Y368">INDEX($H368:$K368,0,MATCH(Y$360,$H$360:$K$360,0))*INDEX($J$354:$R$357,MATCH(Y$360,$I$354:$I$357,0),MATCH(Y$359,$J$353:$R$353,0))</f>
        <v>1</v>
      </c>
      <c r="Z368" s="1015" cm="1">
        <f t="array" ref="Z368">INDEX($H368:$K368,0,MATCH(Z$360,$H$360:$K$360,0))*INDEX($J$354:$R$357,MATCH(Z$360,$I$354:$I$357,0),MATCH(Z$359,$J$353:$R$353,0))</f>
        <v>2</v>
      </c>
      <c r="AA368" s="1015" cm="1">
        <f t="array" ref="AA368">INDEX($H368:$K368,0,MATCH(AA$360,$H$360:$K$360,0))*INDEX($J$354:$R$357,MATCH(AA$360,$I$354:$I$357,0),MATCH(AA$359,$J$353:$R$353,0))</f>
        <v>1</v>
      </c>
      <c r="AB368" s="1015" cm="1">
        <f t="array" ref="AB368">INDEX($H368:$K368,0,MATCH(AB$360,$H$360:$K$360,0))*INDEX($J$354:$R$357,MATCH(AB$360,$I$354:$I$357,0),MATCH(AB$359,$J$353:$R$353,0))</f>
        <v>1</v>
      </c>
      <c r="AC368" s="1015" cm="1">
        <f t="array" ref="AC368">INDEX($H368:$K368,0,MATCH(AC$360,$H$360:$K$360,0))*INDEX($J$354:$R$357,MATCH(AC$360,$I$354:$I$357,0),MATCH(AC$359,$J$353:$R$353,0))</f>
        <v>1</v>
      </c>
      <c r="AD368" s="1015" cm="1">
        <f t="array" ref="AD368">INDEX($H368:$K368,0,MATCH(AD$360,$H$360:$K$360,0))*INDEX($J$354:$R$357,MATCH(AD$360,$I$354:$I$357,0),MATCH(AD$359,$J$353:$R$353,0))</f>
        <v>2</v>
      </c>
      <c r="AE368" s="1015" cm="1">
        <f t="array" ref="AE368">INDEX($H368:$K368,0,MATCH(AE$360,$H$360:$K$360,0))*INDEX($J$354:$R$357,MATCH(AE$360,$I$354:$I$357,0),MATCH(AE$359,$J$353:$R$353,0))</f>
        <v>1</v>
      </c>
      <c r="AF368" s="1015" cm="1">
        <f t="array" ref="AF368">INDEX($H368:$K368,0,MATCH(AF$360,$H$360:$K$360,0))*INDEX($J$354:$R$357,MATCH(AF$360,$I$354:$I$357,0),MATCH(AF$359,$J$353:$R$353,0))</f>
        <v>1</v>
      </c>
      <c r="AG368" s="1015" cm="1">
        <f t="array" ref="AG368">INDEX($H368:$K368,0,MATCH(AG$360,$H$360:$K$360,0))*INDEX($J$354:$R$357,MATCH(AG$360,$I$354:$I$357,0),MATCH(AG$359,$J$353:$R$353,0))</f>
        <v>1</v>
      </c>
      <c r="AH368" s="1015" cm="1">
        <f t="array" ref="AH368">INDEX($H368:$K368,0,MATCH(AH$360,$H$360:$K$360,0))*INDEX($J$354:$R$357,MATCH(AH$360,$I$354:$I$357,0),MATCH(AH$359,$J$353:$R$353,0))</f>
        <v>2</v>
      </c>
      <c r="AI368" s="1015" cm="1">
        <f t="array" ref="AI368">INDEX($H368:$K368,0,MATCH(AI$360,$H$360:$K$360,0))*INDEX($J$354:$R$357,MATCH(AI$360,$I$354:$I$357,0),MATCH(AI$359,$J$353:$R$353,0))</f>
        <v>1</v>
      </c>
      <c r="AJ368" s="1015" cm="1">
        <f t="array" ref="AJ368">INDEX($H368:$K368,0,MATCH(AJ$360,$H$360:$K$360,0))*INDEX($J$354:$R$357,MATCH(AJ$360,$I$354:$I$357,0),MATCH(AJ$359,$J$353:$R$353,0))</f>
        <v>1</v>
      </c>
      <c r="AK368" s="1015" cm="1">
        <f t="array" ref="AK368">INDEX($H368:$K368,0,MATCH(AK$360,$H$360:$K$360,0))*INDEX($J$354:$R$357,MATCH(AK$360,$I$354:$I$357,0),MATCH(AK$359,$J$353:$R$353,0))</f>
        <v>1</v>
      </c>
      <c r="AL368" s="1015" cm="1">
        <f t="array" ref="AL368">INDEX($H368:$K368,0,MATCH(AL$360,$H$360:$K$360,0))*INDEX($J$354:$R$357,MATCH(AL$360,$I$354:$I$357,0),MATCH(AL$359,$J$353:$R$353,0))</f>
        <v>2</v>
      </c>
      <c r="AM368" s="1015" cm="1">
        <f t="array" ref="AM368">INDEX($H368:$K368,0,MATCH(AM$360,$H$360:$K$360,0))*INDEX($J$354:$R$357,MATCH(AM$360,$I$354:$I$357,0),MATCH(AM$359,$J$353:$R$353,0))</f>
        <v>1</v>
      </c>
      <c r="AN368" s="1015" cm="1">
        <f t="array" ref="AN368">INDEX($H368:$K368,0,MATCH(AN$360,$H$360:$K$360,0))*INDEX($J$354:$R$357,MATCH(AN$360,$I$354:$I$357,0),MATCH(AN$359,$J$353:$R$353,0))</f>
        <v>1</v>
      </c>
      <c r="AO368" s="1015" cm="1">
        <f t="array" ref="AO368">INDEX($H368:$K368,0,MATCH(AO$360,$H$360:$K$360,0))*INDEX($J$354:$R$357,MATCH(AO$360,$I$354:$I$357,0),MATCH(AO$359,$J$353:$R$353,0))</f>
        <v>1</v>
      </c>
      <c r="AP368" s="1015" cm="1">
        <f t="array" ref="AP368">INDEX($H368:$K368,0,MATCH(AP$360,$H$360:$K$360,0))*INDEX($J$354:$R$357,MATCH(AP$360,$I$354:$I$357,0),MATCH(AP$359,$J$353:$R$353,0))</f>
        <v>2</v>
      </c>
      <c r="AQ368" s="1015" cm="1">
        <f t="array" ref="AQ368">INDEX($H368:$K368,0,MATCH(AQ$360,$H$360:$K$360,0))*INDEX($J$354:$R$357,MATCH(AQ$360,$I$354:$I$357,0),MATCH(AQ$359,$J$353:$R$353,0))</f>
        <v>1</v>
      </c>
      <c r="AR368" s="1015" cm="1">
        <f t="array" ref="AR368">INDEX($H368:$K368,0,MATCH(AR$360,$H$360:$K$360,0))*INDEX($J$354:$R$357,MATCH(AR$360,$I$354:$I$357,0),MATCH(AR$359,$J$353:$R$353,0))</f>
        <v>1</v>
      </c>
      <c r="AS368" s="1015" cm="1">
        <f t="array" ref="AS368">INDEX($H368:$K368,0,MATCH(AS$360,$H$360:$K$360,0))*INDEX($J$354:$R$357,MATCH(AS$360,$I$354:$I$357,0),MATCH(AS$359,$J$353:$R$353,0))</f>
        <v>1</v>
      </c>
      <c r="AT368" s="1015" cm="1">
        <f t="array" ref="AT368">INDEX($H368:$K368,0,MATCH(AT$360,$H$360:$K$360,0))*INDEX($J$354:$R$357,MATCH(AT$360,$I$354:$I$357,0),MATCH(AT$359,$J$353:$R$353,0))</f>
        <v>2</v>
      </c>
      <c r="AU368" s="1015"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5" cm="1">
        <f t="array" ref="L369">INDEX($H369:$K369,0,MATCH(L$360,$H$360:$K$360,0))*INDEX($J$354:$R$357,MATCH(L$360,$I$354:$I$357,0),MATCH(L$359,$J$353:$R$353,0))</f>
        <v>2</v>
      </c>
      <c r="M369" s="1015" cm="1">
        <f t="array" ref="M369">INDEX($H369:$K369,0,MATCH(M$360,$H$360:$K$360,0))*INDEX($J$354:$R$357,MATCH(M$360,$I$354:$I$357,0),MATCH(M$359,$J$353:$R$353,0))</f>
        <v>1</v>
      </c>
      <c r="N369" s="1015" cm="1">
        <f t="array" ref="N369">INDEX($H369:$K369,0,MATCH(N$360,$H$360:$K$360,0))*INDEX($J$354:$R$357,MATCH(N$360,$I$354:$I$357,0),MATCH(N$359,$J$353:$R$353,0))</f>
        <v>3</v>
      </c>
      <c r="O369" s="1015" cm="1">
        <f t="array" ref="O369">INDEX($H369:$K369,0,MATCH(O$360,$H$360:$K$360,0))*INDEX($J$354:$R$357,MATCH(O$360,$I$354:$I$357,0),MATCH(O$359,$J$353:$R$353,0))</f>
        <v>1</v>
      </c>
      <c r="P369" s="1015" cm="1">
        <f t="array" ref="P369">INDEX($H369:$K369,0,MATCH(P$360,$H$360:$K$360,0))*INDEX($J$354:$R$357,MATCH(P$360,$I$354:$I$357,0),MATCH(P$359,$J$353:$R$353,0))</f>
        <v>2</v>
      </c>
      <c r="Q369" s="1015" cm="1">
        <f t="array" ref="Q369">INDEX($H369:$K369,0,MATCH(Q$360,$H$360:$K$360,0))*INDEX($J$354:$R$357,MATCH(Q$360,$I$354:$I$357,0),MATCH(Q$359,$J$353:$R$353,0))</f>
        <v>1</v>
      </c>
      <c r="R369" s="1015" cm="1">
        <f t="array" ref="R369">INDEX($H369:$K369,0,MATCH(R$360,$H$360:$K$360,0))*INDEX($J$354:$R$357,MATCH(R$360,$I$354:$I$357,0),MATCH(R$359,$J$353:$R$353,0))</f>
        <v>3</v>
      </c>
      <c r="S369" s="1015" cm="1">
        <f t="array" ref="S369">INDEX($H369:$K369,0,MATCH(S$360,$H$360:$K$360,0))*INDEX($J$354:$R$357,MATCH(S$360,$I$354:$I$357,0),MATCH(S$359,$J$353:$R$353,0))</f>
        <v>1</v>
      </c>
      <c r="T369" s="1015" cm="1">
        <f t="array" ref="T369">INDEX($H369:$K369,0,MATCH(T$360,$H$360:$K$360,0))*INDEX($J$354:$R$357,MATCH(T$360,$I$354:$I$357,0),MATCH(T$359,$J$353:$R$353,0))</f>
        <v>2</v>
      </c>
      <c r="U369" s="1015" cm="1">
        <f t="array" ref="U369">INDEX($H369:$K369,0,MATCH(U$360,$H$360:$K$360,0))*INDEX($J$354:$R$357,MATCH(U$360,$I$354:$I$357,0),MATCH(U$359,$J$353:$R$353,0))</f>
        <v>1</v>
      </c>
      <c r="V369" s="1015" cm="1">
        <f t="array" ref="V369">INDEX($H369:$K369,0,MATCH(V$360,$H$360:$K$360,0))*INDEX($J$354:$R$357,MATCH(V$360,$I$354:$I$357,0),MATCH(V$359,$J$353:$R$353,0))</f>
        <v>3</v>
      </c>
      <c r="W369" s="1015" cm="1">
        <f t="array" ref="W369">INDEX($H369:$K369,0,MATCH(W$360,$H$360:$K$360,0))*INDEX($J$354:$R$357,MATCH(W$360,$I$354:$I$357,0),MATCH(W$359,$J$353:$R$353,0))</f>
        <v>1</v>
      </c>
      <c r="X369" s="1015" cm="1">
        <f t="array" ref="X369">INDEX($H369:$K369,0,MATCH(X$360,$H$360:$K$360,0))*INDEX($J$354:$R$357,MATCH(X$360,$I$354:$I$357,0),MATCH(X$359,$J$353:$R$353,0))</f>
        <v>2</v>
      </c>
      <c r="Y369" s="1015" cm="1">
        <f t="array" ref="Y369">INDEX($H369:$K369,0,MATCH(Y$360,$H$360:$K$360,0))*INDEX($J$354:$R$357,MATCH(Y$360,$I$354:$I$357,0),MATCH(Y$359,$J$353:$R$353,0))</f>
        <v>1</v>
      </c>
      <c r="Z369" s="1015" cm="1">
        <f t="array" ref="Z369">INDEX($H369:$K369,0,MATCH(Z$360,$H$360:$K$360,0))*INDEX($J$354:$R$357,MATCH(Z$360,$I$354:$I$357,0),MATCH(Z$359,$J$353:$R$353,0))</f>
        <v>3</v>
      </c>
      <c r="AA369" s="1015" cm="1">
        <f t="array" ref="AA369">INDEX($H369:$K369,0,MATCH(AA$360,$H$360:$K$360,0))*INDEX($J$354:$R$357,MATCH(AA$360,$I$354:$I$357,0),MATCH(AA$359,$J$353:$R$353,0))</f>
        <v>1</v>
      </c>
      <c r="AB369" s="1015" cm="1">
        <f t="array" ref="AB369">INDEX($H369:$K369,0,MATCH(AB$360,$H$360:$K$360,0))*INDEX($J$354:$R$357,MATCH(AB$360,$I$354:$I$357,0),MATCH(AB$359,$J$353:$R$353,0))</f>
        <v>1</v>
      </c>
      <c r="AC369" s="1015" cm="1">
        <f t="array" ref="AC369">INDEX($H369:$K369,0,MATCH(AC$360,$H$360:$K$360,0))*INDEX($J$354:$R$357,MATCH(AC$360,$I$354:$I$357,0),MATCH(AC$359,$J$353:$R$353,0))</f>
        <v>1</v>
      </c>
      <c r="AD369" s="1015" cm="1">
        <f t="array" ref="AD369">INDEX($H369:$K369,0,MATCH(AD$360,$H$360:$K$360,0))*INDEX($J$354:$R$357,MATCH(AD$360,$I$354:$I$357,0),MATCH(AD$359,$J$353:$R$353,0))</f>
        <v>3</v>
      </c>
      <c r="AE369" s="1015" cm="1">
        <f t="array" ref="AE369">INDEX($H369:$K369,0,MATCH(AE$360,$H$360:$K$360,0))*INDEX($J$354:$R$357,MATCH(AE$360,$I$354:$I$357,0),MATCH(AE$359,$J$353:$R$353,0))</f>
        <v>1</v>
      </c>
      <c r="AF369" s="1015" cm="1">
        <f t="array" ref="AF369">INDEX($H369:$K369,0,MATCH(AF$360,$H$360:$K$360,0))*INDEX($J$354:$R$357,MATCH(AF$360,$I$354:$I$357,0),MATCH(AF$359,$J$353:$R$353,0))</f>
        <v>1</v>
      </c>
      <c r="AG369" s="1015" cm="1">
        <f t="array" ref="AG369">INDEX($H369:$K369,0,MATCH(AG$360,$H$360:$K$360,0))*INDEX($J$354:$R$357,MATCH(AG$360,$I$354:$I$357,0),MATCH(AG$359,$J$353:$R$353,0))</f>
        <v>1</v>
      </c>
      <c r="AH369" s="1015" cm="1">
        <f t="array" ref="AH369">INDEX($H369:$K369,0,MATCH(AH$360,$H$360:$K$360,0))*INDEX($J$354:$R$357,MATCH(AH$360,$I$354:$I$357,0),MATCH(AH$359,$J$353:$R$353,0))</f>
        <v>3</v>
      </c>
      <c r="AI369" s="1015" cm="1">
        <f t="array" ref="AI369">INDEX($H369:$K369,0,MATCH(AI$360,$H$360:$K$360,0))*INDEX($J$354:$R$357,MATCH(AI$360,$I$354:$I$357,0),MATCH(AI$359,$J$353:$R$353,0))</f>
        <v>1</v>
      </c>
      <c r="AJ369" s="1015" cm="1">
        <f t="array" ref="AJ369">INDEX($H369:$K369,0,MATCH(AJ$360,$H$360:$K$360,0))*INDEX($J$354:$R$357,MATCH(AJ$360,$I$354:$I$357,0),MATCH(AJ$359,$J$353:$R$353,0))</f>
        <v>1</v>
      </c>
      <c r="AK369" s="1015" cm="1">
        <f t="array" ref="AK369">INDEX($H369:$K369,0,MATCH(AK$360,$H$360:$K$360,0))*INDEX($J$354:$R$357,MATCH(AK$360,$I$354:$I$357,0),MATCH(AK$359,$J$353:$R$353,0))</f>
        <v>1</v>
      </c>
      <c r="AL369" s="1015" cm="1">
        <f t="array" ref="AL369">INDEX($H369:$K369,0,MATCH(AL$360,$H$360:$K$360,0))*INDEX($J$354:$R$357,MATCH(AL$360,$I$354:$I$357,0),MATCH(AL$359,$J$353:$R$353,0))</f>
        <v>3</v>
      </c>
      <c r="AM369" s="1015" cm="1">
        <f t="array" ref="AM369">INDEX($H369:$K369,0,MATCH(AM$360,$H$360:$K$360,0))*INDEX($J$354:$R$357,MATCH(AM$360,$I$354:$I$357,0),MATCH(AM$359,$J$353:$R$353,0))</f>
        <v>1</v>
      </c>
      <c r="AN369" s="1015" cm="1">
        <f t="array" ref="AN369">INDEX($H369:$K369,0,MATCH(AN$360,$H$360:$K$360,0))*INDEX($J$354:$R$357,MATCH(AN$360,$I$354:$I$357,0),MATCH(AN$359,$J$353:$R$353,0))</f>
        <v>1</v>
      </c>
      <c r="AO369" s="1015" cm="1">
        <f t="array" ref="AO369">INDEX($H369:$K369,0,MATCH(AO$360,$H$360:$K$360,0))*INDEX($J$354:$R$357,MATCH(AO$360,$I$354:$I$357,0),MATCH(AO$359,$J$353:$R$353,0))</f>
        <v>1</v>
      </c>
      <c r="AP369" s="1015" cm="1">
        <f t="array" ref="AP369">INDEX($H369:$K369,0,MATCH(AP$360,$H$360:$K$360,0))*INDEX($J$354:$R$357,MATCH(AP$360,$I$354:$I$357,0),MATCH(AP$359,$J$353:$R$353,0))</f>
        <v>3</v>
      </c>
      <c r="AQ369" s="1015" cm="1">
        <f t="array" ref="AQ369">INDEX($H369:$K369,0,MATCH(AQ$360,$H$360:$K$360,0))*INDEX($J$354:$R$357,MATCH(AQ$360,$I$354:$I$357,0),MATCH(AQ$359,$J$353:$R$353,0))</f>
        <v>1</v>
      </c>
      <c r="AR369" s="1015" cm="1">
        <f t="array" ref="AR369">INDEX($H369:$K369,0,MATCH(AR$360,$H$360:$K$360,0))*INDEX($J$354:$R$357,MATCH(AR$360,$I$354:$I$357,0),MATCH(AR$359,$J$353:$R$353,0))</f>
        <v>1</v>
      </c>
      <c r="AS369" s="1015" cm="1">
        <f t="array" ref="AS369">INDEX($H369:$K369,0,MATCH(AS$360,$H$360:$K$360,0))*INDEX($J$354:$R$357,MATCH(AS$360,$I$354:$I$357,0),MATCH(AS$359,$J$353:$R$353,0))</f>
        <v>1</v>
      </c>
      <c r="AT369" s="1015" cm="1">
        <f t="array" ref="AT369">INDEX($H369:$K369,0,MATCH(AT$360,$H$360:$K$360,0))*INDEX($J$354:$R$357,MATCH(AT$360,$I$354:$I$357,0),MATCH(AT$359,$J$353:$R$353,0))</f>
        <v>3</v>
      </c>
      <c r="AU369" s="1015"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5" cm="1">
        <f t="array" ref="L370">INDEX($H370:$K370,0,MATCH(L$360,$H$360:$K$360,0))*INDEX($J$354:$R$357,MATCH(L$360,$I$354:$I$357,0),MATCH(L$359,$J$353:$R$353,0))</f>
        <v>2</v>
      </c>
      <c r="M370" s="1015" cm="1">
        <f t="array" ref="M370">INDEX($H370:$K370,0,MATCH(M$360,$H$360:$K$360,0))*INDEX($J$354:$R$357,MATCH(M$360,$I$354:$I$357,0),MATCH(M$359,$J$353:$R$353,0))</f>
        <v>1</v>
      </c>
      <c r="N370" s="1015" cm="1">
        <f t="array" ref="N370">INDEX($H370:$K370,0,MATCH(N$360,$H$360:$K$360,0))*INDEX($J$354:$R$357,MATCH(N$360,$I$354:$I$357,0),MATCH(N$359,$J$353:$R$353,0))</f>
        <v>3</v>
      </c>
      <c r="O370" s="1015" cm="1">
        <f t="array" ref="O370">INDEX($H370:$K370,0,MATCH(O$360,$H$360:$K$360,0))*INDEX($J$354:$R$357,MATCH(O$360,$I$354:$I$357,0),MATCH(O$359,$J$353:$R$353,0))</f>
        <v>1</v>
      </c>
      <c r="P370" s="1015" cm="1">
        <f t="array" ref="P370">INDEX($H370:$K370,0,MATCH(P$360,$H$360:$K$360,0))*INDEX($J$354:$R$357,MATCH(P$360,$I$354:$I$357,0),MATCH(P$359,$J$353:$R$353,0))</f>
        <v>2</v>
      </c>
      <c r="Q370" s="1015" cm="1">
        <f t="array" ref="Q370">INDEX($H370:$K370,0,MATCH(Q$360,$H$360:$K$360,0))*INDEX($J$354:$R$357,MATCH(Q$360,$I$354:$I$357,0),MATCH(Q$359,$J$353:$R$353,0))</f>
        <v>1</v>
      </c>
      <c r="R370" s="1015" cm="1">
        <f t="array" ref="R370">INDEX($H370:$K370,0,MATCH(R$360,$H$360:$K$360,0))*INDEX($J$354:$R$357,MATCH(R$360,$I$354:$I$357,0),MATCH(R$359,$J$353:$R$353,0))</f>
        <v>3</v>
      </c>
      <c r="S370" s="1015" cm="1">
        <f t="array" ref="S370">INDEX($H370:$K370,0,MATCH(S$360,$H$360:$K$360,0))*INDEX($J$354:$R$357,MATCH(S$360,$I$354:$I$357,0),MATCH(S$359,$J$353:$R$353,0))</f>
        <v>1</v>
      </c>
      <c r="T370" s="1015" cm="1">
        <f t="array" ref="T370">INDEX($H370:$K370,0,MATCH(T$360,$H$360:$K$360,0))*INDEX($J$354:$R$357,MATCH(T$360,$I$354:$I$357,0),MATCH(T$359,$J$353:$R$353,0))</f>
        <v>2</v>
      </c>
      <c r="U370" s="1015" cm="1">
        <f t="array" ref="U370">INDEX($H370:$K370,0,MATCH(U$360,$H$360:$K$360,0))*INDEX($J$354:$R$357,MATCH(U$360,$I$354:$I$357,0),MATCH(U$359,$J$353:$R$353,0))</f>
        <v>1</v>
      </c>
      <c r="V370" s="1015" cm="1">
        <f t="array" ref="V370">INDEX($H370:$K370,0,MATCH(V$360,$H$360:$K$360,0))*INDEX($J$354:$R$357,MATCH(V$360,$I$354:$I$357,0),MATCH(V$359,$J$353:$R$353,0))</f>
        <v>3</v>
      </c>
      <c r="W370" s="1015" cm="1">
        <f t="array" ref="W370">INDEX($H370:$K370,0,MATCH(W$360,$H$360:$K$360,0))*INDEX($J$354:$R$357,MATCH(W$360,$I$354:$I$357,0),MATCH(W$359,$J$353:$R$353,0))</f>
        <v>1</v>
      </c>
      <c r="X370" s="1015" cm="1">
        <f t="array" ref="X370">INDEX($H370:$K370,0,MATCH(X$360,$H$360:$K$360,0))*INDEX($J$354:$R$357,MATCH(X$360,$I$354:$I$357,0),MATCH(X$359,$J$353:$R$353,0))</f>
        <v>2</v>
      </c>
      <c r="Y370" s="1015" cm="1">
        <f t="array" ref="Y370">INDEX($H370:$K370,0,MATCH(Y$360,$H$360:$K$360,0))*INDEX($J$354:$R$357,MATCH(Y$360,$I$354:$I$357,0),MATCH(Y$359,$J$353:$R$353,0))</f>
        <v>1</v>
      </c>
      <c r="Z370" s="1015" cm="1">
        <f t="array" ref="Z370">INDEX($H370:$K370,0,MATCH(Z$360,$H$360:$K$360,0))*INDEX($J$354:$R$357,MATCH(Z$360,$I$354:$I$357,0),MATCH(Z$359,$J$353:$R$353,0))</f>
        <v>3</v>
      </c>
      <c r="AA370" s="1015" cm="1">
        <f t="array" ref="AA370">INDEX($H370:$K370,0,MATCH(AA$360,$H$360:$K$360,0))*INDEX($J$354:$R$357,MATCH(AA$360,$I$354:$I$357,0),MATCH(AA$359,$J$353:$R$353,0))</f>
        <v>1</v>
      </c>
      <c r="AB370" s="1015" cm="1">
        <f t="array" ref="AB370">INDEX($H370:$K370,0,MATCH(AB$360,$H$360:$K$360,0))*INDEX($J$354:$R$357,MATCH(AB$360,$I$354:$I$357,0),MATCH(AB$359,$J$353:$R$353,0))</f>
        <v>1</v>
      </c>
      <c r="AC370" s="1015" cm="1">
        <f t="array" ref="AC370">INDEX($H370:$K370,0,MATCH(AC$360,$H$360:$K$360,0))*INDEX($J$354:$R$357,MATCH(AC$360,$I$354:$I$357,0),MATCH(AC$359,$J$353:$R$353,0))</f>
        <v>1</v>
      </c>
      <c r="AD370" s="1015" cm="1">
        <f t="array" ref="AD370">INDEX($H370:$K370,0,MATCH(AD$360,$H$360:$K$360,0))*INDEX($J$354:$R$357,MATCH(AD$360,$I$354:$I$357,0),MATCH(AD$359,$J$353:$R$353,0))</f>
        <v>3</v>
      </c>
      <c r="AE370" s="1015" cm="1">
        <f t="array" ref="AE370">INDEX($H370:$K370,0,MATCH(AE$360,$H$360:$K$360,0))*INDEX($J$354:$R$357,MATCH(AE$360,$I$354:$I$357,0),MATCH(AE$359,$J$353:$R$353,0))</f>
        <v>1</v>
      </c>
      <c r="AF370" s="1015" cm="1">
        <f t="array" ref="AF370">INDEX($H370:$K370,0,MATCH(AF$360,$H$360:$K$360,0))*INDEX($J$354:$R$357,MATCH(AF$360,$I$354:$I$357,0),MATCH(AF$359,$J$353:$R$353,0))</f>
        <v>1</v>
      </c>
      <c r="AG370" s="1015" cm="1">
        <f t="array" ref="AG370">INDEX($H370:$K370,0,MATCH(AG$360,$H$360:$K$360,0))*INDEX($J$354:$R$357,MATCH(AG$360,$I$354:$I$357,0),MATCH(AG$359,$J$353:$R$353,0))</f>
        <v>1</v>
      </c>
      <c r="AH370" s="1015" cm="1">
        <f t="array" ref="AH370">INDEX($H370:$K370,0,MATCH(AH$360,$H$360:$K$360,0))*INDEX($J$354:$R$357,MATCH(AH$360,$I$354:$I$357,0),MATCH(AH$359,$J$353:$R$353,0))</f>
        <v>3</v>
      </c>
      <c r="AI370" s="1015" cm="1">
        <f t="array" ref="AI370">INDEX($H370:$K370,0,MATCH(AI$360,$H$360:$K$360,0))*INDEX($J$354:$R$357,MATCH(AI$360,$I$354:$I$357,0),MATCH(AI$359,$J$353:$R$353,0))</f>
        <v>1</v>
      </c>
      <c r="AJ370" s="1015" cm="1">
        <f t="array" ref="AJ370">INDEX($H370:$K370,0,MATCH(AJ$360,$H$360:$K$360,0))*INDEX($J$354:$R$357,MATCH(AJ$360,$I$354:$I$357,0),MATCH(AJ$359,$J$353:$R$353,0))</f>
        <v>1</v>
      </c>
      <c r="AK370" s="1015" cm="1">
        <f t="array" ref="AK370">INDEX($H370:$K370,0,MATCH(AK$360,$H$360:$K$360,0))*INDEX($J$354:$R$357,MATCH(AK$360,$I$354:$I$357,0),MATCH(AK$359,$J$353:$R$353,0))</f>
        <v>1</v>
      </c>
      <c r="AL370" s="1015" cm="1">
        <f t="array" ref="AL370">INDEX($H370:$K370,0,MATCH(AL$360,$H$360:$K$360,0))*INDEX($J$354:$R$357,MATCH(AL$360,$I$354:$I$357,0),MATCH(AL$359,$J$353:$R$353,0))</f>
        <v>3</v>
      </c>
      <c r="AM370" s="1015" cm="1">
        <f t="array" ref="AM370">INDEX($H370:$K370,0,MATCH(AM$360,$H$360:$K$360,0))*INDEX($J$354:$R$357,MATCH(AM$360,$I$354:$I$357,0),MATCH(AM$359,$J$353:$R$353,0))</f>
        <v>1</v>
      </c>
      <c r="AN370" s="1015" cm="1">
        <f t="array" ref="AN370">INDEX($H370:$K370,0,MATCH(AN$360,$H$360:$K$360,0))*INDEX($J$354:$R$357,MATCH(AN$360,$I$354:$I$357,0),MATCH(AN$359,$J$353:$R$353,0))</f>
        <v>1</v>
      </c>
      <c r="AO370" s="1015" cm="1">
        <f t="array" ref="AO370">INDEX($H370:$K370,0,MATCH(AO$360,$H$360:$K$360,0))*INDEX($J$354:$R$357,MATCH(AO$360,$I$354:$I$357,0),MATCH(AO$359,$J$353:$R$353,0))</f>
        <v>1</v>
      </c>
      <c r="AP370" s="1015" cm="1">
        <f t="array" ref="AP370">INDEX($H370:$K370,0,MATCH(AP$360,$H$360:$K$360,0))*INDEX($J$354:$R$357,MATCH(AP$360,$I$354:$I$357,0),MATCH(AP$359,$J$353:$R$353,0))</f>
        <v>3</v>
      </c>
      <c r="AQ370" s="1015" cm="1">
        <f t="array" ref="AQ370">INDEX($H370:$K370,0,MATCH(AQ$360,$H$360:$K$360,0))*INDEX($J$354:$R$357,MATCH(AQ$360,$I$354:$I$357,0),MATCH(AQ$359,$J$353:$R$353,0))</f>
        <v>1</v>
      </c>
      <c r="AR370" s="1015" cm="1">
        <f t="array" ref="AR370">INDEX($H370:$K370,0,MATCH(AR$360,$H$360:$K$360,0))*INDEX($J$354:$R$357,MATCH(AR$360,$I$354:$I$357,0),MATCH(AR$359,$J$353:$R$353,0))</f>
        <v>1</v>
      </c>
      <c r="AS370" s="1015" cm="1">
        <f t="array" ref="AS370">INDEX($H370:$K370,0,MATCH(AS$360,$H$360:$K$360,0))*INDEX($J$354:$R$357,MATCH(AS$360,$I$354:$I$357,0),MATCH(AS$359,$J$353:$R$353,0))</f>
        <v>1</v>
      </c>
      <c r="AT370" s="1015" cm="1">
        <f t="array" ref="AT370">INDEX($H370:$K370,0,MATCH(AT$360,$H$360:$K$360,0))*INDEX($J$354:$R$357,MATCH(AT$360,$I$354:$I$357,0),MATCH(AT$359,$J$353:$R$353,0))</f>
        <v>3</v>
      </c>
      <c r="AU370" s="1015"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5" cm="1">
        <f t="array" ref="L371">INDEX($H371:$K371,0,MATCH(L$360,$H$360:$K$360,0))*INDEX($J$354:$R$357,MATCH(L$360,$I$354:$I$357,0),MATCH(L$359,$J$353:$R$353,0))</f>
        <v>2</v>
      </c>
      <c r="M371" s="1015" cm="1">
        <f t="array" ref="M371">INDEX($H371:$K371,0,MATCH(M$360,$H$360:$K$360,0))*INDEX($J$354:$R$357,MATCH(M$360,$I$354:$I$357,0),MATCH(M$359,$J$353:$R$353,0))</f>
        <v>1</v>
      </c>
      <c r="N371" s="1015" cm="1">
        <f t="array" ref="N371">INDEX($H371:$K371,0,MATCH(N$360,$H$360:$K$360,0))*INDEX($J$354:$R$357,MATCH(N$360,$I$354:$I$357,0),MATCH(N$359,$J$353:$R$353,0))</f>
        <v>1</v>
      </c>
      <c r="O371" s="1015" cm="1">
        <f t="array" ref="O371">INDEX($H371:$K371,0,MATCH(O$360,$H$360:$K$360,0))*INDEX($J$354:$R$357,MATCH(O$360,$I$354:$I$357,0),MATCH(O$359,$J$353:$R$353,0))</f>
        <v>1</v>
      </c>
      <c r="P371" s="1015" cm="1">
        <f t="array" ref="P371">INDEX($H371:$K371,0,MATCH(P$360,$H$360:$K$360,0))*INDEX($J$354:$R$357,MATCH(P$360,$I$354:$I$357,0),MATCH(P$359,$J$353:$R$353,0))</f>
        <v>2</v>
      </c>
      <c r="Q371" s="1015" cm="1">
        <f t="array" ref="Q371">INDEX($H371:$K371,0,MATCH(Q$360,$H$360:$K$360,0))*INDEX($J$354:$R$357,MATCH(Q$360,$I$354:$I$357,0),MATCH(Q$359,$J$353:$R$353,0))</f>
        <v>1</v>
      </c>
      <c r="R371" s="1015" cm="1">
        <f t="array" ref="R371">INDEX($H371:$K371,0,MATCH(R$360,$H$360:$K$360,0))*INDEX($J$354:$R$357,MATCH(R$360,$I$354:$I$357,0),MATCH(R$359,$J$353:$R$353,0))</f>
        <v>1</v>
      </c>
      <c r="S371" s="1015" cm="1">
        <f t="array" ref="S371">INDEX($H371:$K371,0,MATCH(S$360,$H$360:$K$360,0))*INDEX($J$354:$R$357,MATCH(S$360,$I$354:$I$357,0),MATCH(S$359,$J$353:$R$353,0))</f>
        <v>1</v>
      </c>
      <c r="T371" s="1015" cm="1">
        <f t="array" ref="T371">INDEX($H371:$K371,0,MATCH(T$360,$H$360:$K$360,0))*INDEX($J$354:$R$357,MATCH(T$360,$I$354:$I$357,0),MATCH(T$359,$J$353:$R$353,0))</f>
        <v>2</v>
      </c>
      <c r="U371" s="1015" cm="1">
        <f t="array" ref="U371">INDEX($H371:$K371,0,MATCH(U$360,$H$360:$K$360,0))*INDEX($J$354:$R$357,MATCH(U$360,$I$354:$I$357,0),MATCH(U$359,$J$353:$R$353,0))</f>
        <v>1</v>
      </c>
      <c r="V371" s="1015" cm="1">
        <f t="array" ref="V371">INDEX($H371:$K371,0,MATCH(V$360,$H$360:$K$360,0))*INDEX($J$354:$R$357,MATCH(V$360,$I$354:$I$357,0),MATCH(V$359,$J$353:$R$353,0))</f>
        <v>1</v>
      </c>
      <c r="W371" s="1015" cm="1">
        <f t="array" ref="W371">INDEX($H371:$K371,0,MATCH(W$360,$H$360:$K$360,0))*INDEX($J$354:$R$357,MATCH(W$360,$I$354:$I$357,0),MATCH(W$359,$J$353:$R$353,0))</f>
        <v>1</v>
      </c>
      <c r="X371" s="1015" cm="1">
        <f t="array" ref="X371">INDEX($H371:$K371,0,MATCH(X$360,$H$360:$K$360,0))*INDEX($J$354:$R$357,MATCH(X$360,$I$354:$I$357,0),MATCH(X$359,$J$353:$R$353,0))</f>
        <v>2</v>
      </c>
      <c r="Y371" s="1015" cm="1">
        <f t="array" ref="Y371">INDEX($H371:$K371,0,MATCH(Y$360,$H$360:$K$360,0))*INDEX($J$354:$R$357,MATCH(Y$360,$I$354:$I$357,0),MATCH(Y$359,$J$353:$R$353,0))</f>
        <v>1</v>
      </c>
      <c r="Z371" s="1015" cm="1">
        <f t="array" ref="Z371">INDEX($H371:$K371,0,MATCH(Z$360,$H$360:$K$360,0))*INDEX($J$354:$R$357,MATCH(Z$360,$I$354:$I$357,0),MATCH(Z$359,$J$353:$R$353,0))</f>
        <v>1</v>
      </c>
      <c r="AA371" s="1015" cm="1">
        <f t="array" ref="AA371">INDEX($H371:$K371,0,MATCH(AA$360,$H$360:$K$360,0))*INDEX($J$354:$R$357,MATCH(AA$360,$I$354:$I$357,0),MATCH(AA$359,$J$353:$R$353,0))</f>
        <v>1</v>
      </c>
      <c r="AB371" s="1015" cm="1">
        <f t="array" ref="AB371">INDEX($H371:$K371,0,MATCH(AB$360,$H$360:$K$360,0))*INDEX($J$354:$R$357,MATCH(AB$360,$I$354:$I$357,0),MATCH(AB$359,$J$353:$R$353,0))</f>
        <v>1</v>
      </c>
      <c r="AC371" s="1015" cm="1">
        <f t="array" ref="AC371">INDEX($H371:$K371,0,MATCH(AC$360,$H$360:$K$360,0))*INDEX($J$354:$R$357,MATCH(AC$360,$I$354:$I$357,0),MATCH(AC$359,$J$353:$R$353,0))</f>
        <v>1</v>
      </c>
      <c r="AD371" s="1015" cm="1">
        <f t="array" ref="AD371">INDEX($H371:$K371,0,MATCH(AD$360,$H$360:$K$360,0))*INDEX($J$354:$R$357,MATCH(AD$360,$I$354:$I$357,0),MATCH(AD$359,$J$353:$R$353,0))</f>
        <v>1</v>
      </c>
      <c r="AE371" s="1015" cm="1">
        <f t="array" ref="AE371">INDEX($H371:$K371,0,MATCH(AE$360,$H$360:$K$360,0))*INDEX($J$354:$R$357,MATCH(AE$360,$I$354:$I$357,0),MATCH(AE$359,$J$353:$R$353,0))</f>
        <v>1</v>
      </c>
      <c r="AF371" s="1015" cm="1">
        <f t="array" ref="AF371">INDEX($H371:$K371,0,MATCH(AF$360,$H$360:$K$360,0))*INDEX($J$354:$R$357,MATCH(AF$360,$I$354:$I$357,0),MATCH(AF$359,$J$353:$R$353,0))</f>
        <v>1</v>
      </c>
      <c r="AG371" s="1015" cm="1">
        <f t="array" ref="AG371">INDEX($H371:$K371,0,MATCH(AG$360,$H$360:$K$360,0))*INDEX($J$354:$R$357,MATCH(AG$360,$I$354:$I$357,0),MATCH(AG$359,$J$353:$R$353,0))</f>
        <v>1</v>
      </c>
      <c r="AH371" s="1015" cm="1">
        <f t="array" ref="AH371">INDEX($H371:$K371,0,MATCH(AH$360,$H$360:$K$360,0))*INDEX($J$354:$R$357,MATCH(AH$360,$I$354:$I$357,0),MATCH(AH$359,$J$353:$R$353,0))</f>
        <v>1</v>
      </c>
      <c r="AI371" s="1015" cm="1">
        <f t="array" ref="AI371">INDEX($H371:$K371,0,MATCH(AI$360,$H$360:$K$360,0))*INDEX($J$354:$R$357,MATCH(AI$360,$I$354:$I$357,0),MATCH(AI$359,$J$353:$R$353,0))</f>
        <v>1</v>
      </c>
      <c r="AJ371" s="1015" cm="1">
        <f t="array" ref="AJ371">INDEX($H371:$K371,0,MATCH(AJ$360,$H$360:$K$360,0))*INDEX($J$354:$R$357,MATCH(AJ$360,$I$354:$I$357,0),MATCH(AJ$359,$J$353:$R$353,0))</f>
        <v>1</v>
      </c>
      <c r="AK371" s="1015" cm="1">
        <f t="array" ref="AK371">INDEX($H371:$K371,0,MATCH(AK$360,$H$360:$K$360,0))*INDEX($J$354:$R$357,MATCH(AK$360,$I$354:$I$357,0),MATCH(AK$359,$J$353:$R$353,0))</f>
        <v>1</v>
      </c>
      <c r="AL371" s="1015" cm="1">
        <f t="array" ref="AL371">INDEX($H371:$K371,0,MATCH(AL$360,$H$360:$K$360,0))*INDEX($J$354:$R$357,MATCH(AL$360,$I$354:$I$357,0),MATCH(AL$359,$J$353:$R$353,0))</f>
        <v>1</v>
      </c>
      <c r="AM371" s="1015" cm="1">
        <f t="array" ref="AM371">INDEX($H371:$K371,0,MATCH(AM$360,$H$360:$K$360,0))*INDEX($J$354:$R$357,MATCH(AM$360,$I$354:$I$357,0),MATCH(AM$359,$J$353:$R$353,0))</f>
        <v>1</v>
      </c>
      <c r="AN371" s="1015" cm="1">
        <f t="array" ref="AN371">INDEX($H371:$K371,0,MATCH(AN$360,$H$360:$K$360,0))*INDEX($J$354:$R$357,MATCH(AN$360,$I$354:$I$357,0),MATCH(AN$359,$J$353:$R$353,0))</f>
        <v>1</v>
      </c>
      <c r="AO371" s="1015" cm="1">
        <f t="array" ref="AO371">INDEX($H371:$K371,0,MATCH(AO$360,$H$360:$K$360,0))*INDEX($J$354:$R$357,MATCH(AO$360,$I$354:$I$357,0),MATCH(AO$359,$J$353:$R$353,0))</f>
        <v>1</v>
      </c>
      <c r="AP371" s="1015" cm="1">
        <f t="array" ref="AP371">INDEX($H371:$K371,0,MATCH(AP$360,$H$360:$K$360,0))*INDEX($J$354:$R$357,MATCH(AP$360,$I$354:$I$357,0),MATCH(AP$359,$J$353:$R$353,0))</f>
        <v>1</v>
      </c>
      <c r="AQ371" s="1015" cm="1">
        <f t="array" ref="AQ371">INDEX($H371:$K371,0,MATCH(AQ$360,$H$360:$K$360,0))*INDEX($J$354:$R$357,MATCH(AQ$360,$I$354:$I$357,0),MATCH(AQ$359,$J$353:$R$353,0))</f>
        <v>1</v>
      </c>
      <c r="AR371" s="1015" cm="1">
        <f t="array" ref="AR371">INDEX($H371:$K371,0,MATCH(AR$360,$H$360:$K$360,0))*INDEX($J$354:$R$357,MATCH(AR$360,$I$354:$I$357,0),MATCH(AR$359,$J$353:$R$353,0))</f>
        <v>1</v>
      </c>
      <c r="AS371" s="1015" cm="1">
        <f t="array" ref="AS371">INDEX($H371:$K371,0,MATCH(AS$360,$H$360:$K$360,0))*INDEX($J$354:$R$357,MATCH(AS$360,$I$354:$I$357,0),MATCH(AS$359,$J$353:$R$353,0))</f>
        <v>1</v>
      </c>
      <c r="AT371" s="1015" cm="1">
        <f t="array" ref="AT371">INDEX($H371:$K371,0,MATCH(AT$360,$H$360:$K$360,0))*INDEX($J$354:$R$357,MATCH(AT$360,$I$354:$I$357,0),MATCH(AT$359,$J$353:$R$353,0))</f>
        <v>1</v>
      </c>
      <c r="AU371" s="1015"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5" cm="1">
        <f t="array" ref="L372">INDEX($H372:$K372,0,MATCH(L$360,$H$360:$K$360,0))*INDEX($J$354:$R$357,MATCH(L$360,$I$354:$I$357,0),MATCH(L$359,$J$353:$R$353,0))</f>
        <v>2</v>
      </c>
      <c r="M372" s="1015" cm="1">
        <f t="array" ref="M372">INDEX($H372:$K372,0,MATCH(M$360,$H$360:$K$360,0))*INDEX($J$354:$R$357,MATCH(M$360,$I$354:$I$357,0),MATCH(M$359,$J$353:$R$353,0))</f>
        <v>1</v>
      </c>
      <c r="N372" s="1015" cm="1">
        <f t="array" ref="N372">INDEX($H372:$K372,0,MATCH(N$360,$H$360:$K$360,0))*INDEX($J$354:$R$357,MATCH(N$360,$I$354:$I$357,0),MATCH(N$359,$J$353:$R$353,0))</f>
        <v>2</v>
      </c>
      <c r="O372" s="1015" cm="1">
        <f t="array" ref="O372">INDEX($H372:$K372,0,MATCH(O$360,$H$360:$K$360,0))*INDEX($J$354:$R$357,MATCH(O$360,$I$354:$I$357,0),MATCH(O$359,$J$353:$R$353,0))</f>
        <v>2</v>
      </c>
      <c r="P372" s="1015" cm="1">
        <f t="array" ref="P372">INDEX($H372:$K372,0,MATCH(P$360,$H$360:$K$360,0))*INDEX($J$354:$R$357,MATCH(P$360,$I$354:$I$357,0),MATCH(P$359,$J$353:$R$353,0))</f>
        <v>2</v>
      </c>
      <c r="Q372" s="1015" cm="1">
        <f t="array" ref="Q372">INDEX($H372:$K372,0,MATCH(Q$360,$H$360:$K$360,0))*INDEX($J$354:$R$357,MATCH(Q$360,$I$354:$I$357,0),MATCH(Q$359,$J$353:$R$353,0))</f>
        <v>1</v>
      </c>
      <c r="R372" s="1015" cm="1">
        <f t="array" ref="R372">INDEX($H372:$K372,0,MATCH(R$360,$H$360:$K$360,0))*INDEX($J$354:$R$357,MATCH(R$360,$I$354:$I$357,0),MATCH(R$359,$J$353:$R$353,0))</f>
        <v>2</v>
      </c>
      <c r="S372" s="1015" cm="1">
        <f t="array" ref="S372">INDEX($H372:$K372,0,MATCH(S$360,$H$360:$K$360,0))*INDEX($J$354:$R$357,MATCH(S$360,$I$354:$I$357,0),MATCH(S$359,$J$353:$R$353,0))</f>
        <v>2</v>
      </c>
      <c r="T372" s="1015" cm="1">
        <f t="array" ref="T372">INDEX($H372:$K372,0,MATCH(T$360,$H$360:$K$360,0))*INDEX($J$354:$R$357,MATCH(T$360,$I$354:$I$357,0),MATCH(T$359,$J$353:$R$353,0))</f>
        <v>2</v>
      </c>
      <c r="U372" s="1015" cm="1">
        <f t="array" ref="U372">INDEX($H372:$K372,0,MATCH(U$360,$H$360:$K$360,0))*INDEX($J$354:$R$357,MATCH(U$360,$I$354:$I$357,0),MATCH(U$359,$J$353:$R$353,0))</f>
        <v>1</v>
      </c>
      <c r="V372" s="1015" cm="1">
        <f t="array" ref="V372">INDEX($H372:$K372,0,MATCH(V$360,$H$360:$K$360,0))*INDEX($J$354:$R$357,MATCH(V$360,$I$354:$I$357,0),MATCH(V$359,$J$353:$R$353,0))</f>
        <v>2</v>
      </c>
      <c r="W372" s="1015" cm="1">
        <f t="array" ref="W372">INDEX($H372:$K372,0,MATCH(W$360,$H$360:$K$360,0))*INDEX($J$354:$R$357,MATCH(W$360,$I$354:$I$357,0),MATCH(W$359,$J$353:$R$353,0))</f>
        <v>2</v>
      </c>
      <c r="X372" s="1015" cm="1">
        <f t="array" ref="X372">INDEX($H372:$K372,0,MATCH(X$360,$H$360:$K$360,0))*INDEX($J$354:$R$357,MATCH(X$360,$I$354:$I$357,0),MATCH(X$359,$J$353:$R$353,0))</f>
        <v>2</v>
      </c>
      <c r="Y372" s="1015" cm="1">
        <f t="array" ref="Y372">INDEX($H372:$K372,0,MATCH(Y$360,$H$360:$K$360,0))*INDEX($J$354:$R$357,MATCH(Y$360,$I$354:$I$357,0),MATCH(Y$359,$J$353:$R$353,0))</f>
        <v>1</v>
      </c>
      <c r="Z372" s="1015" cm="1">
        <f t="array" ref="Z372">INDEX($H372:$K372,0,MATCH(Z$360,$H$360:$K$360,0))*INDEX($J$354:$R$357,MATCH(Z$360,$I$354:$I$357,0),MATCH(Z$359,$J$353:$R$353,0))</f>
        <v>2</v>
      </c>
      <c r="AA372" s="1015" cm="1">
        <f t="array" ref="AA372">INDEX($H372:$K372,0,MATCH(AA$360,$H$360:$K$360,0))*INDEX($J$354:$R$357,MATCH(AA$360,$I$354:$I$357,0),MATCH(AA$359,$J$353:$R$353,0))</f>
        <v>2</v>
      </c>
      <c r="AB372" s="1015" cm="1">
        <f t="array" ref="AB372">INDEX($H372:$K372,0,MATCH(AB$360,$H$360:$K$360,0))*INDEX($J$354:$R$357,MATCH(AB$360,$I$354:$I$357,0),MATCH(AB$359,$J$353:$R$353,0))</f>
        <v>1</v>
      </c>
      <c r="AC372" s="1015" cm="1">
        <f t="array" ref="AC372">INDEX($H372:$K372,0,MATCH(AC$360,$H$360:$K$360,0))*INDEX($J$354:$R$357,MATCH(AC$360,$I$354:$I$357,0),MATCH(AC$359,$J$353:$R$353,0))</f>
        <v>1</v>
      </c>
      <c r="AD372" s="1015" cm="1">
        <f t="array" ref="AD372">INDEX($H372:$K372,0,MATCH(AD$360,$H$360:$K$360,0))*INDEX($J$354:$R$357,MATCH(AD$360,$I$354:$I$357,0),MATCH(AD$359,$J$353:$R$353,0))</f>
        <v>2</v>
      </c>
      <c r="AE372" s="1015" cm="1">
        <f t="array" ref="AE372">INDEX($H372:$K372,0,MATCH(AE$360,$H$360:$K$360,0))*INDEX($J$354:$R$357,MATCH(AE$360,$I$354:$I$357,0),MATCH(AE$359,$J$353:$R$353,0))</f>
        <v>2</v>
      </c>
      <c r="AF372" s="1015" cm="1">
        <f t="array" ref="AF372">INDEX($H372:$K372,0,MATCH(AF$360,$H$360:$K$360,0))*INDEX($J$354:$R$357,MATCH(AF$360,$I$354:$I$357,0),MATCH(AF$359,$J$353:$R$353,0))</f>
        <v>1</v>
      </c>
      <c r="AG372" s="1015" cm="1">
        <f t="array" ref="AG372">INDEX($H372:$K372,0,MATCH(AG$360,$H$360:$K$360,0))*INDEX($J$354:$R$357,MATCH(AG$360,$I$354:$I$357,0),MATCH(AG$359,$J$353:$R$353,0))</f>
        <v>1</v>
      </c>
      <c r="AH372" s="1015" cm="1">
        <f t="array" ref="AH372">INDEX($H372:$K372,0,MATCH(AH$360,$H$360:$K$360,0))*INDEX($J$354:$R$357,MATCH(AH$360,$I$354:$I$357,0),MATCH(AH$359,$J$353:$R$353,0))</f>
        <v>2</v>
      </c>
      <c r="AI372" s="1015" cm="1">
        <f t="array" ref="AI372">INDEX($H372:$K372,0,MATCH(AI$360,$H$360:$K$360,0))*INDEX($J$354:$R$357,MATCH(AI$360,$I$354:$I$357,0),MATCH(AI$359,$J$353:$R$353,0))</f>
        <v>2</v>
      </c>
      <c r="AJ372" s="1015" cm="1">
        <f t="array" ref="AJ372">INDEX($H372:$K372,0,MATCH(AJ$360,$H$360:$K$360,0))*INDEX($J$354:$R$357,MATCH(AJ$360,$I$354:$I$357,0),MATCH(AJ$359,$J$353:$R$353,0))</f>
        <v>1</v>
      </c>
      <c r="AK372" s="1015" cm="1">
        <f t="array" ref="AK372">INDEX($H372:$K372,0,MATCH(AK$360,$H$360:$K$360,0))*INDEX($J$354:$R$357,MATCH(AK$360,$I$354:$I$357,0),MATCH(AK$359,$J$353:$R$353,0))</f>
        <v>1</v>
      </c>
      <c r="AL372" s="1015" cm="1">
        <f t="array" ref="AL372">INDEX($H372:$K372,0,MATCH(AL$360,$H$360:$K$360,0))*INDEX($J$354:$R$357,MATCH(AL$360,$I$354:$I$357,0),MATCH(AL$359,$J$353:$R$353,0))</f>
        <v>2</v>
      </c>
      <c r="AM372" s="1015" cm="1">
        <f t="array" ref="AM372">INDEX($H372:$K372,0,MATCH(AM$360,$H$360:$K$360,0))*INDEX($J$354:$R$357,MATCH(AM$360,$I$354:$I$357,0),MATCH(AM$359,$J$353:$R$353,0))</f>
        <v>2</v>
      </c>
      <c r="AN372" s="1015" cm="1">
        <f t="array" ref="AN372">INDEX($H372:$K372,0,MATCH(AN$360,$H$360:$K$360,0))*INDEX($J$354:$R$357,MATCH(AN$360,$I$354:$I$357,0),MATCH(AN$359,$J$353:$R$353,0))</f>
        <v>1</v>
      </c>
      <c r="AO372" s="1015" cm="1">
        <f t="array" ref="AO372">INDEX($H372:$K372,0,MATCH(AO$360,$H$360:$K$360,0))*INDEX($J$354:$R$357,MATCH(AO$360,$I$354:$I$357,0),MATCH(AO$359,$J$353:$R$353,0))</f>
        <v>1</v>
      </c>
      <c r="AP372" s="1015" cm="1">
        <f t="array" ref="AP372">INDEX($H372:$K372,0,MATCH(AP$360,$H$360:$K$360,0))*INDEX($J$354:$R$357,MATCH(AP$360,$I$354:$I$357,0),MATCH(AP$359,$J$353:$R$353,0))</f>
        <v>2</v>
      </c>
      <c r="AQ372" s="1015" cm="1">
        <f t="array" ref="AQ372">INDEX($H372:$K372,0,MATCH(AQ$360,$H$360:$K$360,0))*INDEX($J$354:$R$357,MATCH(AQ$360,$I$354:$I$357,0),MATCH(AQ$359,$J$353:$R$353,0))</f>
        <v>2</v>
      </c>
      <c r="AR372" s="1015" cm="1">
        <f t="array" ref="AR372">INDEX($H372:$K372,0,MATCH(AR$360,$H$360:$K$360,0))*INDEX($J$354:$R$357,MATCH(AR$360,$I$354:$I$357,0),MATCH(AR$359,$J$353:$R$353,0))</f>
        <v>1</v>
      </c>
      <c r="AS372" s="1015" cm="1">
        <f t="array" ref="AS372">INDEX($H372:$K372,0,MATCH(AS$360,$H$360:$K$360,0))*INDEX($J$354:$R$357,MATCH(AS$360,$I$354:$I$357,0),MATCH(AS$359,$J$353:$R$353,0))</f>
        <v>1</v>
      </c>
      <c r="AT372" s="1015" cm="1">
        <f t="array" ref="AT372">INDEX($H372:$K372,0,MATCH(AT$360,$H$360:$K$360,0))*INDEX($J$354:$R$357,MATCH(AT$360,$I$354:$I$357,0),MATCH(AT$359,$J$353:$R$353,0))</f>
        <v>2</v>
      </c>
      <c r="AU372" s="1015"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5" cm="1">
        <f t="array" ref="L373">INDEX($H373:$K373,0,MATCH(L$360,$H$360:$K$360,0))*INDEX($J$354:$R$357,MATCH(L$360,$I$354:$I$357,0),MATCH(L$359,$J$353:$R$353,0))</f>
        <v>2</v>
      </c>
      <c r="M373" s="1015" cm="1">
        <f t="array" ref="M373">INDEX($H373:$K373,0,MATCH(M$360,$H$360:$K$360,0))*INDEX($J$354:$R$357,MATCH(M$360,$I$354:$I$357,0),MATCH(M$359,$J$353:$R$353,0))</f>
        <v>1</v>
      </c>
      <c r="N373" s="1015" cm="1">
        <f t="array" ref="N373">INDEX($H373:$K373,0,MATCH(N$360,$H$360:$K$360,0))*INDEX($J$354:$R$357,MATCH(N$360,$I$354:$I$357,0),MATCH(N$359,$J$353:$R$353,0))</f>
        <v>2</v>
      </c>
      <c r="O373" s="1015" cm="1">
        <f t="array" ref="O373">INDEX($H373:$K373,0,MATCH(O$360,$H$360:$K$360,0))*INDEX($J$354:$R$357,MATCH(O$360,$I$354:$I$357,0),MATCH(O$359,$J$353:$R$353,0))</f>
        <v>0</v>
      </c>
      <c r="P373" s="1015" cm="1">
        <f t="array" ref="P373">INDEX($H373:$K373,0,MATCH(P$360,$H$360:$K$360,0))*INDEX($J$354:$R$357,MATCH(P$360,$I$354:$I$357,0),MATCH(P$359,$J$353:$R$353,0))</f>
        <v>2</v>
      </c>
      <c r="Q373" s="1015" cm="1">
        <f t="array" ref="Q373">INDEX($H373:$K373,0,MATCH(Q$360,$H$360:$K$360,0))*INDEX($J$354:$R$357,MATCH(Q$360,$I$354:$I$357,0),MATCH(Q$359,$J$353:$R$353,0))</f>
        <v>1</v>
      </c>
      <c r="R373" s="1015" cm="1">
        <f t="array" ref="R373">INDEX($H373:$K373,0,MATCH(R$360,$H$360:$K$360,0))*INDEX($J$354:$R$357,MATCH(R$360,$I$354:$I$357,0),MATCH(R$359,$J$353:$R$353,0))</f>
        <v>2</v>
      </c>
      <c r="S373" s="1015" cm="1">
        <f t="array" ref="S373">INDEX($H373:$K373,0,MATCH(S$360,$H$360:$K$360,0))*INDEX($J$354:$R$357,MATCH(S$360,$I$354:$I$357,0),MATCH(S$359,$J$353:$R$353,0))</f>
        <v>0</v>
      </c>
      <c r="T373" s="1015" cm="1">
        <f t="array" ref="T373">INDEX($H373:$K373,0,MATCH(T$360,$H$360:$K$360,0))*INDEX($J$354:$R$357,MATCH(T$360,$I$354:$I$357,0),MATCH(T$359,$J$353:$R$353,0))</f>
        <v>2</v>
      </c>
      <c r="U373" s="1015" cm="1">
        <f t="array" ref="U373">INDEX($H373:$K373,0,MATCH(U$360,$H$360:$K$360,0))*INDEX($J$354:$R$357,MATCH(U$360,$I$354:$I$357,0),MATCH(U$359,$J$353:$R$353,0))</f>
        <v>1</v>
      </c>
      <c r="V373" s="1015" cm="1">
        <f t="array" ref="V373">INDEX($H373:$K373,0,MATCH(V$360,$H$360:$K$360,0))*INDEX($J$354:$R$357,MATCH(V$360,$I$354:$I$357,0),MATCH(V$359,$J$353:$R$353,0))</f>
        <v>2</v>
      </c>
      <c r="W373" s="1015" cm="1">
        <f t="array" ref="W373">INDEX($H373:$K373,0,MATCH(W$360,$H$360:$K$360,0))*INDEX($J$354:$R$357,MATCH(W$360,$I$354:$I$357,0),MATCH(W$359,$J$353:$R$353,0))</f>
        <v>0</v>
      </c>
      <c r="X373" s="1015" cm="1">
        <f t="array" ref="X373">INDEX($H373:$K373,0,MATCH(X$360,$H$360:$K$360,0))*INDEX($J$354:$R$357,MATCH(X$360,$I$354:$I$357,0),MATCH(X$359,$J$353:$R$353,0))</f>
        <v>2</v>
      </c>
      <c r="Y373" s="1015" cm="1">
        <f t="array" ref="Y373">INDEX($H373:$K373,0,MATCH(Y$360,$H$360:$K$360,0))*INDEX($J$354:$R$357,MATCH(Y$360,$I$354:$I$357,0),MATCH(Y$359,$J$353:$R$353,0))</f>
        <v>1</v>
      </c>
      <c r="Z373" s="1015" cm="1">
        <f t="array" ref="Z373">INDEX($H373:$K373,0,MATCH(Z$360,$H$360:$K$360,0))*INDEX($J$354:$R$357,MATCH(Z$360,$I$354:$I$357,0),MATCH(Z$359,$J$353:$R$353,0))</f>
        <v>2</v>
      </c>
      <c r="AA373" s="1015" cm="1">
        <f t="array" ref="AA373">INDEX($H373:$K373,0,MATCH(AA$360,$H$360:$K$360,0))*INDEX($J$354:$R$357,MATCH(AA$360,$I$354:$I$357,0),MATCH(AA$359,$J$353:$R$353,0))</f>
        <v>0</v>
      </c>
      <c r="AB373" s="1015" cm="1">
        <f t="array" ref="AB373">INDEX($H373:$K373,0,MATCH(AB$360,$H$360:$K$360,0))*INDEX($J$354:$R$357,MATCH(AB$360,$I$354:$I$357,0),MATCH(AB$359,$J$353:$R$353,0))</f>
        <v>1</v>
      </c>
      <c r="AC373" s="1015" cm="1">
        <f t="array" ref="AC373">INDEX($H373:$K373,0,MATCH(AC$360,$H$360:$K$360,0))*INDEX($J$354:$R$357,MATCH(AC$360,$I$354:$I$357,0),MATCH(AC$359,$J$353:$R$353,0))</f>
        <v>1</v>
      </c>
      <c r="AD373" s="1015" cm="1">
        <f t="array" ref="AD373">INDEX($H373:$K373,0,MATCH(AD$360,$H$360:$K$360,0))*INDEX($J$354:$R$357,MATCH(AD$360,$I$354:$I$357,0),MATCH(AD$359,$J$353:$R$353,0))</f>
        <v>2</v>
      </c>
      <c r="AE373" s="1015" cm="1">
        <f t="array" ref="AE373">INDEX($H373:$K373,0,MATCH(AE$360,$H$360:$K$360,0))*INDEX($J$354:$R$357,MATCH(AE$360,$I$354:$I$357,0),MATCH(AE$359,$J$353:$R$353,0))</f>
        <v>0</v>
      </c>
      <c r="AF373" s="1015" cm="1">
        <f t="array" ref="AF373">INDEX($H373:$K373,0,MATCH(AF$360,$H$360:$K$360,0))*INDEX($J$354:$R$357,MATCH(AF$360,$I$354:$I$357,0),MATCH(AF$359,$J$353:$R$353,0))</f>
        <v>1</v>
      </c>
      <c r="AG373" s="1015" cm="1">
        <f t="array" ref="AG373">INDEX($H373:$K373,0,MATCH(AG$360,$H$360:$K$360,0))*INDEX($J$354:$R$357,MATCH(AG$360,$I$354:$I$357,0),MATCH(AG$359,$J$353:$R$353,0))</f>
        <v>1</v>
      </c>
      <c r="AH373" s="1015" cm="1">
        <f t="array" ref="AH373">INDEX($H373:$K373,0,MATCH(AH$360,$H$360:$K$360,0))*INDEX($J$354:$R$357,MATCH(AH$360,$I$354:$I$357,0),MATCH(AH$359,$J$353:$R$353,0))</f>
        <v>2</v>
      </c>
      <c r="AI373" s="1015" cm="1">
        <f t="array" ref="AI373">INDEX($H373:$K373,0,MATCH(AI$360,$H$360:$K$360,0))*INDEX($J$354:$R$357,MATCH(AI$360,$I$354:$I$357,0),MATCH(AI$359,$J$353:$R$353,0))</f>
        <v>0</v>
      </c>
      <c r="AJ373" s="1015" cm="1">
        <f t="array" ref="AJ373">INDEX($H373:$K373,0,MATCH(AJ$360,$H$360:$K$360,0))*INDEX($J$354:$R$357,MATCH(AJ$360,$I$354:$I$357,0),MATCH(AJ$359,$J$353:$R$353,0))</f>
        <v>1</v>
      </c>
      <c r="AK373" s="1015" cm="1">
        <f t="array" ref="AK373">INDEX($H373:$K373,0,MATCH(AK$360,$H$360:$K$360,0))*INDEX($J$354:$R$357,MATCH(AK$360,$I$354:$I$357,0),MATCH(AK$359,$J$353:$R$353,0))</f>
        <v>1</v>
      </c>
      <c r="AL373" s="1015" cm="1">
        <f t="array" ref="AL373">INDEX($H373:$K373,0,MATCH(AL$360,$H$360:$K$360,0))*INDEX($J$354:$R$357,MATCH(AL$360,$I$354:$I$357,0),MATCH(AL$359,$J$353:$R$353,0))</f>
        <v>2</v>
      </c>
      <c r="AM373" s="1015" cm="1">
        <f t="array" ref="AM373">INDEX($H373:$K373,0,MATCH(AM$360,$H$360:$K$360,0))*INDEX($J$354:$R$357,MATCH(AM$360,$I$354:$I$357,0),MATCH(AM$359,$J$353:$R$353,0))</f>
        <v>0</v>
      </c>
      <c r="AN373" s="1015" cm="1">
        <f t="array" ref="AN373">INDEX($H373:$K373,0,MATCH(AN$360,$H$360:$K$360,0))*INDEX($J$354:$R$357,MATCH(AN$360,$I$354:$I$357,0),MATCH(AN$359,$J$353:$R$353,0))</f>
        <v>1</v>
      </c>
      <c r="AO373" s="1015" cm="1">
        <f t="array" ref="AO373">INDEX($H373:$K373,0,MATCH(AO$360,$H$360:$K$360,0))*INDEX($J$354:$R$357,MATCH(AO$360,$I$354:$I$357,0),MATCH(AO$359,$J$353:$R$353,0))</f>
        <v>1</v>
      </c>
      <c r="AP373" s="1015" cm="1">
        <f t="array" ref="AP373">INDEX($H373:$K373,0,MATCH(AP$360,$H$360:$K$360,0))*INDEX($J$354:$R$357,MATCH(AP$360,$I$354:$I$357,0),MATCH(AP$359,$J$353:$R$353,0))</f>
        <v>2</v>
      </c>
      <c r="AQ373" s="1015" cm="1">
        <f t="array" ref="AQ373">INDEX($H373:$K373,0,MATCH(AQ$360,$H$360:$K$360,0))*INDEX($J$354:$R$357,MATCH(AQ$360,$I$354:$I$357,0),MATCH(AQ$359,$J$353:$R$353,0))</f>
        <v>0</v>
      </c>
      <c r="AR373" s="1015" cm="1">
        <f t="array" ref="AR373">INDEX($H373:$K373,0,MATCH(AR$360,$H$360:$K$360,0))*INDEX($J$354:$R$357,MATCH(AR$360,$I$354:$I$357,0),MATCH(AR$359,$J$353:$R$353,0))</f>
        <v>1</v>
      </c>
      <c r="AS373" s="1015" cm="1">
        <f t="array" ref="AS373">INDEX($H373:$K373,0,MATCH(AS$360,$H$360:$K$360,0))*INDEX($J$354:$R$357,MATCH(AS$360,$I$354:$I$357,0),MATCH(AS$359,$J$353:$R$353,0))</f>
        <v>1</v>
      </c>
      <c r="AT373" s="1015" cm="1">
        <f t="array" ref="AT373">INDEX($H373:$K373,0,MATCH(AT$360,$H$360:$K$360,0))*INDEX($J$354:$R$357,MATCH(AT$360,$I$354:$I$357,0),MATCH(AT$359,$J$353:$R$353,0))</f>
        <v>2</v>
      </c>
      <c r="AU373" s="1015"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5" cm="1">
        <f t="array" ref="L374">INDEX($H374:$K374,0,MATCH(L$360,$H$360:$K$360,0))*INDEX($J$354:$R$357,MATCH(L$360,$I$354:$I$357,0),MATCH(L$359,$J$353:$R$353,0))</f>
        <v>2</v>
      </c>
      <c r="M374" s="1015" cm="1">
        <f t="array" ref="M374">INDEX($H374:$K374,0,MATCH(M$360,$H$360:$K$360,0))*INDEX($J$354:$R$357,MATCH(M$360,$I$354:$I$357,0),MATCH(M$359,$J$353:$R$353,0))</f>
        <v>1</v>
      </c>
      <c r="N374" s="1015" cm="1">
        <f t="array" ref="N374">INDEX($H374:$K374,0,MATCH(N$360,$H$360:$K$360,0))*INDEX($J$354:$R$357,MATCH(N$360,$I$354:$I$357,0),MATCH(N$359,$J$353:$R$353,0))</f>
        <v>1</v>
      </c>
      <c r="O374" s="1015" cm="1">
        <f t="array" ref="O374">INDEX($H374:$K374,0,MATCH(O$360,$H$360:$K$360,0))*INDEX($J$354:$R$357,MATCH(O$360,$I$354:$I$357,0),MATCH(O$359,$J$353:$R$353,0))</f>
        <v>1</v>
      </c>
      <c r="P374" s="1015" cm="1">
        <f t="array" ref="P374">INDEX($H374:$K374,0,MATCH(P$360,$H$360:$K$360,0))*INDEX($J$354:$R$357,MATCH(P$360,$I$354:$I$357,0),MATCH(P$359,$J$353:$R$353,0))</f>
        <v>2</v>
      </c>
      <c r="Q374" s="1015" cm="1">
        <f t="array" ref="Q374">INDEX($H374:$K374,0,MATCH(Q$360,$H$360:$K$360,0))*INDEX($J$354:$R$357,MATCH(Q$360,$I$354:$I$357,0),MATCH(Q$359,$J$353:$R$353,0))</f>
        <v>1</v>
      </c>
      <c r="R374" s="1015" cm="1">
        <f t="array" ref="R374">INDEX($H374:$K374,0,MATCH(R$360,$H$360:$K$360,0))*INDEX($J$354:$R$357,MATCH(R$360,$I$354:$I$357,0),MATCH(R$359,$J$353:$R$353,0))</f>
        <v>1</v>
      </c>
      <c r="S374" s="1015" cm="1">
        <f t="array" ref="S374">INDEX($H374:$K374,0,MATCH(S$360,$H$360:$K$360,0))*INDEX($J$354:$R$357,MATCH(S$360,$I$354:$I$357,0),MATCH(S$359,$J$353:$R$353,0))</f>
        <v>1</v>
      </c>
      <c r="T374" s="1015" cm="1">
        <f t="array" ref="T374">INDEX($H374:$K374,0,MATCH(T$360,$H$360:$K$360,0))*INDEX($J$354:$R$357,MATCH(T$360,$I$354:$I$357,0),MATCH(T$359,$J$353:$R$353,0))</f>
        <v>2</v>
      </c>
      <c r="U374" s="1015" cm="1">
        <f t="array" ref="U374">INDEX($H374:$K374,0,MATCH(U$360,$H$360:$K$360,0))*INDEX($J$354:$R$357,MATCH(U$360,$I$354:$I$357,0),MATCH(U$359,$J$353:$R$353,0))</f>
        <v>1</v>
      </c>
      <c r="V374" s="1015" cm="1">
        <f t="array" ref="V374">INDEX($H374:$K374,0,MATCH(V$360,$H$360:$K$360,0))*INDEX($J$354:$R$357,MATCH(V$360,$I$354:$I$357,0),MATCH(V$359,$J$353:$R$353,0))</f>
        <v>1</v>
      </c>
      <c r="W374" s="1015" cm="1">
        <f t="array" ref="W374">INDEX($H374:$K374,0,MATCH(W$360,$H$360:$K$360,0))*INDEX($J$354:$R$357,MATCH(W$360,$I$354:$I$357,0),MATCH(W$359,$J$353:$R$353,0))</f>
        <v>1</v>
      </c>
      <c r="X374" s="1015" cm="1">
        <f t="array" ref="X374">INDEX($H374:$K374,0,MATCH(X$360,$H$360:$K$360,0))*INDEX($J$354:$R$357,MATCH(X$360,$I$354:$I$357,0),MATCH(X$359,$J$353:$R$353,0))</f>
        <v>2</v>
      </c>
      <c r="Y374" s="1015" cm="1">
        <f t="array" ref="Y374">INDEX($H374:$K374,0,MATCH(Y$360,$H$360:$K$360,0))*INDEX($J$354:$R$357,MATCH(Y$360,$I$354:$I$357,0),MATCH(Y$359,$J$353:$R$353,0))</f>
        <v>1</v>
      </c>
      <c r="Z374" s="1015" cm="1">
        <f t="array" ref="Z374">INDEX($H374:$K374,0,MATCH(Z$360,$H$360:$K$360,0))*INDEX($J$354:$R$357,MATCH(Z$360,$I$354:$I$357,0),MATCH(Z$359,$J$353:$R$353,0))</f>
        <v>1</v>
      </c>
      <c r="AA374" s="1015" cm="1">
        <f t="array" ref="AA374">INDEX($H374:$K374,0,MATCH(AA$360,$H$360:$K$360,0))*INDEX($J$354:$R$357,MATCH(AA$360,$I$354:$I$357,0),MATCH(AA$359,$J$353:$R$353,0))</f>
        <v>1</v>
      </c>
      <c r="AB374" s="1015" cm="1">
        <f t="array" ref="AB374">INDEX($H374:$K374,0,MATCH(AB$360,$H$360:$K$360,0))*INDEX($J$354:$R$357,MATCH(AB$360,$I$354:$I$357,0),MATCH(AB$359,$J$353:$R$353,0))</f>
        <v>1</v>
      </c>
      <c r="AC374" s="1015" cm="1">
        <f t="array" ref="AC374">INDEX($H374:$K374,0,MATCH(AC$360,$H$360:$K$360,0))*INDEX($J$354:$R$357,MATCH(AC$360,$I$354:$I$357,0),MATCH(AC$359,$J$353:$R$353,0))</f>
        <v>1</v>
      </c>
      <c r="AD374" s="1015" cm="1">
        <f t="array" ref="AD374">INDEX($H374:$K374,0,MATCH(AD$360,$H$360:$K$360,0))*INDEX($J$354:$R$357,MATCH(AD$360,$I$354:$I$357,0),MATCH(AD$359,$J$353:$R$353,0))</f>
        <v>1</v>
      </c>
      <c r="AE374" s="1015" cm="1">
        <f t="array" ref="AE374">INDEX($H374:$K374,0,MATCH(AE$360,$H$360:$K$360,0))*INDEX($J$354:$R$357,MATCH(AE$360,$I$354:$I$357,0),MATCH(AE$359,$J$353:$R$353,0))</f>
        <v>1</v>
      </c>
      <c r="AF374" s="1015" cm="1">
        <f t="array" ref="AF374">INDEX($H374:$K374,0,MATCH(AF$360,$H$360:$K$360,0))*INDEX($J$354:$R$357,MATCH(AF$360,$I$354:$I$357,0),MATCH(AF$359,$J$353:$R$353,0))</f>
        <v>1</v>
      </c>
      <c r="AG374" s="1015" cm="1">
        <f t="array" ref="AG374">INDEX($H374:$K374,0,MATCH(AG$360,$H$360:$K$360,0))*INDEX($J$354:$R$357,MATCH(AG$360,$I$354:$I$357,0),MATCH(AG$359,$J$353:$R$353,0))</f>
        <v>1</v>
      </c>
      <c r="AH374" s="1015" cm="1">
        <f t="array" ref="AH374">INDEX($H374:$K374,0,MATCH(AH$360,$H$360:$K$360,0))*INDEX($J$354:$R$357,MATCH(AH$360,$I$354:$I$357,0),MATCH(AH$359,$J$353:$R$353,0))</f>
        <v>1</v>
      </c>
      <c r="AI374" s="1015" cm="1">
        <f t="array" ref="AI374">INDEX($H374:$K374,0,MATCH(AI$360,$H$360:$K$360,0))*INDEX($J$354:$R$357,MATCH(AI$360,$I$354:$I$357,0),MATCH(AI$359,$J$353:$R$353,0))</f>
        <v>1</v>
      </c>
      <c r="AJ374" s="1015" cm="1">
        <f t="array" ref="AJ374">INDEX($H374:$K374,0,MATCH(AJ$360,$H$360:$K$360,0))*INDEX($J$354:$R$357,MATCH(AJ$360,$I$354:$I$357,0),MATCH(AJ$359,$J$353:$R$353,0))</f>
        <v>1</v>
      </c>
      <c r="AK374" s="1015" cm="1">
        <f t="array" ref="AK374">INDEX($H374:$K374,0,MATCH(AK$360,$H$360:$K$360,0))*INDEX($J$354:$R$357,MATCH(AK$360,$I$354:$I$357,0),MATCH(AK$359,$J$353:$R$353,0))</f>
        <v>1</v>
      </c>
      <c r="AL374" s="1015" cm="1">
        <f t="array" ref="AL374">INDEX($H374:$K374,0,MATCH(AL$360,$H$360:$K$360,0))*INDEX($J$354:$R$357,MATCH(AL$360,$I$354:$I$357,0),MATCH(AL$359,$J$353:$R$353,0))</f>
        <v>1</v>
      </c>
      <c r="AM374" s="1015" cm="1">
        <f t="array" ref="AM374">INDEX($H374:$K374,0,MATCH(AM$360,$H$360:$K$360,0))*INDEX($J$354:$R$357,MATCH(AM$360,$I$354:$I$357,0),MATCH(AM$359,$J$353:$R$353,0))</f>
        <v>1</v>
      </c>
      <c r="AN374" s="1015" cm="1">
        <f t="array" ref="AN374">INDEX($H374:$K374,0,MATCH(AN$360,$H$360:$K$360,0))*INDEX($J$354:$R$357,MATCH(AN$360,$I$354:$I$357,0),MATCH(AN$359,$J$353:$R$353,0))</f>
        <v>1</v>
      </c>
      <c r="AO374" s="1015" cm="1">
        <f t="array" ref="AO374">INDEX($H374:$K374,0,MATCH(AO$360,$H$360:$K$360,0))*INDEX($J$354:$R$357,MATCH(AO$360,$I$354:$I$357,0),MATCH(AO$359,$J$353:$R$353,0))</f>
        <v>1</v>
      </c>
      <c r="AP374" s="1015" cm="1">
        <f t="array" ref="AP374">INDEX($H374:$K374,0,MATCH(AP$360,$H$360:$K$360,0))*INDEX($J$354:$R$357,MATCH(AP$360,$I$354:$I$357,0),MATCH(AP$359,$J$353:$R$353,0))</f>
        <v>1</v>
      </c>
      <c r="AQ374" s="1015" cm="1">
        <f t="array" ref="AQ374">INDEX($H374:$K374,0,MATCH(AQ$360,$H$360:$K$360,0))*INDEX($J$354:$R$357,MATCH(AQ$360,$I$354:$I$357,0),MATCH(AQ$359,$J$353:$R$353,0))</f>
        <v>1</v>
      </c>
      <c r="AR374" s="1015" cm="1">
        <f t="array" ref="AR374">INDEX($H374:$K374,0,MATCH(AR$360,$H$360:$K$360,0))*INDEX($J$354:$R$357,MATCH(AR$360,$I$354:$I$357,0),MATCH(AR$359,$J$353:$R$353,0))</f>
        <v>1</v>
      </c>
      <c r="AS374" s="1015" cm="1">
        <f t="array" ref="AS374">INDEX($H374:$K374,0,MATCH(AS$360,$H$360:$K$360,0))*INDEX($J$354:$R$357,MATCH(AS$360,$I$354:$I$357,0),MATCH(AS$359,$J$353:$R$353,0))</f>
        <v>1</v>
      </c>
      <c r="AT374" s="1015" cm="1">
        <f t="array" ref="AT374">INDEX($H374:$K374,0,MATCH(AT$360,$H$360:$K$360,0))*INDEX($J$354:$R$357,MATCH(AT$360,$I$354:$I$357,0),MATCH(AT$359,$J$353:$R$353,0))</f>
        <v>1</v>
      </c>
      <c r="AU374" s="1015"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5" cm="1">
        <f t="array" ref="L375">INDEX($H375:$K375,0,MATCH(L$360,$H$360:$K$360,0))*INDEX($J$354:$R$357,MATCH(L$360,$I$354:$I$357,0),MATCH(L$359,$J$353:$R$353,0))</f>
        <v>2</v>
      </c>
      <c r="M375" s="1015" cm="1">
        <f t="array" ref="M375">INDEX($H375:$K375,0,MATCH(M$360,$H$360:$K$360,0))*INDEX($J$354:$R$357,MATCH(M$360,$I$354:$I$357,0),MATCH(M$359,$J$353:$R$353,0))</f>
        <v>1</v>
      </c>
      <c r="N375" s="1015" cm="1">
        <f t="array" ref="N375">INDEX($H375:$K375,0,MATCH(N$360,$H$360:$K$360,0))*INDEX($J$354:$R$357,MATCH(N$360,$I$354:$I$357,0),MATCH(N$359,$J$353:$R$353,0))</f>
        <v>1</v>
      </c>
      <c r="O375" s="1015" cm="1">
        <f t="array" ref="O375">INDEX($H375:$K375,0,MATCH(O$360,$H$360:$K$360,0))*INDEX($J$354:$R$357,MATCH(O$360,$I$354:$I$357,0),MATCH(O$359,$J$353:$R$353,0))</f>
        <v>1</v>
      </c>
      <c r="P375" s="1015" cm="1">
        <f t="array" ref="P375">INDEX($H375:$K375,0,MATCH(P$360,$H$360:$K$360,0))*INDEX($J$354:$R$357,MATCH(P$360,$I$354:$I$357,0),MATCH(P$359,$J$353:$R$353,0))</f>
        <v>2</v>
      </c>
      <c r="Q375" s="1015" cm="1">
        <f t="array" ref="Q375">INDEX($H375:$K375,0,MATCH(Q$360,$H$360:$K$360,0))*INDEX($J$354:$R$357,MATCH(Q$360,$I$354:$I$357,0),MATCH(Q$359,$J$353:$R$353,0))</f>
        <v>1</v>
      </c>
      <c r="R375" s="1015" cm="1">
        <f t="array" ref="R375">INDEX($H375:$K375,0,MATCH(R$360,$H$360:$K$360,0))*INDEX($J$354:$R$357,MATCH(R$360,$I$354:$I$357,0),MATCH(R$359,$J$353:$R$353,0))</f>
        <v>1</v>
      </c>
      <c r="S375" s="1015" cm="1">
        <f t="array" ref="S375">INDEX($H375:$K375,0,MATCH(S$360,$H$360:$K$360,0))*INDEX($J$354:$R$357,MATCH(S$360,$I$354:$I$357,0),MATCH(S$359,$J$353:$R$353,0))</f>
        <v>1</v>
      </c>
      <c r="T375" s="1015" cm="1">
        <f t="array" ref="T375">INDEX($H375:$K375,0,MATCH(T$360,$H$360:$K$360,0))*INDEX($J$354:$R$357,MATCH(T$360,$I$354:$I$357,0),MATCH(T$359,$J$353:$R$353,0))</f>
        <v>2</v>
      </c>
      <c r="U375" s="1015" cm="1">
        <f t="array" ref="U375">INDEX($H375:$K375,0,MATCH(U$360,$H$360:$K$360,0))*INDEX($J$354:$R$357,MATCH(U$360,$I$354:$I$357,0),MATCH(U$359,$J$353:$R$353,0))</f>
        <v>1</v>
      </c>
      <c r="V375" s="1015" cm="1">
        <f t="array" ref="V375">INDEX($H375:$K375,0,MATCH(V$360,$H$360:$K$360,0))*INDEX($J$354:$R$357,MATCH(V$360,$I$354:$I$357,0),MATCH(V$359,$J$353:$R$353,0))</f>
        <v>1</v>
      </c>
      <c r="W375" s="1015" cm="1">
        <f t="array" ref="W375">INDEX($H375:$K375,0,MATCH(W$360,$H$360:$K$360,0))*INDEX($J$354:$R$357,MATCH(W$360,$I$354:$I$357,0),MATCH(W$359,$J$353:$R$353,0))</f>
        <v>1</v>
      </c>
      <c r="X375" s="1015" cm="1">
        <f t="array" ref="X375">INDEX($H375:$K375,0,MATCH(X$360,$H$360:$K$360,0))*INDEX($J$354:$R$357,MATCH(X$360,$I$354:$I$357,0),MATCH(X$359,$J$353:$R$353,0))</f>
        <v>2</v>
      </c>
      <c r="Y375" s="1015" cm="1">
        <f t="array" ref="Y375">INDEX($H375:$K375,0,MATCH(Y$360,$H$360:$K$360,0))*INDEX($J$354:$R$357,MATCH(Y$360,$I$354:$I$357,0),MATCH(Y$359,$J$353:$R$353,0))</f>
        <v>1</v>
      </c>
      <c r="Z375" s="1015" cm="1">
        <f t="array" ref="Z375">INDEX($H375:$K375,0,MATCH(Z$360,$H$360:$K$360,0))*INDEX($J$354:$R$357,MATCH(Z$360,$I$354:$I$357,0),MATCH(Z$359,$J$353:$R$353,0))</f>
        <v>1</v>
      </c>
      <c r="AA375" s="1015" cm="1">
        <f t="array" ref="AA375">INDEX($H375:$K375,0,MATCH(AA$360,$H$360:$K$360,0))*INDEX($J$354:$R$357,MATCH(AA$360,$I$354:$I$357,0),MATCH(AA$359,$J$353:$R$353,0))</f>
        <v>1</v>
      </c>
      <c r="AB375" s="1015" cm="1">
        <f t="array" ref="AB375">INDEX($H375:$K375,0,MATCH(AB$360,$H$360:$K$360,0))*INDEX($J$354:$R$357,MATCH(AB$360,$I$354:$I$357,0),MATCH(AB$359,$J$353:$R$353,0))</f>
        <v>1</v>
      </c>
      <c r="AC375" s="1015" cm="1">
        <f t="array" ref="AC375">INDEX($H375:$K375,0,MATCH(AC$360,$H$360:$K$360,0))*INDEX($J$354:$R$357,MATCH(AC$360,$I$354:$I$357,0),MATCH(AC$359,$J$353:$R$353,0))</f>
        <v>1</v>
      </c>
      <c r="AD375" s="1015" cm="1">
        <f t="array" ref="AD375">INDEX($H375:$K375,0,MATCH(AD$360,$H$360:$K$360,0))*INDEX($J$354:$R$357,MATCH(AD$360,$I$354:$I$357,0),MATCH(AD$359,$J$353:$R$353,0))</f>
        <v>1</v>
      </c>
      <c r="AE375" s="1015" cm="1">
        <f t="array" ref="AE375">INDEX($H375:$K375,0,MATCH(AE$360,$H$360:$K$360,0))*INDEX($J$354:$R$357,MATCH(AE$360,$I$354:$I$357,0),MATCH(AE$359,$J$353:$R$353,0))</f>
        <v>1</v>
      </c>
      <c r="AF375" s="1015" cm="1">
        <f t="array" ref="AF375">INDEX($H375:$K375,0,MATCH(AF$360,$H$360:$K$360,0))*INDEX($J$354:$R$357,MATCH(AF$360,$I$354:$I$357,0),MATCH(AF$359,$J$353:$R$353,0))</f>
        <v>1</v>
      </c>
      <c r="AG375" s="1015" cm="1">
        <f t="array" ref="AG375">INDEX($H375:$K375,0,MATCH(AG$360,$H$360:$K$360,0))*INDEX($J$354:$R$357,MATCH(AG$360,$I$354:$I$357,0),MATCH(AG$359,$J$353:$R$353,0))</f>
        <v>1</v>
      </c>
      <c r="AH375" s="1015" cm="1">
        <f t="array" ref="AH375">INDEX($H375:$K375,0,MATCH(AH$360,$H$360:$K$360,0))*INDEX($J$354:$R$357,MATCH(AH$360,$I$354:$I$357,0),MATCH(AH$359,$J$353:$R$353,0))</f>
        <v>1</v>
      </c>
      <c r="AI375" s="1015" cm="1">
        <f t="array" ref="AI375">INDEX($H375:$K375,0,MATCH(AI$360,$H$360:$K$360,0))*INDEX($J$354:$R$357,MATCH(AI$360,$I$354:$I$357,0),MATCH(AI$359,$J$353:$R$353,0))</f>
        <v>1</v>
      </c>
      <c r="AJ375" s="1015" cm="1">
        <f t="array" ref="AJ375">INDEX($H375:$K375,0,MATCH(AJ$360,$H$360:$K$360,0))*INDEX($J$354:$R$357,MATCH(AJ$360,$I$354:$I$357,0),MATCH(AJ$359,$J$353:$R$353,0))</f>
        <v>1</v>
      </c>
      <c r="AK375" s="1015" cm="1">
        <f t="array" ref="AK375">INDEX($H375:$K375,0,MATCH(AK$360,$H$360:$K$360,0))*INDEX($J$354:$R$357,MATCH(AK$360,$I$354:$I$357,0),MATCH(AK$359,$J$353:$R$353,0))</f>
        <v>1</v>
      </c>
      <c r="AL375" s="1015" cm="1">
        <f t="array" ref="AL375">INDEX($H375:$K375,0,MATCH(AL$360,$H$360:$K$360,0))*INDEX($J$354:$R$357,MATCH(AL$360,$I$354:$I$357,0),MATCH(AL$359,$J$353:$R$353,0))</f>
        <v>1</v>
      </c>
      <c r="AM375" s="1015" cm="1">
        <f t="array" ref="AM375">INDEX($H375:$K375,0,MATCH(AM$360,$H$360:$K$360,0))*INDEX($J$354:$R$357,MATCH(AM$360,$I$354:$I$357,0),MATCH(AM$359,$J$353:$R$353,0))</f>
        <v>1</v>
      </c>
      <c r="AN375" s="1015" cm="1">
        <f t="array" ref="AN375">INDEX($H375:$K375,0,MATCH(AN$360,$H$360:$K$360,0))*INDEX($J$354:$R$357,MATCH(AN$360,$I$354:$I$357,0),MATCH(AN$359,$J$353:$R$353,0))</f>
        <v>1</v>
      </c>
      <c r="AO375" s="1015" cm="1">
        <f t="array" ref="AO375">INDEX($H375:$K375,0,MATCH(AO$360,$H$360:$K$360,0))*INDEX($J$354:$R$357,MATCH(AO$360,$I$354:$I$357,0),MATCH(AO$359,$J$353:$R$353,0))</f>
        <v>1</v>
      </c>
      <c r="AP375" s="1015" cm="1">
        <f t="array" ref="AP375">INDEX($H375:$K375,0,MATCH(AP$360,$H$360:$K$360,0))*INDEX($J$354:$R$357,MATCH(AP$360,$I$354:$I$357,0),MATCH(AP$359,$J$353:$R$353,0))</f>
        <v>1</v>
      </c>
      <c r="AQ375" s="1015" cm="1">
        <f t="array" ref="AQ375">INDEX($H375:$K375,0,MATCH(AQ$360,$H$360:$K$360,0))*INDEX($J$354:$R$357,MATCH(AQ$360,$I$354:$I$357,0),MATCH(AQ$359,$J$353:$R$353,0))</f>
        <v>1</v>
      </c>
      <c r="AR375" s="1015" cm="1">
        <f t="array" ref="AR375">INDEX($H375:$K375,0,MATCH(AR$360,$H$360:$K$360,0))*INDEX($J$354:$R$357,MATCH(AR$360,$I$354:$I$357,0),MATCH(AR$359,$J$353:$R$353,0))</f>
        <v>1</v>
      </c>
      <c r="AS375" s="1015" cm="1">
        <f t="array" ref="AS375">INDEX($H375:$K375,0,MATCH(AS$360,$H$360:$K$360,0))*INDEX($J$354:$R$357,MATCH(AS$360,$I$354:$I$357,0),MATCH(AS$359,$J$353:$R$353,0))</f>
        <v>1</v>
      </c>
      <c r="AT375" s="1015" cm="1">
        <f t="array" ref="AT375">INDEX($H375:$K375,0,MATCH(AT$360,$H$360:$K$360,0))*INDEX($J$354:$R$357,MATCH(AT$360,$I$354:$I$357,0),MATCH(AT$359,$J$353:$R$353,0))</f>
        <v>1</v>
      </c>
      <c r="AU375" s="1015"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5" cm="1">
        <f t="array" ref="L376">INDEX($H376:$K376,0,MATCH(L$360,$H$360:$K$360,0))*INDEX($J$354:$R$357,MATCH(L$360,$I$354:$I$357,0),MATCH(L$359,$J$353:$R$353,0))</f>
        <v>0</v>
      </c>
      <c r="M376" s="1015" cm="1">
        <f t="array" ref="M376">INDEX($H376:$K376,0,MATCH(M$360,$H$360:$K$360,0))*INDEX($J$354:$R$357,MATCH(M$360,$I$354:$I$357,0),MATCH(M$359,$J$353:$R$353,0))</f>
        <v>0</v>
      </c>
      <c r="N376" s="1015" cm="1">
        <f t="array" ref="N376">INDEX($H376:$K376,0,MATCH(N$360,$H$360:$K$360,0))*INDEX($J$354:$R$357,MATCH(N$360,$I$354:$I$357,0),MATCH(N$359,$J$353:$R$353,0))</f>
        <v>0</v>
      </c>
      <c r="O376" s="1015" cm="1">
        <f t="array" ref="O376">INDEX($H376:$K376,0,MATCH(O$360,$H$360:$K$360,0))*INDEX($J$354:$R$357,MATCH(O$360,$I$354:$I$357,0),MATCH(O$359,$J$353:$R$353,0))</f>
        <v>0</v>
      </c>
      <c r="P376" s="1015" cm="1">
        <f t="array" ref="P376">INDEX($H376:$K376,0,MATCH(P$360,$H$360:$K$360,0))*INDEX($J$354:$R$357,MATCH(P$360,$I$354:$I$357,0),MATCH(P$359,$J$353:$R$353,0))</f>
        <v>0</v>
      </c>
      <c r="Q376" s="1015" cm="1">
        <f t="array" ref="Q376">INDEX($H376:$K376,0,MATCH(Q$360,$H$360:$K$360,0))*INDEX($J$354:$R$357,MATCH(Q$360,$I$354:$I$357,0),MATCH(Q$359,$J$353:$R$353,0))</f>
        <v>0</v>
      </c>
      <c r="R376" s="1015" cm="1">
        <f t="array" ref="R376">INDEX($H376:$K376,0,MATCH(R$360,$H$360:$K$360,0))*INDEX($J$354:$R$357,MATCH(R$360,$I$354:$I$357,0),MATCH(R$359,$J$353:$R$353,0))</f>
        <v>0</v>
      </c>
      <c r="S376" s="1015" cm="1">
        <f t="array" ref="S376">INDEX($H376:$K376,0,MATCH(S$360,$H$360:$K$360,0))*INDEX($J$354:$R$357,MATCH(S$360,$I$354:$I$357,0),MATCH(S$359,$J$353:$R$353,0))</f>
        <v>0</v>
      </c>
      <c r="T376" s="1015" cm="1">
        <f t="array" ref="T376">INDEX($H376:$K376,0,MATCH(T$360,$H$360:$K$360,0))*INDEX($J$354:$R$357,MATCH(T$360,$I$354:$I$357,0),MATCH(T$359,$J$353:$R$353,0))</f>
        <v>0</v>
      </c>
      <c r="U376" s="1015" cm="1">
        <f t="array" ref="U376">INDEX($H376:$K376,0,MATCH(U$360,$H$360:$K$360,0))*INDEX($J$354:$R$357,MATCH(U$360,$I$354:$I$357,0),MATCH(U$359,$J$353:$R$353,0))</f>
        <v>0</v>
      </c>
      <c r="V376" s="1015" cm="1">
        <f t="array" ref="V376">INDEX($H376:$K376,0,MATCH(V$360,$H$360:$K$360,0))*INDEX($J$354:$R$357,MATCH(V$360,$I$354:$I$357,0),MATCH(V$359,$J$353:$R$353,0))</f>
        <v>0</v>
      </c>
      <c r="W376" s="1015" cm="1">
        <f t="array" ref="W376">INDEX($H376:$K376,0,MATCH(W$360,$H$360:$K$360,0))*INDEX($J$354:$R$357,MATCH(W$360,$I$354:$I$357,0),MATCH(W$359,$J$353:$R$353,0))</f>
        <v>0</v>
      </c>
      <c r="X376" s="1015" cm="1">
        <f t="array" ref="X376">INDEX($H376:$K376,0,MATCH(X$360,$H$360:$K$360,0))*INDEX($J$354:$R$357,MATCH(X$360,$I$354:$I$357,0),MATCH(X$359,$J$353:$R$353,0))</f>
        <v>0</v>
      </c>
      <c r="Y376" s="1015" cm="1">
        <f t="array" ref="Y376">INDEX($H376:$K376,0,MATCH(Y$360,$H$360:$K$360,0))*INDEX($J$354:$R$357,MATCH(Y$360,$I$354:$I$357,0),MATCH(Y$359,$J$353:$R$353,0))</f>
        <v>0</v>
      </c>
      <c r="Z376" s="1015" cm="1">
        <f t="array" ref="Z376">INDEX($H376:$K376,0,MATCH(Z$360,$H$360:$K$360,0))*INDEX($J$354:$R$357,MATCH(Z$360,$I$354:$I$357,0),MATCH(Z$359,$J$353:$R$353,0))</f>
        <v>0</v>
      </c>
      <c r="AA376" s="1015" cm="1">
        <f t="array" ref="AA376">INDEX($H376:$K376,0,MATCH(AA$360,$H$360:$K$360,0))*INDEX($J$354:$R$357,MATCH(AA$360,$I$354:$I$357,0),MATCH(AA$359,$J$353:$R$353,0))</f>
        <v>0</v>
      </c>
      <c r="AB376" s="1015" cm="1">
        <f t="array" ref="AB376">INDEX($H376:$K376,0,MATCH(AB$360,$H$360:$K$360,0))*INDEX($J$354:$R$357,MATCH(AB$360,$I$354:$I$357,0),MATCH(AB$359,$J$353:$R$353,0))</f>
        <v>0</v>
      </c>
      <c r="AC376" s="1015" cm="1">
        <f t="array" ref="AC376">INDEX($H376:$K376,0,MATCH(AC$360,$H$360:$K$360,0))*INDEX($J$354:$R$357,MATCH(AC$360,$I$354:$I$357,0),MATCH(AC$359,$J$353:$R$353,0))</f>
        <v>0</v>
      </c>
      <c r="AD376" s="1015" cm="1">
        <f t="array" ref="AD376">INDEX($H376:$K376,0,MATCH(AD$360,$H$360:$K$360,0))*INDEX($J$354:$R$357,MATCH(AD$360,$I$354:$I$357,0),MATCH(AD$359,$J$353:$R$353,0))</f>
        <v>0</v>
      </c>
      <c r="AE376" s="1015" cm="1">
        <f t="array" ref="AE376">INDEX($H376:$K376,0,MATCH(AE$360,$H$360:$K$360,0))*INDEX($J$354:$R$357,MATCH(AE$360,$I$354:$I$357,0),MATCH(AE$359,$J$353:$R$353,0))</f>
        <v>0</v>
      </c>
      <c r="AF376" s="1015" cm="1">
        <f t="array" ref="AF376">INDEX($H376:$K376,0,MATCH(AF$360,$H$360:$K$360,0))*INDEX($J$354:$R$357,MATCH(AF$360,$I$354:$I$357,0),MATCH(AF$359,$J$353:$R$353,0))</f>
        <v>0</v>
      </c>
      <c r="AG376" s="1015" cm="1">
        <f t="array" ref="AG376">INDEX($H376:$K376,0,MATCH(AG$360,$H$360:$K$360,0))*INDEX($J$354:$R$357,MATCH(AG$360,$I$354:$I$357,0),MATCH(AG$359,$J$353:$R$353,0))</f>
        <v>0</v>
      </c>
      <c r="AH376" s="1015" cm="1">
        <f t="array" ref="AH376">INDEX($H376:$K376,0,MATCH(AH$360,$H$360:$K$360,0))*INDEX($J$354:$R$357,MATCH(AH$360,$I$354:$I$357,0),MATCH(AH$359,$J$353:$R$353,0))</f>
        <v>0</v>
      </c>
      <c r="AI376" s="1015" cm="1">
        <f t="array" ref="AI376">INDEX($H376:$K376,0,MATCH(AI$360,$H$360:$K$360,0))*INDEX($J$354:$R$357,MATCH(AI$360,$I$354:$I$357,0),MATCH(AI$359,$J$353:$R$353,0))</f>
        <v>0</v>
      </c>
      <c r="AJ376" s="1015" cm="1">
        <f t="array" ref="AJ376">INDEX($H376:$K376,0,MATCH(AJ$360,$H$360:$K$360,0))*INDEX($J$354:$R$357,MATCH(AJ$360,$I$354:$I$357,0),MATCH(AJ$359,$J$353:$R$353,0))</f>
        <v>0</v>
      </c>
      <c r="AK376" s="1015" cm="1">
        <f t="array" ref="AK376">INDEX($H376:$K376,0,MATCH(AK$360,$H$360:$K$360,0))*INDEX($J$354:$R$357,MATCH(AK$360,$I$354:$I$357,0),MATCH(AK$359,$J$353:$R$353,0))</f>
        <v>0</v>
      </c>
      <c r="AL376" s="1015" cm="1">
        <f t="array" ref="AL376">INDEX($H376:$K376,0,MATCH(AL$360,$H$360:$K$360,0))*INDEX($J$354:$R$357,MATCH(AL$360,$I$354:$I$357,0),MATCH(AL$359,$J$353:$R$353,0))</f>
        <v>0</v>
      </c>
      <c r="AM376" s="1015" cm="1">
        <f t="array" ref="AM376">INDEX($H376:$K376,0,MATCH(AM$360,$H$360:$K$360,0))*INDEX($J$354:$R$357,MATCH(AM$360,$I$354:$I$357,0),MATCH(AM$359,$J$353:$R$353,0))</f>
        <v>0</v>
      </c>
      <c r="AN376" s="1015" cm="1">
        <f t="array" ref="AN376">INDEX($H376:$K376,0,MATCH(AN$360,$H$360:$K$360,0))*INDEX($J$354:$R$357,MATCH(AN$360,$I$354:$I$357,0),MATCH(AN$359,$J$353:$R$353,0))</f>
        <v>0</v>
      </c>
      <c r="AO376" s="1015" cm="1">
        <f t="array" ref="AO376">INDEX($H376:$K376,0,MATCH(AO$360,$H$360:$K$360,0))*INDEX($J$354:$R$357,MATCH(AO$360,$I$354:$I$357,0),MATCH(AO$359,$J$353:$R$353,0))</f>
        <v>0</v>
      </c>
      <c r="AP376" s="1015" cm="1">
        <f t="array" ref="AP376">INDEX($H376:$K376,0,MATCH(AP$360,$H$360:$K$360,0))*INDEX($J$354:$R$357,MATCH(AP$360,$I$354:$I$357,0),MATCH(AP$359,$J$353:$R$353,0))</f>
        <v>0</v>
      </c>
      <c r="AQ376" s="1015" cm="1">
        <f t="array" ref="AQ376">INDEX($H376:$K376,0,MATCH(AQ$360,$H$360:$K$360,0))*INDEX($J$354:$R$357,MATCH(AQ$360,$I$354:$I$357,0),MATCH(AQ$359,$J$353:$R$353,0))</f>
        <v>0</v>
      </c>
      <c r="AR376" s="1015" cm="1">
        <f t="array" ref="AR376">INDEX($H376:$K376,0,MATCH(AR$360,$H$360:$K$360,0))*INDEX($J$354:$R$357,MATCH(AR$360,$I$354:$I$357,0),MATCH(AR$359,$J$353:$R$353,0))</f>
        <v>0</v>
      </c>
      <c r="AS376" s="1015" cm="1">
        <f t="array" ref="AS376">INDEX($H376:$K376,0,MATCH(AS$360,$H$360:$K$360,0))*INDEX($J$354:$R$357,MATCH(AS$360,$I$354:$I$357,0),MATCH(AS$359,$J$353:$R$353,0))</f>
        <v>0</v>
      </c>
      <c r="AT376" s="1015" cm="1">
        <f t="array" ref="AT376">INDEX($H376:$K376,0,MATCH(AT$360,$H$360:$K$360,0))*INDEX($J$354:$R$357,MATCH(AT$360,$I$354:$I$357,0),MATCH(AT$359,$J$353:$R$353,0))</f>
        <v>0</v>
      </c>
      <c r="AU376" s="1015"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5" cm="1">
        <f t="array" ref="L377">INDEX($H377:$K377,0,MATCH(L$360,$H$360:$K$360,0))*INDEX($J$354:$R$357,MATCH(L$360,$I$354:$I$357,0),MATCH(L$359,$J$353:$R$353,0))</f>
        <v>0</v>
      </c>
      <c r="M377" s="1015" cm="1">
        <f t="array" ref="M377">INDEX($H377:$K377,0,MATCH(M$360,$H$360:$K$360,0))*INDEX($J$354:$R$357,MATCH(M$360,$I$354:$I$357,0),MATCH(M$359,$J$353:$R$353,0))</f>
        <v>0</v>
      </c>
      <c r="N377" s="1015" cm="1">
        <f t="array" ref="N377">INDEX($H377:$K377,0,MATCH(N$360,$H$360:$K$360,0))*INDEX($J$354:$R$357,MATCH(N$360,$I$354:$I$357,0),MATCH(N$359,$J$353:$R$353,0))</f>
        <v>0</v>
      </c>
      <c r="O377" s="1015" cm="1">
        <f t="array" ref="O377">INDEX($H377:$K377,0,MATCH(O$360,$H$360:$K$360,0))*INDEX($J$354:$R$357,MATCH(O$360,$I$354:$I$357,0),MATCH(O$359,$J$353:$R$353,0))</f>
        <v>0</v>
      </c>
      <c r="P377" s="1015" cm="1">
        <f t="array" ref="P377">INDEX($H377:$K377,0,MATCH(P$360,$H$360:$K$360,0))*INDEX($J$354:$R$357,MATCH(P$360,$I$354:$I$357,0),MATCH(P$359,$J$353:$R$353,0))</f>
        <v>0</v>
      </c>
      <c r="Q377" s="1015" cm="1">
        <f t="array" ref="Q377">INDEX($H377:$K377,0,MATCH(Q$360,$H$360:$K$360,0))*INDEX($J$354:$R$357,MATCH(Q$360,$I$354:$I$357,0),MATCH(Q$359,$J$353:$R$353,0))</f>
        <v>0</v>
      </c>
      <c r="R377" s="1015" cm="1">
        <f t="array" ref="R377">INDEX($H377:$K377,0,MATCH(R$360,$H$360:$K$360,0))*INDEX($J$354:$R$357,MATCH(R$360,$I$354:$I$357,0),MATCH(R$359,$J$353:$R$353,0))</f>
        <v>0</v>
      </c>
      <c r="S377" s="1015" cm="1">
        <f t="array" ref="S377">INDEX($H377:$K377,0,MATCH(S$360,$H$360:$K$360,0))*INDEX($J$354:$R$357,MATCH(S$360,$I$354:$I$357,0),MATCH(S$359,$J$353:$R$353,0))</f>
        <v>0</v>
      </c>
      <c r="T377" s="1015" cm="1">
        <f t="array" ref="T377">INDEX($H377:$K377,0,MATCH(T$360,$H$360:$K$360,0))*INDEX($J$354:$R$357,MATCH(T$360,$I$354:$I$357,0),MATCH(T$359,$J$353:$R$353,0))</f>
        <v>0</v>
      </c>
      <c r="U377" s="1015" cm="1">
        <f t="array" ref="U377">INDEX($H377:$K377,0,MATCH(U$360,$H$360:$K$360,0))*INDEX($J$354:$R$357,MATCH(U$360,$I$354:$I$357,0),MATCH(U$359,$J$353:$R$353,0))</f>
        <v>0</v>
      </c>
      <c r="V377" s="1015" cm="1">
        <f t="array" ref="V377">INDEX($H377:$K377,0,MATCH(V$360,$H$360:$K$360,0))*INDEX($J$354:$R$357,MATCH(V$360,$I$354:$I$357,0),MATCH(V$359,$J$353:$R$353,0))</f>
        <v>0</v>
      </c>
      <c r="W377" s="1015" cm="1">
        <f t="array" ref="W377">INDEX($H377:$K377,0,MATCH(W$360,$H$360:$K$360,0))*INDEX($J$354:$R$357,MATCH(W$360,$I$354:$I$357,0),MATCH(W$359,$J$353:$R$353,0))</f>
        <v>0</v>
      </c>
      <c r="X377" s="1015" cm="1">
        <f t="array" ref="X377">INDEX($H377:$K377,0,MATCH(X$360,$H$360:$K$360,0))*INDEX($J$354:$R$357,MATCH(X$360,$I$354:$I$357,0),MATCH(X$359,$J$353:$R$353,0))</f>
        <v>0</v>
      </c>
      <c r="Y377" s="1015" cm="1">
        <f t="array" ref="Y377">INDEX($H377:$K377,0,MATCH(Y$360,$H$360:$K$360,0))*INDEX($J$354:$R$357,MATCH(Y$360,$I$354:$I$357,0),MATCH(Y$359,$J$353:$R$353,0))</f>
        <v>0</v>
      </c>
      <c r="Z377" s="1015" cm="1">
        <f t="array" ref="Z377">INDEX($H377:$K377,0,MATCH(Z$360,$H$360:$K$360,0))*INDEX($J$354:$R$357,MATCH(Z$360,$I$354:$I$357,0),MATCH(Z$359,$J$353:$R$353,0))</f>
        <v>0</v>
      </c>
      <c r="AA377" s="1015" cm="1">
        <f t="array" ref="AA377">INDEX($H377:$K377,0,MATCH(AA$360,$H$360:$K$360,0))*INDEX($J$354:$R$357,MATCH(AA$360,$I$354:$I$357,0),MATCH(AA$359,$J$353:$R$353,0))</f>
        <v>0</v>
      </c>
      <c r="AB377" s="1015" cm="1">
        <f t="array" ref="AB377">INDEX($H377:$K377,0,MATCH(AB$360,$H$360:$K$360,0))*INDEX($J$354:$R$357,MATCH(AB$360,$I$354:$I$357,0),MATCH(AB$359,$J$353:$R$353,0))</f>
        <v>0</v>
      </c>
      <c r="AC377" s="1015" cm="1">
        <f t="array" ref="AC377">INDEX($H377:$K377,0,MATCH(AC$360,$H$360:$K$360,0))*INDEX($J$354:$R$357,MATCH(AC$360,$I$354:$I$357,0),MATCH(AC$359,$J$353:$R$353,0))</f>
        <v>0</v>
      </c>
      <c r="AD377" s="1015" cm="1">
        <f t="array" ref="AD377">INDEX($H377:$K377,0,MATCH(AD$360,$H$360:$K$360,0))*INDEX($J$354:$R$357,MATCH(AD$360,$I$354:$I$357,0),MATCH(AD$359,$J$353:$R$353,0))</f>
        <v>0</v>
      </c>
      <c r="AE377" s="1015" cm="1">
        <f t="array" ref="AE377">INDEX($H377:$K377,0,MATCH(AE$360,$H$360:$K$360,0))*INDEX($J$354:$R$357,MATCH(AE$360,$I$354:$I$357,0),MATCH(AE$359,$J$353:$R$353,0))</f>
        <v>0</v>
      </c>
      <c r="AF377" s="1015" cm="1">
        <f t="array" ref="AF377">INDEX($H377:$K377,0,MATCH(AF$360,$H$360:$K$360,0))*INDEX($J$354:$R$357,MATCH(AF$360,$I$354:$I$357,0),MATCH(AF$359,$J$353:$R$353,0))</f>
        <v>0</v>
      </c>
      <c r="AG377" s="1015" cm="1">
        <f t="array" ref="AG377">INDEX($H377:$K377,0,MATCH(AG$360,$H$360:$K$360,0))*INDEX($J$354:$R$357,MATCH(AG$360,$I$354:$I$357,0),MATCH(AG$359,$J$353:$R$353,0))</f>
        <v>0</v>
      </c>
      <c r="AH377" s="1015" cm="1">
        <f t="array" ref="AH377">INDEX($H377:$K377,0,MATCH(AH$360,$H$360:$K$360,0))*INDEX($J$354:$R$357,MATCH(AH$360,$I$354:$I$357,0),MATCH(AH$359,$J$353:$R$353,0))</f>
        <v>0</v>
      </c>
      <c r="AI377" s="1015" cm="1">
        <f t="array" ref="AI377">INDEX($H377:$K377,0,MATCH(AI$360,$H$360:$K$360,0))*INDEX($J$354:$R$357,MATCH(AI$360,$I$354:$I$357,0),MATCH(AI$359,$J$353:$R$353,0))</f>
        <v>0</v>
      </c>
      <c r="AJ377" s="1015" cm="1">
        <f t="array" ref="AJ377">INDEX($H377:$K377,0,MATCH(AJ$360,$H$360:$K$360,0))*INDEX($J$354:$R$357,MATCH(AJ$360,$I$354:$I$357,0),MATCH(AJ$359,$J$353:$R$353,0))</f>
        <v>0</v>
      </c>
      <c r="AK377" s="1015" cm="1">
        <f t="array" ref="AK377">INDEX($H377:$K377,0,MATCH(AK$360,$H$360:$K$360,0))*INDEX($J$354:$R$357,MATCH(AK$360,$I$354:$I$357,0),MATCH(AK$359,$J$353:$R$353,0))</f>
        <v>0</v>
      </c>
      <c r="AL377" s="1015" cm="1">
        <f t="array" ref="AL377">INDEX($H377:$K377,0,MATCH(AL$360,$H$360:$K$360,0))*INDEX($J$354:$R$357,MATCH(AL$360,$I$354:$I$357,0),MATCH(AL$359,$J$353:$R$353,0))</f>
        <v>0</v>
      </c>
      <c r="AM377" s="1015" cm="1">
        <f t="array" ref="AM377">INDEX($H377:$K377,0,MATCH(AM$360,$H$360:$K$360,0))*INDEX($J$354:$R$357,MATCH(AM$360,$I$354:$I$357,0),MATCH(AM$359,$J$353:$R$353,0))</f>
        <v>0</v>
      </c>
      <c r="AN377" s="1015" cm="1">
        <f t="array" ref="AN377">INDEX($H377:$K377,0,MATCH(AN$360,$H$360:$K$360,0))*INDEX($J$354:$R$357,MATCH(AN$360,$I$354:$I$357,0),MATCH(AN$359,$J$353:$R$353,0))</f>
        <v>0</v>
      </c>
      <c r="AO377" s="1015" cm="1">
        <f t="array" ref="AO377">INDEX($H377:$K377,0,MATCH(AO$360,$H$360:$K$360,0))*INDEX($J$354:$R$357,MATCH(AO$360,$I$354:$I$357,0),MATCH(AO$359,$J$353:$R$353,0))</f>
        <v>0</v>
      </c>
      <c r="AP377" s="1015" cm="1">
        <f t="array" ref="AP377">INDEX($H377:$K377,0,MATCH(AP$360,$H$360:$K$360,0))*INDEX($J$354:$R$357,MATCH(AP$360,$I$354:$I$357,0),MATCH(AP$359,$J$353:$R$353,0))</f>
        <v>0</v>
      </c>
      <c r="AQ377" s="1015" cm="1">
        <f t="array" ref="AQ377">INDEX($H377:$K377,0,MATCH(AQ$360,$H$360:$K$360,0))*INDEX($J$354:$R$357,MATCH(AQ$360,$I$354:$I$357,0),MATCH(AQ$359,$J$353:$R$353,0))</f>
        <v>0</v>
      </c>
      <c r="AR377" s="1015" cm="1">
        <f t="array" ref="AR377">INDEX($H377:$K377,0,MATCH(AR$360,$H$360:$K$360,0))*INDEX($J$354:$R$357,MATCH(AR$360,$I$354:$I$357,0),MATCH(AR$359,$J$353:$R$353,0))</f>
        <v>0</v>
      </c>
      <c r="AS377" s="1015" cm="1">
        <f t="array" ref="AS377">INDEX($H377:$K377,0,MATCH(AS$360,$H$360:$K$360,0))*INDEX($J$354:$R$357,MATCH(AS$360,$I$354:$I$357,0),MATCH(AS$359,$J$353:$R$353,0))</f>
        <v>0</v>
      </c>
      <c r="AT377" s="1015" cm="1">
        <f t="array" ref="AT377">INDEX($H377:$K377,0,MATCH(AT$360,$H$360:$K$360,0))*INDEX($J$354:$R$357,MATCH(AT$360,$I$354:$I$357,0),MATCH(AT$359,$J$353:$R$353,0))</f>
        <v>0</v>
      </c>
      <c r="AU377" s="1015"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5" cm="1">
        <f t="array" ref="L378">INDEX($H378:$K378,0,MATCH(L$360,$H$360:$K$360,0))*INDEX($J$354:$R$357,MATCH(L$360,$I$354:$I$357,0),MATCH(L$359,$J$353:$R$353,0))</f>
        <v>0</v>
      </c>
      <c r="M378" s="1015" cm="1">
        <f t="array" ref="M378">INDEX($H378:$K378,0,MATCH(M$360,$H$360:$K$360,0))*INDEX($J$354:$R$357,MATCH(M$360,$I$354:$I$357,0),MATCH(M$359,$J$353:$R$353,0))</f>
        <v>0</v>
      </c>
      <c r="N378" s="1015" cm="1">
        <f t="array" ref="N378">INDEX($H378:$K378,0,MATCH(N$360,$H$360:$K$360,0))*INDEX($J$354:$R$357,MATCH(N$360,$I$354:$I$357,0),MATCH(N$359,$J$353:$R$353,0))</f>
        <v>0</v>
      </c>
      <c r="O378" s="1015" cm="1">
        <f t="array" ref="O378">INDEX($H378:$K378,0,MATCH(O$360,$H$360:$K$360,0))*INDEX($J$354:$R$357,MATCH(O$360,$I$354:$I$357,0),MATCH(O$359,$J$353:$R$353,0))</f>
        <v>0</v>
      </c>
      <c r="P378" s="1015" cm="1">
        <f t="array" ref="P378">INDEX($H378:$K378,0,MATCH(P$360,$H$360:$K$360,0))*INDEX($J$354:$R$357,MATCH(P$360,$I$354:$I$357,0),MATCH(P$359,$J$353:$R$353,0))</f>
        <v>0</v>
      </c>
      <c r="Q378" s="1015" cm="1">
        <f t="array" ref="Q378">INDEX($H378:$K378,0,MATCH(Q$360,$H$360:$K$360,0))*INDEX($J$354:$R$357,MATCH(Q$360,$I$354:$I$357,0),MATCH(Q$359,$J$353:$R$353,0))</f>
        <v>0</v>
      </c>
      <c r="R378" s="1015" cm="1">
        <f t="array" ref="R378">INDEX($H378:$K378,0,MATCH(R$360,$H$360:$K$360,0))*INDEX($J$354:$R$357,MATCH(R$360,$I$354:$I$357,0),MATCH(R$359,$J$353:$R$353,0))</f>
        <v>0</v>
      </c>
      <c r="S378" s="1015" cm="1">
        <f t="array" ref="S378">INDEX($H378:$K378,0,MATCH(S$360,$H$360:$K$360,0))*INDEX($J$354:$R$357,MATCH(S$360,$I$354:$I$357,0),MATCH(S$359,$J$353:$R$353,0))</f>
        <v>0</v>
      </c>
      <c r="T378" s="1015" cm="1">
        <f t="array" ref="T378">INDEX($H378:$K378,0,MATCH(T$360,$H$360:$K$360,0))*INDEX($J$354:$R$357,MATCH(T$360,$I$354:$I$357,0),MATCH(T$359,$J$353:$R$353,0))</f>
        <v>0</v>
      </c>
      <c r="U378" s="1015" cm="1">
        <f t="array" ref="U378">INDEX($H378:$K378,0,MATCH(U$360,$H$360:$K$360,0))*INDEX($J$354:$R$357,MATCH(U$360,$I$354:$I$357,0),MATCH(U$359,$J$353:$R$353,0))</f>
        <v>0</v>
      </c>
      <c r="V378" s="1015" cm="1">
        <f t="array" ref="V378">INDEX($H378:$K378,0,MATCH(V$360,$H$360:$K$360,0))*INDEX($J$354:$R$357,MATCH(V$360,$I$354:$I$357,0),MATCH(V$359,$J$353:$R$353,0))</f>
        <v>0</v>
      </c>
      <c r="W378" s="1015" cm="1">
        <f t="array" ref="W378">INDEX($H378:$K378,0,MATCH(W$360,$H$360:$K$360,0))*INDEX($J$354:$R$357,MATCH(W$360,$I$354:$I$357,0),MATCH(W$359,$J$353:$R$353,0))</f>
        <v>0</v>
      </c>
      <c r="X378" s="1015" cm="1">
        <f t="array" ref="X378">INDEX($H378:$K378,0,MATCH(X$360,$H$360:$K$360,0))*INDEX($J$354:$R$357,MATCH(X$360,$I$354:$I$357,0),MATCH(X$359,$J$353:$R$353,0))</f>
        <v>0</v>
      </c>
      <c r="Y378" s="1015" cm="1">
        <f t="array" ref="Y378">INDEX($H378:$K378,0,MATCH(Y$360,$H$360:$K$360,0))*INDEX($J$354:$R$357,MATCH(Y$360,$I$354:$I$357,0),MATCH(Y$359,$J$353:$R$353,0))</f>
        <v>0</v>
      </c>
      <c r="Z378" s="1015" cm="1">
        <f t="array" ref="Z378">INDEX($H378:$K378,0,MATCH(Z$360,$H$360:$K$360,0))*INDEX($J$354:$R$357,MATCH(Z$360,$I$354:$I$357,0),MATCH(Z$359,$J$353:$R$353,0))</f>
        <v>0</v>
      </c>
      <c r="AA378" s="1015" cm="1">
        <f t="array" ref="AA378">INDEX($H378:$K378,0,MATCH(AA$360,$H$360:$K$360,0))*INDEX($J$354:$R$357,MATCH(AA$360,$I$354:$I$357,0),MATCH(AA$359,$J$353:$R$353,0))</f>
        <v>0</v>
      </c>
      <c r="AB378" s="1015" cm="1">
        <f t="array" ref="AB378">INDEX($H378:$K378,0,MATCH(AB$360,$H$360:$K$360,0))*INDEX($J$354:$R$357,MATCH(AB$360,$I$354:$I$357,0),MATCH(AB$359,$J$353:$R$353,0))</f>
        <v>0</v>
      </c>
      <c r="AC378" s="1015" cm="1">
        <f t="array" ref="AC378">INDEX($H378:$K378,0,MATCH(AC$360,$H$360:$K$360,0))*INDEX($J$354:$R$357,MATCH(AC$360,$I$354:$I$357,0),MATCH(AC$359,$J$353:$R$353,0))</f>
        <v>0</v>
      </c>
      <c r="AD378" s="1015" cm="1">
        <f t="array" ref="AD378">INDEX($H378:$K378,0,MATCH(AD$360,$H$360:$K$360,0))*INDEX($J$354:$R$357,MATCH(AD$360,$I$354:$I$357,0),MATCH(AD$359,$J$353:$R$353,0))</f>
        <v>0</v>
      </c>
      <c r="AE378" s="1015" cm="1">
        <f t="array" ref="AE378">INDEX($H378:$K378,0,MATCH(AE$360,$H$360:$K$360,0))*INDEX($J$354:$R$357,MATCH(AE$360,$I$354:$I$357,0),MATCH(AE$359,$J$353:$R$353,0))</f>
        <v>0</v>
      </c>
      <c r="AF378" s="1015" cm="1">
        <f t="array" ref="AF378">INDEX($H378:$K378,0,MATCH(AF$360,$H$360:$K$360,0))*INDEX($J$354:$R$357,MATCH(AF$360,$I$354:$I$357,0),MATCH(AF$359,$J$353:$R$353,0))</f>
        <v>0</v>
      </c>
      <c r="AG378" s="1015" cm="1">
        <f t="array" ref="AG378">INDEX($H378:$K378,0,MATCH(AG$360,$H$360:$K$360,0))*INDEX($J$354:$R$357,MATCH(AG$360,$I$354:$I$357,0),MATCH(AG$359,$J$353:$R$353,0))</f>
        <v>0</v>
      </c>
      <c r="AH378" s="1015" cm="1">
        <f t="array" ref="AH378">INDEX($H378:$K378,0,MATCH(AH$360,$H$360:$K$360,0))*INDEX($J$354:$R$357,MATCH(AH$360,$I$354:$I$357,0),MATCH(AH$359,$J$353:$R$353,0))</f>
        <v>0</v>
      </c>
      <c r="AI378" s="1015" cm="1">
        <f t="array" ref="AI378">INDEX($H378:$K378,0,MATCH(AI$360,$H$360:$K$360,0))*INDEX($J$354:$R$357,MATCH(AI$360,$I$354:$I$357,0),MATCH(AI$359,$J$353:$R$353,0))</f>
        <v>0</v>
      </c>
      <c r="AJ378" s="1015" cm="1">
        <f t="array" ref="AJ378">INDEX($H378:$K378,0,MATCH(AJ$360,$H$360:$K$360,0))*INDEX($J$354:$R$357,MATCH(AJ$360,$I$354:$I$357,0),MATCH(AJ$359,$J$353:$R$353,0))</f>
        <v>0</v>
      </c>
      <c r="AK378" s="1015" cm="1">
        <f t="array" ref="AK378">INDEX($H378:$K378,0,MATCH(AK$360,$H$360:$K$360,0))*INDEX($J$354:$R$357,MATCH(AK$360,$I$354:$I$357,0),MATCH(AK$359,$J$353:$R$353,0))</f>
        <v>0</v>
      </c>
      <c r="AL378" s="1015" cm="1">
        <f t="array" ref="AL378">INDEX($H378:$K378,0,MATCH(AL$360,$H$360:$K$360,0))*INDEX($J$354:$R$357,MATCH(AL$360,$I$354:$I$357,0),MATCH(AL$359,$J$353:$R$353,0))</f>
        <v>0</v>
      </c>
      <c r="AM378" s="1015" cm="1">
        <f t="array" ref="AM378">INDEX($H378:$K378,0,MATCH(AM$360,$H$360:$K$360,0))*INDEX($J$354:$R$357,MATCH(AM$360,$I$354:$I$357,0),MATCH(AM$359,$J$353:$R$353,0))</f>
        <v>0</v>
      </c>
      <c r="AN378" s="1015" cm="1">
        <f t="array" ref="AN378">INDEX($H378:$K378,0,MATCH(AN$360,$H$360:$K$360,0))*INDEX($J$354:$R$357,MATCH(AN$360,$I$354:$I$357,0),MATCH(AN$359,$J$353:$R$353,0))</f>
        <v>0</v>
      </c>
      <c r="AO378" s="1015" cm="1">
        <f t="array" ref="AO378">INDEX($H378:$K378,0,MATCH(AO$360,$H$360:$K$360,0))*INDEX($J$354:$R$357,MATCH(AO$360,$I$354:$I$357,0),MATCH(AO$359,$J$353:$R$353,0))</f>
        <v>0</v>
      </c>
      <c r="AP378" s="1015" cm="1">
        <f t="array" ref="AP378">INDEX($H378:$K378,0,MATCH(AP$360,$H$360:$K$360,0))*INDEX($J$354:$R$357,MATCH(AP$360,$I$354:$I$357,0),MATCH(AP$359,$J$353:$R$353,0))</f>
        <v>0</v>
      </c>
      <c r="AQ378" s="1015" cm="1">
        <f t="array" ref="AQ378">INDEX($H378:$K378,0,MATCH(AQ$360,$H$360:$K$360,0))*INDEX($J$354:$R$357,MATCH(AQ$360,$I$354:$I$357,0),MATCH(AQ$359,$J$353:$R$353,0))</f>
        <v>0</v>
      </c>
      <c r="AR378" s="1015" cm="1">
        <f t="array" ref="AR378">INDEX($H378:$K378,0,MATCH(AR$360,$H$360:$K$360,0))*INDEX($J$354:$R$357,MATCH(AR$360,$I$354:$I$357,0),MATCH(AR$359,$J$353:$R$353,0))</f>
        <v>0</v>
      </c>
      <c r="AS378" s="1015" cm="1">
        <f t="array" ref="AS378">INDEX($H378:$K378,0,MATCH(AS$360,$H$360:$K$360,0))*INDEX($J$354:$R$357,MATCH(AS$360,$I$354:$I$357,0),MATCH(AS$359,$J$353:$R$353,0))</f>
        <v>0</v>
      </c>
      <c r="AT378" s="1015" cm="1">
        <f t="array" ref="AT378">INDEX($H378:$K378,0,MATCH(AT$360,$H$360:$K$360,0))*INDEX($J$354:$R$357,MATCH(AT$360,$I$354:$I$357,0),MATCH(AT$359,$J$353:$R$353,0))</f>
        <v>0</v>
      </c>
      <c r="AU378" s="1015"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5" cm="1">
        <f t="array" ref="L379">INDEX($H379:$K379,0,MATCH(L$360,$H$360:$K$360,0))*INDEX($J$354:$R$357,MATCH(L$360,$I$354:$I$357,0),MATCH(L$359,$J$353:$R$353,0))</f>
        <v>0</v>
      </c>
      <c r="M379" s="1015" cm="1">
        <f t="array" ref="M379">INDEX($H379:$K379,0,MATCH(M$360,$H$360:$K$360,0))*INDEX($J$354:$R$357,MATCH(M$360,$I$354:$I$357,0),MATCH(M$359,$J$353:$R$353,0))</f>
        <v>0</v>
      </c>
      <c r="N379" s="1015" cm="1">
        <f t="array" ref="N379">INDEX($H379:$K379,0,MATCH(N$360,$H$360:$K$360,0))*INDEX($J$354:$R$357,MATCH(N$360,$I$354:$I$357,0),MATCH(N$359,$J$353:$R$353,0))</f>
        <v>0</v>
      </c>
      <c r="O379" s="1015" cm="1">
        <f t="array" ref="O379">INDEX($H379:$K379,0,MATCH(O$360,$H$360:$K$360,0))*INDEX($J$354:$R$357,MATCH(O$360,$I$354:$I$357,0),MATCH(O$359,$J$353:$R$353,0))</f>
        <v>0</v>
      </c>
      <c r="P379" s="1015" cm="1">
        <f t="array" ref="P379">INDEX($H379:$K379,0,MATCH(P$360,$H$360:$K$360,0))*INDEX($J$354:$R$357,MATCH(P$360,$I$354:$I$357,0),MATCH(P$359,$J$353:$R$353,0))</f>
        <v>0</v>
      </c>
      <c r="Q379" s="1015" cm="1">
        <f t="array" ref="Q379">INDEX($H379:$K379,0,MATCH(Q$360,$H$360:$K$360,0))*INDEX($J$354:$R$357,MATCH(Q$360,$I$354:$I$357,0),MATCH(Q$359,$J$353:$R$353,0))</f>
        <v>0</v>
      </c>
      <c r="R379" s="1015" cm="1">
        <f t="array" ref="R379">INDEX($H379:$K379,0,MATCH(R$360,$H$360:$K$360,0))*INDEX($J$354:$R$357,MATCH(R$360,$I$354:$I$357,0),MATCH(R$359,$J$353:$R$353,0))</f>
        <v>0</v>
      </c>
      <c r="S379" s="1015" cm="1">
        <f t="array" ref="S379">INDEX($H379:$K379,0,MATCH(S$360,$H$360:$K$360,0))*INDEX($J$354:$R$357,MATCH(S$360,$I$354:$I$357,0),MATCH(S$359,$J$353:$R$353,0))</f>
        <v>0</v>
      </c>
      <c r="T379" s="1015" cm="1">
        <f t="array" ref="T379">INDEX($H379:$K379,0,MATCH(T$360,$H$360:$K$360,0))*INDEX($J$354:$R$357,MATCH(T$360,$I$354:$I$357,0),MATCH(T$359,$J$353:$R$353,0))</f>
        <v>0</v>
      </c>
      <c r="U379" s="1015" cm="1">
        <f t="array" ref="U379">INDEX($H379:$K379,0,MATCH(U$360,$H$360:$K$360,0))*INDEX($J$354:$R$357,MATCH(U$360,$I$354:$I$357,0),MATCH(U$359,$J$353:$R$353,0))</f>
        <v>0</v>
      </c>
      <c r="V379" s="1015" cm="1">
        <f t="array" ref="V379">INDEX($H379:$K379,0,MATCH(V$360,$H$360:$K$360,0))*INDEX($J$354:$R$357,MATCH(V$360,$I$354:$I$357,0),MATCH(V$359,$J$353:$R$353,0))</f>
        <v>0</v>
      </c>
      <c r="W379" s="1015" cm="1">
        <f t="array" ref="W379">INDEX($H379:$K379,0,MATCH(W$360,$H$360:$K$360,0))*INDEX($J$354:$R$357,MATCH(W$360,$I$354:$I$357,0),MATCH(W$359,$J$353:$R$353,0))</f>
        <v>0</v>
      </c>
      <c r="X379" s="1015" cm="1">
        <f t="array" ref="X379">INDEX($H379:$K379,0,MATCH(X$360,$H$360:$K$360,0))*INDEX($J$354:$R$357,MATCH(X$360,$I$354:$I$357,0),MATCH(X$359,$J$353:$R$353,0))</f>
        <v>0</v>
      </c>
      <c r="Y379" s="1015" cm="1">
        <f t="array" ref="Y379">INDEX($H379:$K379,0,MATCH(Y$360,$H$360:$K$360,0))*INDEX($J$354:$R$357,MATCH(Y$360,$I$354:$I$357,0),MATCH(Y$359,$J$353:$R$353,0))</f>
        <v>0</v>
      </c>
      <c r="Z379" s="1015" cm="1">
        <f t="array" ref="Z379">INDEX($H379:$K379,0,MATCH(Z$360,$H$360:$K$360,0))*INDEX($J$354:$R$357,MATCH(Z$360,$I$354:$I$357,0),MATCH(Z$359,$J$353:$R$353,0))</f>
        <v>0</v>
      </c>
      <c r="AA379" s="1015" cm="1">
        <f t="array" ref="AA379">INDEX($H379:$K379,0,MATCH(AA$360,$H$360:$K$360,0))*INDEX($J$354:$R$357,MATCH(AA$360,$I$354:$I$357,0),MATCH(AA$359,$J$353:$R$353,0))</f>
        <v>0</v>
      </c>
      <c r="AB379" s="1015" cm="1">
        <f t="array" ref="AB379">INDEX($H379:$K379,0,MATCH(AB$360,$H$360:$K$360,0))*INDEX($J$354:$R$357,MATCH(AB$360,$I$354:$I$357,0),MATCH(AB$359,$J$353:$R$353,0))</f>
        <v>0</v>
      </c>
      <c r="AC379" s="1015" cm="1">
        <f t="array" ref="AC379">INDEX($H379:$K379,0,MATCH(AC$360,$H$360:$K$360,0))*INDEX($J$354:$R$357,MATCH(AC$360,$I$354:$I$357,0),MATCH(AC$359,$J$353:$R$353,0))</f>
        <v>0</v>
      </c>
      <c r="AD379" s="1015" cm="1">
        <f t="array" ref="AD379">INDEX($H379:$K379,0,MATCH(AD$360,$H$360:$K$360,0))*INDEX($J$354:$R$357,MATCH(AD$360,$I$354:$I$357,0),MATCH(AD$359,$J$353:$R$353,0))</f>
        <v>0</v>
      </c>
      <c r="AE379" s="1015" cm="1">
        <f t="array" ref="AE379">INDEX($H379:$K379,0,MATCH(AE$360,$H$360:$K$360,0))*INDEX($J$354:$R$357,MATCH(AE$360,$I$354:$I$357,0),MATCH(AE$359,$J$353:$R$353,0))</f>
        <v>0</v>
      </c>
      <c r="AF379" s="1015" cm="1">
        <f t="array" ref="AF379">INDEX($H379:$K379,0,MATCH(AF$360,$H$360:$K$360,0))*INDEX($J$354:$R$357,MATCH(AF$360,$I$354:$I$357,0),MATCH(AF$359,$J$353:$R$353,0))</f>
        <v>0</v>
      </c>
      <c r="AG379" s="1015" cm="1">
        <f t="array" ref="AG379">INDEX($H379:$K379,0,MATCH(AG$360,$H$360:$K$360,0))*INDEX($J$354:$R$357,MATCH(AG$360,$I$354:$I$357,0),MATCH(AG$359,$J$353:$R$353,0))</f>
        <v>0</v>
      </c>
      <c r="AH379" s="1015" cm="1">
        <f t="array" ref="AH379">INDEX($H379:$K379,0,MATCH(AH$360,$H$360:$K$360,0))*INDEX($J$354:$R$357,MATCH(AH$360,$I$354:$I$357,0),MATCH(AH$359,$J$353:$R$353,0))</f>
        <v>0</v>
      </c>
      <c r="AI379" s="1015" cm="1">
        <f t="array" ref="AI379">INDEX($H379:$K379,0,MATCH(AI$360,$H$360:$K$360,0))*INDEX($J$354:$R$357,MATCH(AI$360,$I$354:$I$357,0),MATCH(AI$359,$J$353:$R$353,0))</f>
        <v>0</v>
      </c>
      <c r="AJ379" s="1015" cm="1">
        <f t="array" ref="AJ379">INDEX($H379:$K379,0,MATCH(AJ$360,$H$360:$K$360,0))*INDEX($J$354:$R$357,MATCH(AJ$360,$I$354:$I$357,0),MATCH(AJ$359,$J$353:$R$353,0))</f>
        <v>0</v>
      </c>
      <c r="AK379" s="1015" cm="1">
        <f t="array" ref="AK379">INDEX($H379:$K379,0,MATCH(AK$360,$H$360:$K$360,0))*INDEX($J$354:$R$357,MATCH(AK$360,$I$354:$I$357,0),MATCH(AK$359,$J$353:$R$353,0))</f>
        <v>0</v>
      </c>
      <c r="AL379" s="1015" cm="1">
        <f t="array" ref="AL379">INDEX($H379:$K379,0,MATCH(AL$360,$H$360:$K$360,0))*INDEX($J$354:$R$357,MATCH(AL$360,$I$354:$I$357,0),MATCH(AL$359,$J$353:$R$353,0))</f>
        <v>0</v>
      </c>
      <c r="AM379" s="1015" cm="1">
        <f t="array" ref="AM379">INDEX($H379:$K379,0,MATCH(AM$360,$H$360:$K$360,0))*INDEX($J$354:$R$357,MATCH(AM$360,$I$354:$I$357,0),MATCH(AM$359,$J$353:$R$353,0))</f>
        <v>0</v>
      </c>
      <c r="AN379" s="1015" cm="1">
        <f t="array" ref="AN379">INDEX($H379:$K379,0,MATCH(AN$360,$H$360:$K$360,0))*INDEX($J$354:$R$357,MATCH(AN$360,$I$354:$I$357,0),MATCH(AN$359,$J$353:$R$353,0))</f>
        <v>0</v>
      </c>
      <c r="AO379" s="1015" cm="1">
        <f t="array" ref="AO379">INDEX($H379:$K379,0,MATCH(AO$360,$H$360:$K$360,0))*INDEX($J$354:$R$357,MATCH(AO$360,$I$354:$I$357,0),MATCH(AO$359,$J$353:$R$353,0))</f>
        <v>0</v>
      </c>
      <c r="AP379" s="1015" cm="1">
        <f t="array" ref="AP379">INDEX($H379:$K379,0,MATCH(AP$360,$H$360:$K$360,0))*INDEX($J$354:$R$357,MATCH(AP$360,$I$354:$I$357,0),MATCH(AP$359,$J$353:$R$353,0))</f>
        <v>0</v>
      </c>
      <c r="AQ379" s="1015" cm="1">
        <f t="array" ref="AQ379">INDEX($H379:$K379,0,MATCH(AQ$360,$H$360:$K$360,0))*INDEX($J$354:$R$357,MATCH(AQ$360,$I$354:$I$357,0),MATCH(AQ$359,$J$353:$R$353,0))</f>
        <v>0</v>
      </c>
      <c r="AR379" s="1015" cm="1">
        <f t="array" ref="AR379">INDEX($H379:$K379,0,MATCH(AR$360,$H$360:$K$360,0))*INDEX($J$354:$R$357,MATCH(AR$360,$I$354:$I$357,0),MATCH(AR$359,$J$353:$R$353,0))</f>
        <v>0</v>
      </c>
      <c r="AS379" s="1015" cm="1">
        <f t="array" ref="AS379">INDEX($H379:$K379,0,MATCH(AS$360,$H$360:$K$360,0))*INDEX($J$354:$R$357,MATCH(AS$360,$I$354:$I$357,0),MATCH(AS$359,$J$353:$R$353,0))</f>
        <v>0</v>
      </c>
      <c r="AT379" s="1015" cm="1">
        <f t="array" ref="AT379">INDEX($H379:$K379,0,MATCH(AT$360,$H$360:$K$360,0))*INDEX($J$354:$R$357,MATCH(AT$360,$I$354:$I$357,0),MATCH(AT$359,$J$353:$R$353,0))</f>
        <v>0</v>
      </c>
      <c r="AU379" s="1015"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5" cm="1">
        <f t="array" ref="L380">INDEX($H380:$K380,0,MATCH(L$360,$H$360:$K$360,0))*INDEX($J$354:$R$357,MATCH(L$360,$I$354:$I$357,0),MATCH(L$359,$J$353:$R$353,0))</f>
        <v>0</v>
      </c>
      <c r="M380" s="1015" cm="1">
        <f t="array" ref="M380">INDEX($H380:$K380,0,MATCH(M$360,$H$360:$K$360,0))*INDEX($J$354:$R$357,MATCH(M$360,$I$354:$I$357,0),MATCH(M$359,$J$353:$R$353,0))</f>
        <v>0</v>
      </c>
      <c r="N380" s="1015" cm="1">
        <f t="array" ref="N380">INDEX($H380:$K380,0,MATCH(N$360,$H$360:$K$360,0))*INDEX($J$354:$R$357,MATCH(N$360,$I$354:$I$357,0),MATCH(N$359,$J$353:$R$353,0))</f>
        <v>0</v>
      </c>
      <c r="O380" s="1015" cm="1">
        <f t="array" ref="O380">INDEX($H380:$K380,0,MATCH(O$360,$H$360:$K$360,0))*INDEX($J$354:$R$357,MATCH(O$360,$I$354:$I$357,0),MATCH(O$359,$J$353:$R$353,0))</f>
        <v>0</v>
      </c>
      <c r="P380" s="1015" cm="1">
        <f t="array" ref="P380">INDEX($H380:$K380,0,MATCH(P$360,$H$360:$K$360,0))*INDEX($J$354:$R$357,MATCH(P$360,$I$354:$I$357,0),MATCH(P$359,$J$353:$R$353,0))</f>
        <v>0</v>
      </c>
      <c r="Q380" s="1015" cm="1">
        <f t="array" ref="Q380">INDEX($H380:$K380,0,MATCH(Q$360,$H$360:$K$360,0))*INDEX($J$354:$R$357,MATCH(Q$360,$I$354:$I$357,0),MATCH(Q$359,$J$353:$R$353,0))</f>
        <v>0</v>
      </c>
      <c r="R380" s="1015" cm="1">
        <f t="array" ref="R380">INDEX($H380:$K380,0,MATCH(R$360,$H$360:$K$360,0))*INDEX($J$354:$R$357,MATCH(R$360,$I$354:$I$357,0),MATCH(R$359,$J$353:$R$353,0))</f>
        <v>0</v>
      </c>
      <c r="S380" s="1015" cm="1">
        <f t="array" ref="S380">INDEX($H380:$K380,0,MATCH(S$360,$H$360:$K$360,0))*INDEX($J$354:$R$357,MATCH(S$360,$I$354:$I$357,0),MATCH(S$359,$J$353:$R$353,0))</f>
        <v>0</v>
      </c>
      <c r="T380" s="1015" cm="1">
        <f t="array" ref="T380">INDEX($H380:$K380,0,MATCH(T$360,$H$360:$K$360,0))*INDEX($J$354:$R$357,MATCH(T$360,$I$354:$I$357,0),MATCH(T$359,$J$353:$R$353,0))</f>
        <v>0</v>
      </c>
      <c r="U380" s="1015" cm="1">
        <f t="array" ref="U380">INDEX($H380:$K380,0,MATCH(U$360,$H$360:$K$360,0))*INDEX($J$354:$R$357,MATCH(U$360,$I$354:$I$357,0),MATCH(U$359,$J$353:$R$353,0))</f>
        <v>0</v>
      </c>
      <c r="V380" s="1015" cm="1">
        <f t="array" ref="V380">INDEX($H380:$K380,0,MATCH(V$360,$H$360:$K$360,0))*INDEX($J$354:$R$357,MATCH(V$360,$I$354:$I$357,0),MATCH(V$359,$J$353:$R$353,0))</f>
        <v>0</v>
      </c>
      <c r="W380" s="1015" cm="1">
        <f t="array" ref="W380">INDEX($H380:$K380,0,MATCH(W$360,$H$360:$K$360,0))*INDEX($J$354:$R$357,MATCH(W$360,$I$354:$I$357,0),MATCH(W$359,$J$353:$R$353,0))</f>
        <v>0</v>
      </c>
      <c r="X380" s="1015" cm="1">
        <f t="array" ref="X380">INDEX($H380:$K380,0,MATCH(X$360,$H$360:$K$360,0))*INDEX($J$354:$R$357,MATCH(X$360,$I$354:$I$357,0),MATCH(X$359,$J$353:$R$353,0))</f>
        <v>0</v>
      </c>
      <c r="Y380" s="1015" cm="1">
        <f t="array" ref="Y380">INDEX($H380:$K380,0,MATCH(Y$360,$H$360:$K$360,0))*INDEX($J$354:$R$357,MATCH(Y$360,$I$354:$I$357,0),MATCH(Y$359,$J$353:$R$353,0))</f>
        <v>0</v>
      </c>
      <c r="Z380" s="1015" cm="1">
        <f t="array" ref="Z380">INDEX($H380:$K380,0,MATCH(Z$360,$H$360:$K$360,0))*INDEX($J$354:$R$357,MATCH(Z$360,$I$354:$I$357,0),MATCH(Z$359,$J$353:$R$353,0))</f>
        <v>0</v>
      </c>
      <c r="AA380" s="1015" cm="1">
        <f t="array" ref="AA380">INDEX($H380:$K380,0,MATCH(AA$360,$H$360:$K$360,0))*INDEX($J$354:$R$357,MATCH(AA$360,$I$354:$I$357,0),MATCH(AA$359,$J$353:$R$353,0))</f>
        <v>0</v>
      </c>
      <c r="AB380" s="1015" cm="1">
        <f t="array" ref="AB380">INDEX($H380:$K380,0,MATCH(AB$360,$H$360:$K$360,0))*INDEX($J$354:$R$357,MATCH(AB$360,$I$354:$I$357,0),MATCH(AB$359,$J$353:$R$353,0))</f>
        <v>0</v>
      </c>
      <c r="AC380" s="1015" cm="1">
        <f t="array" ref="AC380">INDEX($H380:$K380,0,MATCH(AC$360,$H$360:$K$360,0))*INDEX($J$354:$R$357,MATCH(AC$360,$I$354:$I$357,0),MATCH(AC$359,$J$353:$R$353,0))</f>
        <v>0</v>
      </c>
      <c r="AD380" s="1015" cm="1">
        <f t="array" ref="AD380">INDEX($H380:$K380,0,MATCH(AD$360,$H$360:$K$360,0))*INDEX($J$354:$R$357,MATCH(AD$360,$I$354:$I$357,0),MATCH(AD$359,$J$353:$R$353,0))</f>
        <v>0</v>
      </c>
      <c r="AE380" s="1015" cm="1">
        <f t="array" ref="AE380">INDEX($H380:$K380,0,MATCH(AE$360,$H$360:$K$360,0))*INDEX($J$354:$R$357,MATCH(AE$360,$I$354:$I$357,0),MATCH(AE$359,$J$353:$R$353,0))</f>
        <v>0</v>
      </c>
      <c r="AF380" s="1015" cm="1">
        <f t="array" ref="AF380">INDEX($H380:$K380,0,MATCH(AF$360,$H$360:$K$360,0))*INDEX($J$354:$R$357,MATCH(AF$360,$I$354:$I$357,0),MATCH(AF$359,$J$353:$R$353,0))</f>
        <v>0</v>
      </c>
      <c r="AG380" s="1015" cm="1">
        <f t="array" ref="AG380">INDEX($H380:$K380,0,MATCH(AG$360,$H$360:$K$360,0))*INDEX($J$354:$R$357,MATCH(AG$360,$I$354:$I$357,0),MATCH(AG$359,$J$353:$R$353,0))</f>
        <v>0</v>
      </c>
      <c r="AH380" s="1015" cm="1">
        <f t="array" ref="AH380">INDEX($H380:$K380,0,MATCH(AH$360,$H$360:$K$360,0))*INDEX($J$354:$R$357,MATCH(AH$360,$I$354:$I$357,0),MATCH(AH$359,$J$353:$R$353,0))</f>
        <v>0</v>
      </c>
      <c r="AI380" s="1015" cm="1">
        <f t="array" ref="AI380">INDEX($H380:$K380,0,MATCH(AI$360,$H$360:$K$360,0))*INDEX($J$354:$R$357,MATCH(AI$360,$I$354:$I$357,0),MATCH(AI$359,$J$353:$R$353,0))</f>
        <v>0</v>
      </c>
      <c r="AJ380" s="1015" cm="1">
        <f t="array" ref="AJ380">INDEX($H380:$K380,0,MATCH(AJ$360,$H$360:$K$360,0))*INDEX($J$354:$R$357,MATCH(AJ$360,$I$354:$I$357,0),MATCH(AJ$359,$J$353:$R$353,0))</f>
        <v>0</v>
      </c>
      <c r="AK380" s="1015" cm="1">
        <f t="array" ref="AK380">INDEX($H380:$K380,0,MATCH(AK$360,$H$360:$K$360,0))*INDEX($J$354:$R$357,MATCH(AK$360,$I$354:$I$357,0),MATCH(AK$359,$J$353:$R$353,0))</f>
        <v>0</v>
      </c>
      <c r="AL380" s="1015" cm="1">
        <f t="array" ref="AL380">INDEX($H380:$K380,0,MATCH(AL$360,$H$360:$K$360,0))*INDEX($J$354:$R$357,MATCH(AL$360,$I$354:$I$357,0),MATCH(AL$359,$J$353:$R$353,0))</f>
        <v>0</v>
      </c>
      <c r="AM380" s="1015" cm="1">
        <f t="array" ref="AM380">INDEX($H380:$K380,0,MATCH(AM$360,$H$360:$K$360,0))*INDEX($J$354:$R$357,MATCH(AM$360,$I$354:$I$357,0),MATCH(AM$359,$J$353:$R$353,0))</f>
        <v>0</v>
      </c>
      <c r="AN380" s="1015" cm="1">
        <f t="array" ref="AN380">INDEX($H380:$K380,0,MATCH(AN$360,$H$360:$K$360,0))*INDEX($J$354:$R$357,MATCH(AN$360,$I$354:$I$357,0),MATCH(AN$359,$J$353:$R$353,0))</f>
        <v>0</v>
      </c>
      <c r="AO380" s="1015" cm="1">
        <f t="array" ref="AO380">INDEX($H380:$K380,0,MATCH(AO$360,$H$360:$K$360,0))*INDEX($J$354:$R$357,MATCH(AO$360,$I$354:$I$357,0),MATCH(AO$359,$J$353:$R$353,0))</f>
        <v>0</v>
      </c>
      <c r="AP380" s="1015" cm="1">
        <f t="array" ref="AP380">INDEX($H380:$K380,0,MATCH(AP$360,$H$360:$K$360,0))*INDEX($J$354:$R$357,MATCH(AP$360,$I$354:$I$357,0),MATCH(AP$359,$J$353:$R$353,0))</f>
        <v>0</v>
      </c>
      <c r="AQ380" s="1015" cm="1">
        <f t="array" ref="AQ380">INDEX($H380:$K380,0,MATCH(AQ$360,$H$360:$K$360,0))*INDEX($J$354:$R$357,MATCH(AQ$360,$I$354:$I$357,0),MATCH(AQ$359,$J$353:$R$353,0))</f>
        <v>0</v>
      </c>
      <c r="AR380" s="1015" cm="1">
        <f t="array" ref="AR380">INDEX($H380:$K380,0,MATCH(AR$360,$H$360:$K$360,0))*INDEX($J$354:$R$357,MATCH(AR$360,$I$354:$I$357,0),MATCH(AR$359,$J$353:$R$353,0))</f>
        <v>0</v>
      </c>
      <c r="AS380" s="1015" cm="1">
        <f t="array" ref="AS380">INDEX($H380:$K380,0,MATCH(AS$360,$H$360:$K$360,0))*INDEX($J$354:$R$357,MATCH(AS$360,$I$354:$I$357,0),MATCH(AS$359,$J$353:$R$353,0))</f>
        <v>0</v>
      </c>
      <c r="AT380" s="1015" cm="1">
        <f t="array" ref="AT380">INDEX($H380:$K380,0,MATCH(AT$360,$H$360:$K$360,0))*INDEX($J$354:$R$357,MATCH(AT$360,$I$354:$I$357,0),MATCH(AT$359,$J$353:$R$353,0))</f>
        <v>0</v>
      </c>
      <c r="AU380" s="1015" cm="1">
        <f t="array" ref="AU380">INDEX($H380:$K380,0,MATCH(AU$360,$H$360:$K$360,0))*INDEX($J$354:$R$357,MATCH(AU$360,$I$354:$I$357,0),MATCH(AU$359,$J$353:$R$353,0))</f>
        <v>0</v>
      </c>
      <c r="AV380" s="313"/>
      <c r="AW380" s="313"/>
      <c r="AX380" s="244"/>
      <c r="AY380" s="236"/>
      <c r="AZ380" s="236"/>
      <c r="BA380" s="236"/>
    </row>
    <row r="381" spans="1:53" s="697" customFormat="1" ht="15" outlineLevel="1" x14ac:dyDescent="0.25">
      <c r="A381" s="701"/>
      <c r="B381" s="698"/>
      <c r="C381" s="710"/>
      <c r="D381" s="710"/>
      <c r="E381" s="710"/>
      <c r="F381" s="714"/>
      <c r="G381" s="714" t="str">
        <f t="shared" si="40"/>
        <v>YYFWBz</v>
      </c>
      <c r="H381" s="357">
        <v>1</v>
      </c>
      <c r="I381" s="357">
        <v>1</v>
      </c>
      <c r="J381" s="357">
        <v>2</v>
      </c>
      <c r="K381" s="357">
        <v>1</v>
      </c>
      <c r="L381" s="1015" cm="1">
        <f t="array" ref="L381">INDEX($H381:$K381,0,MATCH(L$360,$H$360:$K$360,0))*INDEX($J$354:$R$357,MATCH(L$360,$I$354:$I$357,0),MATCH(L$359,$J$353:$R$353,0))</f>
        <v>2</v>
      </c>
      <c r="M381" s="1015" cm="1">
        <f t="array" ref="M381">INDEX($H381:$K381,0,MATCH(M$360,$H$360:$K$360,0))*INDEX($J$354:$R$357,MATCH(M$360,$I$354:$I$357,0),MATCH(M$359,$J$353:$R$353,0))</f>
        <v>1</v>
      </c>
      <c r="N381" s="1015" cm="1">
        <f t="array" ref="N381">INDEX($H381:$K381,0,MATCH(N$360,$H$360:$K$360,0))*INDEX($J$354:$R$357,MATCH(N$360,$I$354:$I$357,0),MATCH(N$359,$J$353:$R$353,0))</f>
        <v>2</v>
      </c>
      <c r="O381" s="1015" cm="1">
        <f t="array" ref="O381">INDEX($H381:$K381,0,MATCH(O$360,$H$360:$K$360,0))*INDEX($J$354:$R$357,MATCH(O$360,$I$354:$I$357,0),MATCH(O$359,$J$353:$R$353,0))</f>
        <v>1</v>
      </c>
      <c r="P381" s="1015" cm="1">
        <f t="array" ref="P381">INDEX($H381:$K381,0,MATCH(P$360,$H$360:$K$360,0))*INDEX($J$354:$R$357,MATCH(P$360,$I$354:$I$357,0),MATCH(P$359,$J$353:$R$353,0))</f>
        <v>2</v>
      </c>
      <c r="Q381" s="1015" cm="1">
        <f t="array" ref="Q381">INDEX($H381:$K381,0,MATCH(Q$360,$H$360:$K$360,0))*INDEX($J$354:$R$357,MATCH(Q$360,$I$354:$I$357,0),MATCH(Q$359,$J$353:$R$353,0))</f>
        <v>1</v>
      </c>
      <c r="R381" s="1015" cm="1">
        <f t="array" ref="R381">INDEX($H381:$K381,0,MATCH(R$360,$H$360:$K$360,0))*INDEX($J$354:$R$357,MATCH(R$360,$I$354:$I$357,0),MATCH(R$359,$J$353:$R$353,0))</f>
        <v>2</v>
      </c>
      <c r="S381" s="1015" cm="1">
        <f t="array" ref="S381">INDEX($H381:$K381,0,MATCH(S$360,$H$360:$K$360,0))*INDEX($J$354:$R$357,MATCH(S$360,$I$354:$I$357,0),MATCH(S$359,$J$353:$R$353,0))</f>
        <v>1</v>
      </c>
      <c r="T381" s="1015" cm="1">
        <f t="array" ref="T381">INDEX($H381:$K381,0,MATCH(T$360,$H$360:$K$360,0))*INDEX($J$354:$R$357,MATCH(T$360,$I$354:$I$357,0),MATCH(T$359,$J$353:$R$353,0))</f>
        <v>2</v>
      </c>
      <c r="U381" s="1015" cm="1">
        <f t="array" ref="U381">INDEX($H381:$K381,0,MATCH(U$360,$H$360:$K$360,0))*INDEX($J$354:$R$357,MATCH(U$360,$I$354:$I$357,0),MATCH(U$359,$J$353:$R$353,0))</f>
        <v>1</v>
      </c>
      <c r="V381" s="1015" cm="1">
        <f t="array" ref="V381">INDEX($H381:$K381,0,MATCH(V$360,$H$360:$K$360,0))*INDEX($J$354:$R$357,MATCH(V$360,$I$354:$I$357,0),MATCH(V$359,$J$353:$R$353,0))</f>
        <v>2</v>
      </c>
      <c r="W381" s="1015" cm="1">
        <f t="array" ref="W381">INDEX($H381:$K381,0,MATCH(W$360,$H$360:$K$360,0))*INDEX($J$354:$R$357,MATCH(W$360,$I$354:$I$357,0),MATCH(W$359,$J$353:$R$353,0))</f>
        <v>1</v>
      </c>
      <c r="X381" s="1015" cm="1">
        <f t="array" ref="X381">INDEX($H381:$K381,0,MATCH(X$360,$H$360:$K$360,0))*INDEX($J$354:$R$357,MATCH(X$360,$I$354:$I$357,0),MATCH(X$359,$J$353:$R$353,0))</f>
        <v>2</v>
      </c>
      <c r="Y381" s="1015" cm="1">
        <f t="array" ref="Y381">INDEX($H381:$K381,0,MATCH(Y$360,$H$360:$K$360,0))*INDEX($J$354:$R$357,MATCH(Y$360,$I$354:$I$357,0),MATCH(Y$359,$J$353:$R$353,0))</f>
        <v>1</v>
      </c>
      <c r="Z381" s="1015" cm="1">
        <f t="array" ref="Z381">INDEX($H381:$K381,0,MATCH(Z$360,$H$360:$K$360,0))*INDEX($J$354:$R$357,MATCH(Z$360,$I$354:$I$357,0),MATCH(Z$359,$J$353:$R$353,0))</f>
        <v>2</v>
      </c>
      <c r="AA381" s="1015" cm="1">
        <f t="array" ref="AA381">INDEX($H381:$K381,0,MATCH(AA$360,$H$360:$K$360,0))*INDEX($J$354:$R$357,MATCH(AA$360,$I$354:$I$357,0),MATCH(AA$359,$J$353:$R$353,0))</f>
        <v>1</v>
      </c>
      <c r="AB381" s="1015" cm="1">
        <f t="array" ref="AB381">INDEX($H381:$K381,0,MATCH(AB$360,$H$360:$K$360,0))*INDEX($J$354:$R$357,MATCH(AB$360,$I$354:$I$357,0),MATCH(AB$359,$J$353:$R$353,0))</f>
        <v>1</v>
      </c>
      <c r="AC381" s="1015" cm="1">
        <f t="array" ref="AC381">INDEX($H381:$K381,0,MATCH(AC$360,$H$360:$K$360,0))*INDEX($J$354:$R$357,MATCH(AC$360,$I$354:$I$357,0),MATCH(AC$359,$J$353:$R$353,0))</f>
        <v>1</v>
      </c>
      <c r="AD381" s="1015" cm="1">
        <f t="array" ref="AD381">INDEX($H381:$K381,0,MATCH(AD$360,$H$360:$K$360,0))*INDEX($J$354:$R$357,MATCH(AD$360,$I$354:$I$357,0),MATCH(AD$359,$J$353:$R$353,0))</f>
        <v>2</v>
      </c>
      <c r="AE381" s="1015" cm="1">
        <f t="array" ref="AE381">INDEX($H381:$K381,0,MATCH(AE$360,$H$360:$K$360,0))*INDEX($J$354:$R$357,MATCH(AE$360,$I$354:$I$357,0),MATCH(AE$359,$J$353:$R$353,0))</f>
        <v>1</v>
      </c>
      <c r="AF381" s="1015" cm="1">
        <f t="array" ref="AF381">INDEX($H381:$K381,0,MATCH(AF$360,$H$360:$K$360,0))*INDEX($J$354:$R$357,MATCH(AF$360,$I$354:$I$357,0),MATCH(AF$359,$J$353:$R$353,0))</f>
        <v>1</v>
      </c>
      <c r="AG381" s="1015" cm="1">
        <f t="array" ref="AG381">INDEX($H381:$K381,0,MATCH(AG$360,$H$360:$K$360,0))*INDEX($J$354:$R$357,MATCH(AG$360,$I$354:$I$357,0),MATCH(AG$359,$J$353:$R$353,0))</f>
        <v>1</v>
      </c>
      <c r="AH381" s="1015" cm="1">
        <f t="array" ref="AH381">INDEX($H381:$K381,0,MATCH(AH$360,$H$360:$K$360,0))*INDEX($J$354:$R$357,MATCH(AH$360,$I$354:$I$357,0),MATCH(AH$359,$J$353:$R$353,0))</f>
        <v>2</v>
      </c>
      <c r="AI381" s="1015" cm="1">
        <f t="array" ref="AI381">INDEX($H381:$K381,0,MATCH(AI$360,$H$360:$K$360,0))*INDEX($J$354:$R$357,MATCH(AI$360,$I$354:$I$357,0),MATCH(AI$359,$J$353:$R$353,0))</f>
        <v>1</v>
      </c>
      <c r="AJ381" s="1015" cm="1">
        <f t="array" ref="AJ381">INDEX($H381:$K381,0,MATCH(AJ$360,$H$360:$K$360,0))*INDEX($J$354:$R$357,MATCH(AJ$360,$I$354:$I$357,0),MATCH(AJ$359,$J$353:$R$353,0))</f>
        <v>1</v>
      </c>
      <c r="AK381" s="1015" cm="1">
        <f t="array" ref="AK381">INDEX($H381:$K381,0,MATCH(AK$360,$H$360:$K$360,0))*INDEX($J$354:$R$357,MATCH(AK$360,$I$354:$I$357,0),MATCH(AK$359,$J$353:$R$353,0))</f>
        <v>1</v>
      </c>
      <c r="AL381" s="1015" cm="1">
        <f t="array" ref="AL381">INDEX($H381:$K381,0,MATCH(AL$360,$H$360:$K$360,0))*INDEX($J$354:$R$357,MATCH(AL$360,$I$354:$I$357,0),MATCH(AL$359,$J$353:$R$353,0))</f>
        <v>2</v>
      </c>
      <c r="AM381" s="1015" cm="1">
        <f t="array" ref="AM381">INDEX($H381:$K381,0,MATCH(AM$360,$H$360:$K$360,0))*INDEX($J$354:$R$357,MATCH(AM$360,$I$354:$I$357,0),MATCH(AM$359,$J$353:$R$353,0))</f>
        <v>1</v>
      </c>
      <c r="AN381" s="1015" cm="1">
        <f t="array" ref="AN381">INDEX($H381:$K381,0,MATCH(AN$360,$H$360:$K$360,0))*INDEX($J$354:$R$357,MATCH(AN$360,$I$354:$I$357,0),MATCH(AN$359,$J$353:$R$353,0))</f>
        <v>1</v>
      </c>
      <c r="AO381" s="1015" cm="1">
        <f t="array" ref="AO381">INDEX($H381:$K381,0,MATCH(AO$360,$H$360:$K$360,0))*INDEX($J$354:$R$357,MATCH(AO$360,$I$354:$I$357,0),MATCH(AO$359,$J$353:$R$353,0))</f>
        <v>1</v>
      </c>
      <c r="AP381" s="1015" cm="1">
        <f t="array" ref="AP381">INDEX($H381:$K381,0,MATCH(AP$360,$H$360:$K$360,0))*INDEX($J$354:$R$357,MATCH(AP$360,$I$354:$I$357,0),MATCH(AP$359,$J$353:$R$353,0))</f>
        <v>2</v>
      </c>
      <c r="AQ381" s="1015" cm="1">
        <f t="array" ref="AQ381">INDEX($H381:$K381,0,MATCH(AQ$360,$H$360:$K$360,0))*INDEX($J$354:$R$357,MATCH(AQ$360,$I$354:$I$357,0),MATCH(AQ$359,$J$353:$R$353,0))</f>
        <v>1</v>
      </c>
      <c r="AR381" s="1015" cm="1">
        <f t="array" ref="AR381">INDEX($H381:$K381,0,MATCH(AR$360,$H$360:$K$360,0))*INDEX($J$354:$R$357,MATCH(AR$360,$I$354:$I$357,0),MATCH(AR$359,$J$353:$R$353,0))</f>
        <v>1</v>
      </c>
      <c r="AS381" s="1015" cm="1">
        <f t="array" ref="AS381">INDEX($H381:$K381,0,MATCH(AS$360,$H$360:$K$360,0))*INDEX($J$354:$R$357,MATCH(AS$360,$I$354:$I$357,0),MATCH(AS$359,$J$353:$R$353,0))</f>
        <v>1</v>
      </c>
      <c r="AT381" s="1015" cm="1">
        <f t="array" ref="AT381">INDEX($H381:$K381,0,MATCH(AT$360,$H$360:$K$360,0))*INDEX($J$354:$R$357,MATCH(AT$360,$I$354:$I$357,0),MATCH(AT$359,$J$353:$R$353,0))</f>
        <v>2</v>
      </c>
      <c r="AU381" s="1015" cm="1">
        <f t="array" ref="AU381">INDEX($H381:$K381,0,MATCH(AU$360,$H$360:$K$360,0))*INDEX($J$354:$R$357,MATCH(AU$360,$I$354:$I$357,0),MATCH(AU$359,$J$353:$R$353,0))</f>
        <v>1</v>
      </c>
      <c r="AV381" s="313"/>
      <c r="AW381" s="313"/>
      <c r="AX381" s="705"/>
      <c r="AY381" s="700"/>
      <c r="AZ381" s="700"/>
      <c r="BA381" s="700"/>
    </row>
    <row r="382" spans="1:53" s="697" customFormat="1" ht="15" outlineLevel="1" x14ac:dyDescent="0.25">
      <c r="A382" s="701"/>
      <c r="B382" s="698"/>
      <c r="C382" s="710"/>
      <c r="D382" s="710"/>
      <c r="E382" s="710"/>
      <c r="F382" s="714"/>
      <c r="G382" s="714" t="str">
        <f t="shared" si="40"/>
        <v>YYBNWf</v>
      </c>
      <c r="H382" s="357">
        <v>1</v>
      </c>
      <c r="I382" s="357">
        <v>1</v>
      </c>
      <c r="J382" s="357">
        <v>5</v>
      </c>
      <c r="K382" s="357">
        <v>3</v>
      </c>
      <c r="L382" s="1015" cm="1">
        <f t="array" ref="L382">INDEX($H382:$K382,0,MATCH(L$360,$H$360:$K$360,0))*INDEX($J$354:$R$357,MATCH(L$360,$I$354:$I$357,0),MATCH(L$359,$J$353:$R$353,0))</f>
        <v>2</v>
      </c>
      <c r="M382" s="1015" cm="1">
        <f t="array" ref="M382">INDEX($H382:$K382,0,MATCH(M$360,$H$360:$K$360,0))*INDEX($J$354:$R$357,MATCH(M$360,$I$354:$I$357,0),MATCH(M$359,$J$353:$R$353,0))</f>
        <v>1</v>
      </c>
      <c r="N382" s="1015" cm="1">
        <f t="array" ref="N382">INDEX($H382:$K382,0,MATCH(N$360,$H$360:$K$360,0))*INDEX($J$354:$R$357,MATCH(N$360,$I$354:$I$357,0),MATCH(N$359,$J$353:$R$353,0))</f>
        <v>5</v>
      </c>
      <c r="O382" s="1015" cm="1">
        <f t="array" ref="O382">INDEX($H382:$K382,0,MATCH(O$360,$H$360:$K$360,0))*INDEX($J$354:$R$357,MATCH(O$360,$I$354:$I$357,0),MATCH(O$359,$J$353:$R$353,0))</f>
        <v>3</v>
      </c>
      <c r="P382" s="1015" cm="1">
        <f t="array" ref="P382">INDEX($H382:$K382,0,MATCH(P$360,$H$360:$K$360,0))*INDEX($J$354:$R$357,MATCH(P$360,$I$354:$I$357,0),MATCH(P$359,$J$353:$R$353,0))</f>
        <v>2</v>
      </c>
      <c r="Q382" s="1015" cm="1">
        <f t="array" ref="Q382">INDEX($H382:$K382,0,MATCH(Q$360,$H$360:$K$360,0))*INDEX($J$354:$R$357,MATCH(Q$360,$I$354:$I$357,0),MATCH(Q$359,$J$353:$R$353,0))</f>
        <v>1</v>
      </c>
      <c r="R382" s="1015" cm="1">
        <f t="array" ref="R382">INDEX($H382:$K382,0,MATCH(R$360,$H$360:$K$360,0))*INDEX($J$354:$R$357,MATCH(R$360,$I$354:$I$357,0),MATCH(R$359,$J$353:$R$353,0))</f>
        <v>5</v>
      </c>
      <c r="S382" s="1015" cm="1">
        <f t="array" ref="S382">INDEX($H382:$K382,0,MATCH(S$360,$H$360:$K$360,0))*INDEX($J$354:$R$357,MATCH(S$360,$I$354:$I$357,0),MATCH(S$359,$J$353:$R$353,0))</f>
        <v>3</v>
      </c>
      <c r="T382" s="1015" cm="1">
        <f t="array" ref="T382">INDEX($H382:$K382,0,MATCH(T$360,$H$360:$K$360,0))*INDEX($J$354:$R$357,MATCH(T$360,$I$354:$I$357,0),MATCH(T$359,$J$353:$R$353,0))</f>
        <v>2</v>
      </c>
      <c r="U382" s="1015" cm="1">
        <f t="array" ref="U382">INDEX($H382:$K382,0,MATCH(U$360,$H$360:$K$360,0))*INDEX($J$354:$R$357,MATCH(U$360,$I$354:$I$357,0),MATCH(U$359,$J$353:$R$353,0))</f>
        <v>1</v>
      </c>
      <c r="V382" s="1015" cm="1">
        <f t="array" ref="V382">INDEX($H382:$K382,0,MATCH(V$360,$H$360:$K$360,0))*INDEX($J$354:$R$357,MATCH(V$360,$I$354:$I$357,0),MATCH(V$359,$J$353:$R$353,0))</f>
        <v>5</v>
      </c>
      <c r="W382" s="1015" cm="1">
        <f t="array" ref="W382">INDEX($H382:$K382,0,MATCH(W$360,$H$360:$K$360,0))*INDEX($J$354:$R$357,MATCH(W$360,$I$354:$I$357,0),MATCH(W$359,$J$353:$R$353,0))</f>
        <v>3</v>
      </c>
      <c r="X382" s="1015" cm="1">
        <f t="array" ref="X382">INDEX($H382:$K382,0,MATCH(X$360,$H$360:$K$360,0))*INDEX($J$354:$R$357,MATCH(X$360,$I$354:$I$357,0),MATCH(X$359,$J$353:$R$353,0))</f>
        <v>2</v>
      </c>
      <c r="Y382" s="1015" cm="1">
        <f t="array" ref="Y382">INDEX($H382:$K382,0,MATCH(Y$360,$H$360:$K$360,0))*INDEX($J$354:$R$357,MATCH(Y$360,$I$354:$I$357,0),MATCH(Y$359,$J$353:$R$353,0))</f>
        <v>1</v>
      </c>
      <c r="Z382" s="1015" cm="1">
        <f t="array" ref="Z382">INDEX($H382:$K382,0,MATCH(Z$360,$H$360:$K$360,0))*INDEX($J$354:$R$357,MATCH(Z$360,$I$354:$I$357,0),MATCH(Z$359,$J$353:$R$353,0))</f>
        <v>5</v>
      </c>
      <c r="AA382" s="1015" cm="1">
        <f t="array" ref="AA382">INDEX($H382:$K382,0,MATCH(AA$360,$H$360:$K$360,0))*INDEX($J$354:$R$357,MATCH(AA$360,$I$354:$I$357,0),MATCH(AA$359,$J$353:$R$353,0))</f>
        <v>3</v>
      </c>
      <c r="AB382" s="1015" cm="1">
        <f t="array" ref="AB382">INDEX($H382:$K382,0,MATCH(AB$360,$H$360:$K$360,0))*INDEX($J$354:$R$357,MATCH(AB$360,$I$354:$I$357,0),MATCH(AB$359,$J$353:$R$353,0))</f>
        <v>1</v>
      </c>
      <c r="AC382" s="1015" cm="1">
        <f t="array" ref="AC382">INDEX($H382:$K382,0,MATCH(AC$360,$H$360:$K$360,0))*INDEX($J$354:$R$357,MATCH(AC$360,$I$354:$I$357,0),MATCH(AC$359,$J$353:$R$353,0))</f>
        <v>1</v>
      </c>
      <c r="AD382" s="1015" cm="1">
        <f t="array" ref="AD382">INDEX($H382:$K382,0,MATCH(AD$360,$H$360:$K$360,0))*INDEX($J$354:$R$357,MATCH(AD$360,$I$354:$I$357,0),MATCH(AD$359,$J$353:$R$353,0))</f>
        <v>5</v>
      </c>
      <c r="AE382" s="1015" cm="1">
        <f t="array" ref="AE382">INDEX($H382:$K382,0,MATCH(AE$360,$H$360:$K$360,0))*INDEX($J$354:$R$357,MATCH(AE$360,$I$354:$I$357,0),MATCH(AE$359,$J$353:$R$353,0))</f>
        <v>3</v>
      </c>
      <c r="AF382" s="1015" cm="1">
        <f t="array" ref="AF382">INDEX($H382:$K382,0,MATCH(AF$360,$H$360:$K$360,0))*INDEX($J$354:$R$357,MATCH(AF$360,$I$354:$I$357,0),MATCH(AF$359,$J$353:$R$353,0))</f>
        <v>1</v>
      </c>
      <c r="AG382" s="1015" cm="1">
        <f t="array" ref="AG382">INDEX($H382:$K382,0,MATCH(AG$360,$H$360:$K$360,0))*INDEX($J$354:$R$357,MATCH(AG$360,$I$354:$I$357,0),MATCH(AG$359,$J$353:$R$353,0))</f>
        <v>1</v>
      </c>
      <c r="AH382" s="1015" cm="1">
        <f t="array" ref="AH382">INDEX($H382:$K382,0,MATCH(AH$360,$H$360:$K$360,0))*INDEX($J$354:$R$357,MATCH(AH$360,$I$354:$I$357,0),MATCH(AH$359,$J$353:$R$353,0))</f>
        <v>5</v>
      </c>
      <c r="AI382" s="1015" cm="1">
        <f t="array" ref="AI382">INDEX($H382:$K382,0,MATCH(AI$360,$H$360:$K$360,0))*INDEX($J$354:$R$357,MATCH(AI$360,$I$354:$I$357,0),MATCH(AI$359,$J$353:$R$353,0))</f>
        <v>3</v>
      </c>
      <c r="AJ382" s="1015" cm="1">
        <f t="array" ref="AJ382">INDEX($H382:$K382,0,MATCH(AJ$360,$H$360:$K$360,0))*INDEX($J$354:$R$357,MATCH(AJ$360,$I$354:$I$357,0),MATCH(AJ$359,$J$353:$R$353,0))</f>
        <v>1</v>
      </c>
      <c r="AK382" s="1015" cm="1">
        <f t="array" ref="AK382">INDEX($H382:$K382,0,MATCH(AK$360,$H$360:$K$360,0))*INDEX($J$354:$R$357,MATCH(AK$360,$I$354:$I$357,0),MATCH(AK$359,$J$353:$R$353,0))</f>
        <v>1</v>
      </c>
      <c r="AL382" s="1015" cm="1">
        <f t="array" ref="AL382">INDEX($H382:$K382,0,MATCH(AL$360,$H$360:$K$360,0))*INDEX($J$354:$R$357,MATCH(AL$360,$I$354:$I$357,0),MATCH(AL$359,$J$353:$R$353,0))</f>
        <v>5</v>
      </c>
      <c r="AM382" s="1015" cm="1">
        <f t="array" ref="AM382">INDEX($H382:$K382,0,MATCH(AM$360,$H$360:$K$360,0))*INDEX($J$354:$R$357,MATCH(AM$360,$I$354:$I$357,0),MATCH(AM$359,$J$353:$R$353,0))</f>
        <v>3</v>
      </c>
      <c r="AN382" s="1015" cm="1">
        <f t="array" ref="AN382">INDEX($H382:$K382,0,MATCH(AN$360,$H$360:$K$360,0))*INDEX($J$354:$R$357,MATCH(AN$360,$I$354:$I$357,0),MATCH(AN$359,$J$353:$R$353,0))</f>
        <v>1</v>
      </c>
      <c r="AO382" s="1015" cm="1">
        <f t="array" ref="AO382">INDEX($H382:$K382,0,MATCH(AO$360,$H$360:$K$360,0))*INDEX($J$354:$R$357,MATCH(AO$360,$I$354:$I$357,0),MATCH(AO$359,$J$353:$R$353,0))</f>
        <v>1</v>
      </c>
      <c r="AP382" s="1015" cm="1">
        <f t="array" ref="AP382">INDEX($H382:$K382,0,MATCH(AP$360,$H$360:$K$360,0))*INDEX($J$354:$R$357,MATCH(AP$360,$I$354:$I$357,0),MATCH(AP$359,$J$353:$R$353,0))</f>
        <v>5</v>
      </c>
      <c r="AQ382" s="1015" cm="1">
        <f t="array" ref="AQ382">INDEX($H382:$K382,0,MATCH(AQ$360,$H$360:$K$360,0))*INDEX($J$354:$R$357,MATCH(AQ$360,$I$354:$I$357,0),MATCH(AQ$359,$J$353:$R$353,0))</f>
        <v>3</v>
      </c>
      <c r="AR382" s="1015" cm="1">
        <f t="array" ref="AR382">INDEX($H382:$K382,0,MATCH(AR$360,$H$360:$K$360,0))*INDEX($J$354:$R$357,MATCH(AR$360,$I$354:$I$357,0),MATCH(AR$359,$J$353:$R$353,0))</f>
        <v>1</v>
      </c>
      <c r="AS382" s="1015" cm="1">
        <f t="array" ref="AS382">INDEX($H382:$K382,0,MATCH(AS$360,$H$360:$K$360,0))*INDEX($J$354:$R$357,MATCH(AS$360,$I$354:$I$357,0),MATCH(AS$359,$J$353:$R$353,0))</f>
        <v>1</v>
      </c>
      <c r="AT382" s="1015" cm="1">
        <f t="array" ref="AT382">INDEX($H382:$K382,0,MATCH(AT$360,$H$360:$K$360,0))*INDEX($J$354:$R$357,MATCH(AT$360,$I$354:$I$357,0),MATCH(AT$359,$J$353:$R$353,0))</f>
        <v>5</v>
      </c>
      <c r="AU382" s="1015" cm="1">
        <f t="array" ref="AU382">INDEX($H382:$K382,0,MATCH(AU$360,$H$360:$K$360,0))*INDEX($J$354:$R$357,MATCH(AU$360,$I$354:$I$357,0),MATCH(AU$359,$J$353:$R$353,0))</f>
        <v>3</v>
      </c>
      <c r="AV382" s="313"/>
      <c r="AW382" s="313"/>
      <c r="AX382" s="705"/>
      <c r="AY382" s="700"/>
      <c r="AZ382" s="700"/>
      <c r="BA382" s="700"/>
    </row>
    <row r="383" spans="1:53" s="697" customFormat="1" ht="15" outlineLevel="1" x14ac:dyDescent="0.25">
      <c r="A383" s="701"/>
      <c r="B383" s="698"/>
      <c r="C383" s="710"/>
      <c r="D383" s="710"/>
      <c r="E383" s="710"/>
      <c r="F383" s="714"/>
      <c r="G383" s="714" t="str">
        <f t="shared" si="40"/>
        <v>YYNWFw</v>
      </c>
      <c r="H383" s="357">
        <v>1</v>
      </c>
      <c r="I383" s="357">
        <v>1</v>
      </c>
      <c r="J383" s="357">
        <v>2</v>
      </c>
      <c r="K383" s="357">
        <v>1</v>
      </c>
      <c r="L383" s="1015" cm="1">
        <f t="array" ref="L383">INDEX($H383:$K383,0,MATCH(L$360,$H$360:$K$360,0))*INDEX($J$354:$R$357,MATCH(L$360,$I$354:$I$357,0),MATCH(L$359,$J$353:$R$353,0))</f>
        <v>2</v>
      </c>
      <c r="M383" s="1015" cm="1">
        <f t="array" ref="M383">INDEX($H383:$K383,0,MATCH(M$360,$H$360:$K$360,0))*INDEX($J$354:$R$357,MATCH(M$360,$I$354:$I$357,0),MATCH(M$359,$J$353:$R$353,0))</f>
        <v>1</v>
      </c>
      <c r="N383" s="1015" cm="1">
        <f t="array" ref="N383">INDEX($H383:$K383,0,MATCH(N$360,$H$360:$K$360,0))*INDEX($J$354:$R$357,MATCH(N$360,$I$354:$I$357,0),MATCH(N$359,$J$353:$R$353,0))</f>
        <v>2</v>
      </c>
      <c r="O383" s="1015" cm="1">
        <f t="array" ref="O383">INDEX($H383:$K383,0,MATCH(O$360,$H$360:$K$360,0))*INDEX($J$354:$R$357,MATCH(O$360,$I$354:$I$357,0),MATCH(O$359,$J$353:$R$353,0))</f>
        <v>1</v>
      </c>
      <c r="P383" s="1015" cm="1">
        <f t="array" ref="P383">INDEX($H383:$K383,0,MATCH(P$360,$H$360:$K$360,0))*INDEX($J$354:$R$357,MATCH(P$360,$I$354:$I$357,0),MATCH(P$359,$J$353:$R$353,0))</f>
        <v>2</v>
      </c>
      <c r="Q383" s="1015" cm="1">
        <f t="array" ref="Q383">INDEX($H383:$K383,0,MATCH(Q$360,$H$360:$K$360,0))*INDEX($J$354:$R$357,MATCH(Q$360,$I$354:$I$357,0),MATCH(Q$359,$J$353:$R$353,0))</f>
        <v>1</v>
      </c>
      <c r="R383" s="1015" cm="1">
        <f t="array" ref="R383">INDEX($H383:$K383,0,MATCH(R$360,$H$360:$K$360,0))*INDEX($J$354:$R$357,MATCH(R$360,$I$354:$I$357,0),MATCH(R$359,$J$353:$R$353,0))</f>
        <v>2</v>
      </c>
      <c r="S383" s="1015" cm="1">
        <f t="array" ref="S383">INDEX($H383:$K383,0,MATCH(S$360,$H$360:$K$360,0))*INDEX($J$354:$R$357,MATCH(S$360,$I$354:$I$357,0),MATCH(S$359,$J$353:$R$353,0))</f>
        <v>1</v>
      </c>
      <c r="T383" s="1015" cm="1">
        <f t="array" ref="T383">INDEX($H383:$K383,0,MATCH(T$360,$H$360:$K$360,0))*INDEX($J$354:$R$357,MATCH(T$360,$I$354:$I$357,0),MATCH(T$359,$J$353:$R$353,0))</f>
        <v>2</v>
      </c>
      <c r="U383" s="1015" cm="1">
        <f t="array" ref="U383">INDEX($H383:$K383,0,MATCH(U$360,$H$360:$K$360,0))*INDEX($J$354:$R$357,MATCH(U$360,$I$354:$I$357,0),MATCH(U$359,$J$353:$R$353,0))</f>
        <v>1</v>
      </c>
      <c r="V383" s="1015" cm="1">
        <f t="array" ref="V383">INDEX($H383:$K383,0,MATCH(V$360,$H$360:$K$360,0))*INDEX($J$354:$R$357,MATCH(V$360,$I$354:$I$357,0),MATCH(V$359,$J$353:$R$353,0))</f>
        <v>2</v>
      </c>
      <c r="W383" s="1015" cm="1">
        <f t="array" ref="W383">INDEX($H383:$K383,0,MATCH(W$360,$H$360:$K$360,0))*INDEX($J$354:$R$357,MATCH(W$360,$I$354:$I$357,0),MATCH(W$359,$J$353:$R$353,0))</f>
        <v>1</v>
      </c>
      <c r="X383" s="1015" cm="1">
        <f t="array" ref="X383">INDEX($H383:$K383,0,MATCH(X$360,$H$360:$K$360,0))*INDEX($J$354:$R$357,MATCH(X$360,$I$354:$I$357,0),MATCH(X$359,$J$353:$R$353,0))</f>
        <v>2</v>
      </c>
      <c r="Y383" s="1015" cm="1">
        <f t="array" ref="Y383">INDEX($H383:$K383,0,MATCH(Y$360,$H$360:$K$360,0))*INDEX($J$354:$R$357,MATCH(Y$360,$I$354:$I$357,0),MATCH(Y$359,$J$353:$R$353,0))</f>
        <v>1</v>
      </c>
      <c r="Z383" s="1015" cm="1">
        <f t="array" ref="Z383">INDEX($H383:$K383,0,MATCH(Z$360,$H$360:$K$360,0))*INDEX($J$354:$R$357,MATCH(Z$360,$I$354:$I$357,0),MATCH(Z$359,$J$353:$R$353,0))</f>
        <v>2</v>
      </c>
      <c r="AA383" s="1015" cm="1">
        <f t="array" ref="AA383">INDEX($H383:$K383,0,MATCH(AA$360,$H$360:$K$360,0))*INDEX($J$354:$R$357,MATCH(AA$360,$I$354:$I$357,0),MATCH(AA$359,$J$353:$R$353,0))</f>
        <v>1</v>
      </c>
      <c r="AB383" s="1015" cm="1">
        <f t="array" ref="AB383">INDEX($H383:$K383,0,MATCH(AB$360,$H$360:$K$360,0))*INDEX($J$354:$R$357,MATCH(AB$360,$I$354:$I$357,0),MATCH(AB$359,$J$353:$R$353,0))</f>
        <v>1</v>
      </c>
      <c r="AC383" s="1015" cm="1">
        <f t="array" ref="AC383">INDEX($H383:$K383,0,MATCH(AC$360,$H$360:$K$360,0))*INDEX($J$354:$R$357,MATCH(AC$360,$I$354:$I$357,0),MATCH(AC$359,$J$353:$R$353,0))</f>
        <v>1</v>
      </c>
      <c r="AD383" s="1015" cm="1">
        <f t="array" ref="AD383">INDEX($H383:$K383,0,MATCH(AD$360,$H$360:$K$360,0))*INDEX($J$354:$R$357,MATCH(AD$360,$I$354:$I$357,0),MATCH(AD$359,$J$353:$R$353,0))</f>
        <v>2</v>
      </c>
      <c r="AE383" s="1015" cm="1">
        <f t="array" ref="AE383">INDEX($H383:$K383,0,MATCH(AE$360,$H$360:$K$360,0))*INDEX($J$354:$R$357,MATCH(AE$360,$I$354:$I$357,0),MATCH(AE$359,$J$353:$R$353,0))</f>
        <v>1</v>
      </c>
      <c r="AF383" s="1015" cm="1">
        <f t="array" ref="AF383">INDEX($H383:$K383,0,MATCH(AF$360,$H$360:$K$360,0))*INDEX($J$354:$R$357,MATCH(AF$360,$I$354:$I$357,0),MATCH(AF$359,$J$353:$R$353,0))</f>
        <v>1</v>
      </c>
      <c r="AG383" s="1015" cm="1">
        <f t="array" ref="AG383">INDEX($H383:$K383,0,MATCH(AG$360,$H$360:$K$360,0))*INDEX($J$354:$R$357,MATCH(AG$360,$I$354:$I$357,0),MATCH(AG$359,$J$353:$R$353,0))</f>
        <v>1</v>
      </c>
      <c r="AH383" s="1015" cm="1">
        <f t="array" ref="AH383">INDEX($H383:$K383,0,MATCH(AH$360,$H$360:$K$360,0))*INDEX($J$354:$R$357,MATCH(AH$360,$I$354:$I$357,0),MATCH(AH$359,$J$353:$R$353,0))</f>
        <v>2</v>
      </c>
      <c r="AI383" s="1015" cm="1">
        <f t="array" ref="AI383">INDEX($H383:$K383,0,MATCH(AI$360,$H$360:$K$360,0))*INDEX($J$354:$R$357,MATCH(AI$360,$I$354:$I$357,0),MATCH(AI$359,$J$353:$R$353,0))</f>
        <v>1</v>
      </c>
      <c r="AJ383" s="1015" cm="1">
        <f t="array" ref="AJ383">INDEX($H383:$K383,0,MATCH(AJ$360,$H$360:$K$360,0))*INDEX($J$354:$R$357,MATCH(AJ$360,$I$354:$I$357,0),MATCH(AJ$359,$J$353:$R$353,0))</f>
        <v>1</v>
      </c>
      <c r="AK383" s="1015" cm="1">
        <f t="array" ref="AK383">INDEX($H383:$K383,0,MATCH(AK$360,$H$360:$K$360,0))*INDEX($J$354:$R$357,MATCH(AK$360,$I$354:$I$357,0),MATCH(AK$359,$J$353:$R$353,0))</f>
        <v>1</v>
      </c>
      <c r="AL383" s="1015" cm="1">
        <f t="array" ref="AL383">INDEX($H383:$K383,0,MATCH(AL$360,$H$360:$K$360,0))*INDEX($J$354:$R$357,MATCH(AL$360,$I$354:$I$357,0),MATCH(AL$359,$J$353:$R$353,0))</f>
        <v>2</v>
      </c>
      <c r="AM383" s="1015" cm="1">
        <f t="array" ref="AM383">INDEX($H383:$K383,0,MATCH(AM$360,$H$360:$K$360,0))*INDEX($J$354:$R$357,MATCH(AM$360,$I$354:$I$357,0),MATCH(AM$359,$J$353:$R$353,0))</f>
        <v>1</v>
      </c>
      <c r="AN383" s="1015" cm="1">
        <f t="array" ref="AN383">INDEX($H383:$K383,0,MATCH(AN$360,$H$360:$K$360,0))*INDEX($J$354:$R$357,MATCH(AN$360,$I$354:$I$357,0),MATCH(AN$359,$J$353:$R$353,0))</f>
        <v>1</v>
      </c>
      <c r="AO383" s="1015" cm="1">
        <f t="array" ref="AO383">INDEX($H383:$K383,0,MATCH(AO$360,$H$360:$K$360,0))*INDEX($J$354:$R$357,MATCH(AO$360,$I$354:$I$357,0),MATCH(AO$359,$J$353:$R$353,0))</f>
        <v>1</v>
      </c>
      <c r="AP383" s="1015" cm="1">
        <f t="array" ref="AP383">INDEX($H383:$K383,0,MATCH(AP$360,$H$360:$K$360,0))*INDEX($J$354:$R$357,MATCH(AP$360,$I$354:$I$357,0),MATCH(AP$359,$J$353:$R$353,0))</f>
        <v>2</v>
      </c>
      <c r="AQ383" s="1015" cm="1">
        <f t="array" ref="AQ383">INDEX($H383:$K383,0,MATCH(AQ$360,$H$360:$K$360,0))*INDEX($J$354:$R$357,MATCH(AQ$360,$I$354:$I$357,0),MATCH(AQ$359,$J$353:$R$353,0))</f>
        <v>1</v>
      </c>
      <c r="AR383" s="1015" cm="1">
        <f t="array" ref="AR383">INDEX($H383:$K383,0,MATCH(AR$360,$H$360:$K$360,0))*INDEX($J$354:$R$357,MATCH(AR$360,$I$354:$I$357,0),MATCH(AR$359,$J$353:$R$353,0))</f>
        <v>1</v>
      </c>
      <c r="AS383" s="1015" cm="1">
        <f t="array" ref="AS383">INDEX($H383:$K383,0,MATCH(AS$360,$H$360:$K$360,0))*INDEX($J$354:$R$357,MATCH(AS$360,$I$354:$I$357,0),MATCH(AS$359,$J$353:$R$353,0))</f>
        <v>1</v>
      </c>
      <c r="AT383" s="1015" cm="1">
        <f t="array" ref="AT383">INDEX($H383:$K383,0,MATCH(AT$360,$H$360:$K$360,0))*INDEX($J$354:$R$357,MATCH(AT$360,$I$354:$I$357,0),MATCH(AT$359,$J$353:$R$353,0))</f>
        <v>2</v>
      </c>
      <c r="AU383" s="1015" cm="1">
        <f t="array" ref="AU383">INDEX($H383:$K383,0,MATCH(AU$360,$H$360:$K$360,0))*INDEX($J$354:$R$357,MATCH(AU$360,$I$354:$I$357,0),MATCH(AU$359,$J$353:$R$353,0))</f>
        <v>1</v>
      </c>
      <c r="AV383" s="313"/>
      <c r="AW383" s="313"/>
      <c r="AX383" s="705"/>
      <c r="AY383" s="700"/>
      <c r="AZ383" s="700"/>
      <c r="BA383" s="700"/>
    </row>
    <row r="384" spans="1:53" s="697" customFormat="1" ht="15" outlineLevel="1" x14ac:dyDescent="0.25">
      <c r="A384" s="701"/>
      <c r="B384" s="698"/>
      <c r="C384" s="710"/>
      <c r="D384" s="710"/>
      <c r="E384" s="710"/>
      <c r="F384" s="714"/>
      <c r="G384" s="714" t="str">
        <f t="shared" si="40"/>
        <v>YYWFWb</v>
      </c>
      <c r="H384" s="357">
        <v>1</v>
      </c>
      <c r="I384" s="357">
        <v>1</v>
      </c>
      <c r="J384" s="357">
        <v>2</v>
      </c>
      <c r="K384" s="357">
        <v>2</v>
      </c>
      <c r="L384" s="1015" cm="1">
        <f t="array" ref="L384">INDEX($H384:$K384,0,MATCH(L$360,$H$360:$K$360,0))*INDEX($J$354:$R$357,MATCH(L$360,$I$354:$I$357,0),MATCH(L$359,$J$353:$R$353,0))</f>
        <v>2</v>
      </c>
      <c r="M384" s="1015" cm="1">
        <f t="array" ref="M384">INDEX($H384:$K384,0,MATCH(M$360,$H$360:$K$360,0))*INDEX($J$354:$R$357,MATCH(M$360,$I$354:$I$357,0),MATCH(M$359,$J$353:$R$353,0))</f>
        <v>1</v>
      </c>
      <c r="N384" s="1015" cm="1">
        <f t="array" ref="N384">INDEX($H384:$K384,0,MATCH(N$360,$H$360:$K$360,0))*INDEX($J$354:$R$357,MATCH(N$360,$I$354:$I$357,0),MATCH(N$359,$J$353:$R$353,0))</f>
        <v>2</v>
      </c>
      <c r="O384" s="1015" cm="1">
        <f t="array" ref="O384">INDEX($H384:$K384,0,MATCH(O$360,$H$360:$K$360,0))*INDEX($J$354:$R$357,MATCH(O$360,$I$354:$I$357,0),MATCH(O$359,$J$353:$R$353,0))</f>
        <v>2</v>
      </c>
      <c r="P384" s="1015" cm="1">
        <f t="array" ref="P384">INDEX($H384:$K384,0,MATCH(P$360,$H$360:$K$360,0))*INDEX($J$354:$R$357,MATCH(P$360,$I$354:$I$357,0),MATCH(P$359,$J$353:$R$353,0))</f>
        <v>2</v>
      </c>
      <c r="Q384" s="1015" cm="1">
        <f t="array" ref="Q384">INDEX($H384:$K384,0,MATCH(Q$360,$H$360:$K$360,0))*INDEX($J$354:$R$357,MATCH(Q$360,$I$354:$I$357,0),MATCH(Q$359,$J$353:$R$353,0))</f>
        <v>1</v>
      </c>
      <c r="R384" s="1015" cm="1">
        <f t="array" ref="R384">INDEX($H384:$K384,0,MATCH(R$360,$H$360:$K$360,0))*INDEX($J$354:$R$357,MATCH(R$360,$I$354:$I$357,0),MATCH(R$359,$J$353:$R$353,0))</f>
        <v>2</v>
      </c>
      <c r="S384" s="1015" cm="1">
        <f t="array" ref="S384">INDEX($H384:$K384,0,MATCH(S$360,$H$360:$K$360,0))*INDEX($J$354:$R$357,MATCH(S$360,$I$354:$I$357,0),MATCH(S$359,$J$353:$R$353,0))</f>
        <v>2</v>
      </c>
      <c r="T384" s="1015" cm="1">
        <f t="array" ref="T384">INDEX($H384:$K384,0,MATCH(T$360,$H$360:$K$360,0))*INDEX($J$354:$R$357,MATCH(T$360,$I$354:$I$357,0),MATCH(T$359,$J$353:$R$353,0))</f>
        <v>2</v>
      </c>
      <c r="U384" s="1015" cm="1">
        <f t="array" ref="U384">INDEX($H384:$K384,0,MATCH(U$360,$H$360:$K$360,0))*INDEX($J$354:$R$357,MATCH(U$360,$I$354:$I$357,0),MATCH(U$359,$J$353:$R$353,0))</f>
        <v>1</v>
      </c>
      <c r="V384" s="1015" cm="1">
        <f t="array" ref="V384">INDEX($H384:$K384,0,MATCH(V$360,$H$360:$K$360,0))*INDEX($J$354:$R$357,MATCH(V$360,$I$354:$I$357,0),MATCH(V$359,$J$353:$R$353,0))</f>
        <v>2</v>
      </c>
      <c r="W384" s="1015" cm="1">
        <f t="array" ref="W384">INDEX($H384:$K384,0,MATCH(W$360,$H$360:$K$360,0))*INDEX($J$354:$R$357,MATCH(W$360,$I$354:$I$357,0),MATCH(W$359,$J$353:$R$353,0))</f>
        <v>2</v>
      </c>
      <c r="X384" s="1015" cm="1">
        <f t="array" ref="X384">INDEX($H384:$K384,0,MATCH(X$360,$H$360:$K$360,0))*INDEX($J$354:$R$357,MATCH(X$360,$I$354:$I$357,0),MATCH(X$359,$J$353:$R$353,0))</f>
        <v>2</v>
      </c>
      <c r="Y384" s="1015" cm="1">
        <f t="array" ref="Y384">INDEX($H384:$K384,0,MATCH(Y$360,$H$360:$K$360,0))*INDEX($J$354:$R$357,MATCH(Y$360,$I$354:$I$357,0),MATCH(Y$359,$J$353:$R$353,0))</f>
        <v>1</v>
      </c>
      <c r="Z384" s="1015" cm="1">
        <f t="array" ref="Z384">INDEX($H384:$K384,0,MATCH(Z$360,$H$360:$K$360,0))*INDEX($J$354:$R$357,MATCH(Z$360,$I$354:$I$357,0),MATCH(Z$359,$J$353:$R$353,0))</f>
        <v>2</v>
      </c>
      <c r="AA384" s="1015" cm="1">
        <f t="array" ref="AA384">INDEX($H384:$K384,0,MATCH(AA$360,$H$360:$K$360,0))*INDEX($J$354:$R$357,MATCH(AA$360,$I$354:$I$357,0),MATCH(AA$359,$J$353:$R$353,0))</f>
        <v>2</v>
      </c>
      <c r="AB384" s="1015" cm="1">
        <f t="array" ref="AB384">INDEX($H384:$K384,0,MATCH(AB$360,$H$360:$K$360,0))*INDEX($J$354:$R$357,MATCH(AB$360,$I$354:$I$357,0),MATCH(AB$359,$J$353:$R$353,0))</f>
        <v>1</v>
      </c>
      <c r="AC384" s="1015" cm="1">
        <f t="array" ref="AC384">INDEX($H384:$K384,0,MATCH(AC$360,$H$360:$K$360,0))*INDEX($J$354:$R$357,MATCH(AC$360,$I$354:$I$357,0),MATCH(AC$359,$J$353:$R$353,0))</f>
        <v>1</v>
      </c>
      <c r="AD384" s="1015" cm="1">
        <f t="array" ref="AD384">INDEX($H384:$K384,0,MATCH(AD$360,$H$360:$K$360,0))*INDEX($J$354:$R$357,MATCH(AD$360,$I$354:$I$357,0),MATCH(AD$359,$J$353:$R$353,0))</f>
        <v>2</v>
      </c>
      <c r="AE384" s="1015" cm="1">
        <f t="array" ref="AE384">INDEX($H384:$K384,0,MATCH(AE$360,$H$360:$K$360,0))*INDEX($J$354:$R$357,MATCH(AE$360,$I$354:$I$357,0),MATCH(AE$359,$J$353:$R$353,0))</f>
        <v>2</v>
      </c>
      <c r="AF384" s="1015" cm="1">
        <f t="array" ref="AF384">INDEX($H384:$K384,0,MATCH(AF$360,$H$360:$K$360,0))*INDEX($J$354:$R$357,MATCH(AF$360,$I$354:$I$357,0),MATCH(AF$359,$J$353:$R$353,0))</f>
        <v>1</v>
      </c>
      <c r="AG384" s="1015" cm="1">
        <f t="array" ref="AG384">INDEX($H384:$K384,0,MATCH(AG$360,$H$360:$K$360,0))*INDEX($J$354:$R$357,MATCH(AG$360,$I$354:$I$357,0),MATCH(AG$359,$J$353:$R$353,0))</f>
        <v>1</v>
      </c>
      <c r="AH384" s="1015" cm="1">
        <f t="array" ref="AH384">INDEX($H384:$K384,0,MATCH(AH$360,$H$360:$K$360,0))*INDEX($J$354:$R$357,MATCH(AH$360,$I$354:$I$357,0),MATCH(AH$359,$J$353:$R$353,0))</f>
        <v>2</v>
      </c>
      <c r="AI384" s="1015" cm="1">
        <f t="array" ref="AI384">INDEX($H384:$K384,0,MATCH(AI$360,$H$360:$K$360,0))*INDEX($J$354:$R$357,MATCH(AI$360,$I$354:$I$357,0),MATCH(AI$359,$J$353:$R$353,0))</f>
        <v>2</v>
      </c>
      <c r="AJ384" s="1015" cm="1">
        <f t="array" ref="AJ384">INDEX($H384:$K384,0,MATCH(AJ$360,$H$360:$K$360,0))*INDEX($J$354:$R$357,MATCH(AJ$360,$I$354:$I$357,0),MATCH(AJ$359,$J$353:$R$353,0))</f>
        <v>1</v>
      </c>
      <c r="AK384" s="1015" cm="1">
        <f t="array" ref="AK384">INDEX($H384:$K384,0,MATCH(AK$360,$H$360:$K$360,0))*INDEX($J$354:$R$357,MATCH(AK$360,$I$354:$I$357,0),MATCH(AK$359,$J$353:$R$353,0))</f>
        <v>1</v>
      </c>
      <c r="AL384" s="1015" cm="1">
        <f t="array" ref="AL384">INDEX($H384:$K384,0,MATCH(AL$360,$H$360:$K$360,0))*INDEX($J$354:$R$357,MATCH(AL$360,$I$354:$I$357,0),MATCH(AL$359,$J$353:$R$353,0))</f>
        <v>2</v>
      </c>
      <c r="AM384" s="1015" cm="1">
        <f t="array" ref="AM384">INDEX($H384:$K384,0,MATCH(AM$360,$H$360:$K$360,0))*INDEX($J$354:$R$357,MATCH(AM$360,$I$354:$I$357,0),MATCH(AM$359,$J$353:$R$353,0))</f>
        <v>2</v>
      </c>
      <c r="AN384" s="1015" cm="1">
        <f t="array" ref="AN384">INDEX($H384:$K384,0,MATCH(AN$360,$H$360:$K$360,0))*INDEX($J$354:$R$357,MATCH(AN$360,$I$354:$I$357,0),MATCH(AN$359,$J$353:$R$353,0))</f>
        <v>1</v>
      </c>
      <c r="AO384" s="1015" cm="1">
        <f t="array" ref="AO384">INDEX($H384:$K384,0,MATCH(AO$360,$H$360:$K$360,0))*INDEX($J$354:$R$357,MATCH(AO$360,$I$354:$I$357,0),MATCH(AO$359,$J$353:$R$353,0))</f>
        <v>1</v>
      </c>
      <c r="AP384" s="1015" cm="1">
        <f t="array" ref="AP384">INDEX($H384:$K384,0,MATCH(AP$360,$H$360:$K$360,0))*INDEX($J$354:$R$357,MATCH(AP$360,$I$354:$I$357,0),MATCH(AP$359,$J$353:$R$353,0))</f>
        <v>2</v>
      </c>
      <c r="AQ384" s="1015" cm="1">
        <f t="array" ref="AQ384">INDEX($H384:$K384,0,MATCH(AQ$360,$H$360:$K$360,0))*INDEX($J$354:$R$357,MATCH(AQ$360,$I$354:$I$357,0),MATCH(AQ$359,$J$353:$R$353,0))</f>
        <v>2</v>
      </c>
      <c r="AR384" s="1015" cm="1">
        <f t="array" ref="AR384">INDEX($H384:$K384,0,MATCH(AR$360,$H$360:$K$360,0))*INDEX($J$354:$R$357,MATCH(AR$360,$I$354:$I$357,0),MATCH(AR$359,$J$353:$R$353,0))</f>
        <v>1</v>
      </c>
      <c r="AS384" s="1015" cm="1">
        <f t="array" ref="AS384">INDEX($H384:$K384,0,MATCH(AS$360,$H$360:$K$360,0))*INDEX($J$354:$R$357,MATCH(AS$360,$I$354:$I$357,0),MATCH(AS$359,$J$353:$R$353,0))</f>
        <v>1</v>
      </c>
      <c r="AT384" s="1015" cm="1">
        <f t="array" ref="AT384">INDEX($H384:$K384,0,MATCH(AT$360,$H$360:$K$360,0))*INDEX($J$354:$R$357,MATCH(AT$360,$I$354:$I$357,0),MATCH(AT$359,$J$353:$R$353,0))</f>
        <v>2</v>
      </c>
      <c r="AU384" s="1015" cm="1">
        <f t="array" ref="AU384">INDEX($H384:$K384,0,MATCH(AU$360,$H$360:$K$360,0))*INDEX($J$354:$R$357,MATCH(AU$360,$I$354:$I$357,0),MATCH(AU$359,$J$353:$R$353,0))</f>
        <v>2</v>
      </c>
      <c r="AV384" s="313"/>
      <c r="AW384" s="313"/>
      <c r="AX384" s="705"/>
      <c r="AY384" s="700"/>
      <c r="AZ384" s="700"/>
      <c r="BA384" s="700"/>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5" cm="1">
        <f t="array" ref="L385">INDEX($H385:$K385,0,MATCH(L$360,$H$360:$K$360,0))*INDEX($J$354:$R$357,MATCH(L$360,$I$354:$I$357,0),MATCH(L$359,$J$353:$R$353,0))</f>
        <v>0</v>
      </c>
      <c r="M385" s="1015" cm="1">
        <f t="array" ref="M385">INDEX($H385:$K385,0,MATCH(M$360,$H$360:$K$360,0))*INDEX($J$354:$R$357,MATCH(M$360,$I$354:$I$357,0),MATCH(M$359,$J$353:$R$353,0))</f>
        <v>0</v>
      </c>
      <c r="N385" s="1015" cm="1">
        <f t="array" ref="N385">INDEX($H385:$K385,0,MATCH(N$360,$H$360:$K$360,0))*INDEX($J$354:$R$357,MATCH(N$360,$I$354:$I$357,0),MATCH(N$359,$J$353:$R$353,0))</f>
        <v>0</v>
      </c>
      <c r="O385" s="1015" cm="1">
        <f t="array" ref="O385">INDEX($H385:$K385,0,MATCH(O$360,$H$360:$K$360,0))*INDEX($J$354:$R$357,MATCH(O$360,$I$354:$I$357,0),MATCH(O$359,$J$353:$R$353,0))</f>
        <v>0</v>
      </c>
      <c r="P385" s="1015" cm="1">
        <f t="array" ref="P385">INDEX($H385:$K385,0,MATCH(P$360,$H$360:$K$360,0))*INDEX($J$354:$R$357,MATCH(P$360,$I$354:$I$357,0),MATCH(P$359,$J$353:$R$353,0))</f>
        <v>0</v>
      </c>
      <c r="Q385" s="1015" cm="1">
        <f t="array" ref="Q385">INDEX($H385:$K385,0,MATCH(Q$360,$H$360:$K$360,0))*INDEX($J$354:$R$357,MATCH(Q$360,$I$354:$I$357,0),MATCH(Q$359,$J$353:$R$353,0))</f>
        <v>0</v>
      </c>
      <c r="R385" s="1015" cm="1">
        <f t="array" ref="R385">INDEX($H385:$K385,0,MATCH(R$360,$H$360:$K$360,0))*INDEX($J$354:$R$357,MATCH(R$360,$I$354:$I$357,0),MATCH(R$359,$J$353:$R$353,0))</f>
        <v>0</v>
      </c>
      <c r="S385" s="1015" cm="1">
        <f t="array" ref="S385">INDEX($H385:$K385,0,MATCH(S$360,$H$360:$K$360,0))*INDEX($J$354:$R$357,MATCH(S$360,$I$354:$I$357,0),MATCH(S$359,$J$353:$R$353,0))</f>
        <v>0</v>
      </c>
      <c r="T385" s="1015" cm="1">
        <f t="array" ref="T385">INDEX($H385:$K385,0,MATCH(T$360,$H$360:$K$360,0))*INDEX($J$354:$R$357,MATCH(T$360,$I$354:$I$357,0),MATCH(T$359,$J$353:$R$353,0))</f>
        <v>0</v>
      </c>
      <c r="U385" s="1015" cm="1">
        <f t="array" ref="U385">INDEX($H385:$K385,0,MATCH(U$360,$H$360:$K$360,0))*INDEX($J$354:$R$357,MATCH(U$360,$I$354:$I$357,0),MATCH(U$359,$J$353:$R$353,0))</f>
        <v>0</v>
      </c>
      <c r="V385" s="1015" cm="1">
        <f t="array" ref="V385">INDEX($H385:$K385,0,MATCH(V$360,$H$360:$K$360,0))*INDEX($J$354:$R$357,MATCH(V$360,$I$354:$I$357,0),MATCH(V$359,$J$353:$R$353,0))</f>
        <v>0</v>
      </c>
      <c r="W385" s="1015" cm="1">
        <f t="array" ref="W385">INDEX($H385:$K385,0,MATCH(W$360,$H$360:$K$360,0))*INDEX($J$354:$R$357,MATCH(W$360,$I$354:$I$357,0),MATCH(W$359,$J$353:$R$353,0))</f>
        <v>0</v>
      </c>
      <c r="X385" s="1015" cm="1">
        <f t="array" ref="X385">INDEX($H385:$K385,0,MATCH(X$360,$H$360:$K$360,0))*INDEX($J$354:$R$357,MATCH(X$360,$I$354:$I$357,0),MATCH(X$359,$J$353:$R$353,0))</f>
        <v>0</v>
      </c>
      <c r="Y385" s="1015" cm="1">
        <f t="array" ref="Y385">INDEX($H385:$K385,0,MATCH(Y$360,$H$360:$K$360,0))*INDEX($J$354:$R$357,MATCH(Y$360,$I$354:$I$357,0),MATCH(Y$359,$J$353:$R$353,0))</f>
        <v>0</v>
      </c>
      <c r="Z385" s="1015" cm="1">
        <f t="array" ref="Z385">INDEX($H385:$K385,0,MATCH(Z$360,$H$360:$K$360,0))*INDEX($J$354:$R$357,MATCH(Z$360,$I$354:$I$357,0),MATCH(Z$359,$J$353:$R$353,0))</f>
        <v>0</v>
      </c>
      <c r="AA385" s="1015" cm="1">
        <f t="array" ref="AA385">INDEX($H385:$K385,0,MATCH(AA$360,$H$360:$K$360,0))*INDEX($J$354:$R$357,MATCH(AA$360,$I$354:$I$357,0),MATCH(AA$359,$J$353:$R$353,0))</f>
        <v>0</v>
      </c>
      <c r="AB385" s="1015" cm="1">
        <f t="array" ref="AB385">INDEX($H385:$K385,0,MATCH(AB$360,$H$360:$K$360,0))*INDEX($J$354:$R$357,MATCH(AB$360,$I$354:$I$357,0),MATCH(AB$359,$J$353:$R$353,0))</f>
        <v>0</v>
      </c>
      <c r="AC385" s="1015" cm="1">
        <f t="array" ref="AC385">INDEX($H385:$K385,0,MATCH(AC$360,$H$360:$K$360,0))*INDEX($J$354:$R$357,MATCH(AC$360,$I$354:$I$357,0),MATCH(AC$359,$J$353:$R$353,0))</f>
        <v>0</v>
      </c>
      <c r="AD385" s="1015" cm="1">
        <f t="array" ref="AD385">INDEX($H385:$K385,0,MATCH(AD$360,$H$360:$K$360,0))*INDEX($J$354:$R$357,MATCH(AD$360,$I$354:$I$357,0),MATCH(AD$359,$J$353:$R$353,0))</f>
        <v>0</v>
      </c>
      <c r="AE385" s="1015" cm="1">
        <f t="array" ref="AE385">INDEX($H385:$K385,0,MATCH(AE$360,$H$360:$K$360,0))*INDEX($J$354:$R$357,MATCH(AE$360,$I$354:$I$357,0),MATCH(AE$359,$J$353:$R$353,0))</f>
        <v>0</v>
      </c>
      <c r="AF385" s="1015" cm="1">
        <f t="array" ref="AF385">INDEX($H385:$K385,0,MATCH(AF$360,$H$360:$K$360,0))*INDEX($J$354:$R$357,MATCH(AF$360,$I$354:$I$357,0),MATCH(AF$359,$J$353:$R$353,0))</f>
        <v>0</v>
      </c>
      <c r="AG385" s="1015" cm="1">
        <f t="array" ref="AG385">INDEX($H385:$K385,0,MATCH(AG$360,$H$360:$K$360,0))*INDEX($J$354:$R$357,MATCH(AG$360,$I$354:$I$357,0),MATCH(AG$359,$J$353:$R$353,0))</f>
        <v>0</v>
      </c>
      <c r="AH385" s="1015" cm="1">
        <f t="array" ref="AH385">INDEX($H385:$K385,0,MATCH(AH$360,$H$360:$K$360,0))*INDEX($J$354:$R$357,MATCH(AH$360,$I$354:$I$357,0),MATCH(AH$359,$J$353:$R$353,0))</f>
        <v>0</v>
      </c>
      <c r="AI385" s="1015" cm="1">
        <f t="array" ref="AI385">INDEX($H385:$K385,0,MATCH(AI$360,$H$360:$K$360,0))*INDEX($J$354:$R$357,MATCH(AI$360,$I$354:$I$357,0),MATCH(AI$359,$J$353:$R$353,0))</f>
        <v>0</v>
      </c>
      <c r="AJ385" s="1015" cm="1">
        <f t="array" ref="AJ385">INDEX($H385:$K385,0,MATCH(AJ$360,$H$360:$K$360,0))*INDEX($J$354:$R$357,MATCH(AJ$360,$I$354:$I$357,0),MATCH(AJ$359,$J$353:$R$353,0))</f>
        <v>0</v>
      </c>
      <c r="AK385" s="1015" cm="1">
        <f t="array" ref="AK385">INDEX($H385:$K385,0,MATCH(AK$360,$H$360:$K$360,0))*INDEX($J$354:$R$357,MATCH(AK$360,$I$354:$I$357,0),MATCH(AK$359,$J$353:$R$353,0))</f>
        <v>0</v>
      </c>
      <c r="AL385" s="1015" cm="1">
        <f t="array" ref="AL385">INDEX($H385:$K385,0,MATCH(AL$360,$H$360:$K$360,0))*INDEX($J$354:$R$357,MATCH(AL$360,$I$354:$I$357,0),MATCH(AL$359,$J$353:$R$353,0))</f>
        <v>0</v>
      </c>
      <c r="AM385" s="1015" cm="1">
        <f t="array" ref="AM385">INDEX($H385:$K385,0,MATCH(AM$360,$H$360:$K$360,0))*INDEX($J$354:$R$357,MATCH(AM$360,$I$354:$I$357,0),MATCH(AM$359,$J$353:$R$353,0))</f>
        <v>0</v>
      </c>
      <c r="AN385" s="1015" cm="1">
        <f t="array" ref="AN385">INDEX($H385:$K385,0,MATCH(AN$360,$H$360:$K$360,0))*INDEX($J$354:$R$357,MATCH(AN$360,$I$354:$I$357,0),MATCH(AN$359,$J$353:$R$353,0))</f>
        <v>0</v>
      </c>
      <c r="AO385" s="1015" cm="1">
        <f t="array" ref="AO385">INDEX($H385:$K385,0,MATCH(AO$360,$H$360:$K$360,0))*INDEX($J$354:$R$357,MATCH(AO$360,$I$354:$I$357,0),MATCH(AO$359,$J$353:$R$353,0))</f>
        <v>0</v>
      </c>
      <c r="AP385" s="1015" cm="1">
        <f t="array" ref="AP385">INDEX($H385:$K385,0,MATCH(AP$360,$H$360:$K$360,0))*INDEX($J$354:$R$357,MATCH(AP$360,$I$354:$I$357,0),MATCH(AP$359,$J$353:$R$353,0))</f>
        <v>0</v>
      </c>
      <c r="AQ385" s="1015" cm="1">
        <f t="array" ref="AQ385">INDEX($H385:$K385,0,MATCH(AQ$360,$H$360:$K$360,0))*INDEX($J$354:$R$357,MATCH(AQ$360,$I$354:$I$357,0),MATCH(AQ$359,$J$353:$R$353,0))</f>
        <v>0</v>
      </c>
      <c r="AR385" s="1015" cm="1">
        <f t="array" ref="AR385">INDEX($H385:$K385,0,MATCH(AR$360,$H$360:$K$360,0))*INDEX($J$354:$R$357,MATCH(AR$360,$I$354:$I$357,0),MATCH(AR$359,$J$353:$R$353,0))</f>
        <v>0</v>
      </c>
      <c r="AS385" s="1015" cm="1">
        <f t="array" ref="AS385">INDEX($H385:$K385,0,MATCH(AS$360,$H$360:$K$360,0))*INDEX($J$354:$R$357,MATCH(AS$360,$I$354:$I$357,0),MATCH(AS$359,$J$353:$R$353,0))</f>
        <v>0</v>
      </c>
      <c r="AT385" s="1015" cm="1">
        <f t="array" ref="AT385">INDEX($H385:$K385,0,MATCH(AT$360,$H$360:$K$360,0))*INDEX($J$354:$R$357,MATCH(AT$360,$I$354:$I$357,0),MATCH(AT$359,$J$353:$R$353,0))</f>
        <v>0</v>
      </c>
      <c r="AU385" s="1015"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5" cm="1">
        <f t="array" ref="L386">INDEX($H386:$K386,0,MATCH(L$360,$H$360:$K$360,0))*INDEX($J$354:$R$357,MATCH(L$360,$I$354:$I$357,0),MATCH(L$359,$J$353:$R$353,0))</f>
        <v>0</v>
      </c>
      <c r="M386" s="1015" cm="1">
        <f t="array" ref="M386">INDEX($H386:$K386,0,MATCH(M$360,$H$360:$K$360,0))*INDEX($J$354:$R$357,MATCH(M$360,$I$354:$I$357,0),MATCH(M$359,$J$353:$R$353,0))</f>
        <v>0</v>
      </c>
      <c r="N386" s="1015" cm="1">
        <f t="array" ref="N386">INDEX($H386:$K386,0,MATCH(N$360,$H$360:$K$360,0))*INDEX($J$354:$R$357,MATCH(N$360,$I$354:$I$357,0),MATCH(N$359,$J$353:$R$353,0))</f>
        <v>0</v>
      </c>
      <c r="O386" s="1015" cm="1">
        <f t="array" ref="O386">INDEX($H386:$K386,0,MATCH(O$360,$H$360:$K$360,0))*INDEX($J$354:$R$357,MATCH(O$360,$I$354:$I$357,0),MATCH(O$359,$J$353:$R$353,0))</f>
        <v>0</v>
      </c>
      <c r="P386" s="1015" cm="1">
        <f t="array" ref="P386">INDEX($H386:$K386,0,MATCH(P$360,$H$360:$K$360,0))*INDEX($J$354:$R$357,MATCH(P$360,$I$354:$I$357,0),MATCH(P$359,$J$353:$R$353,0))</f>
        <v>0</v>
      </c>
      <c r="Q386" s="1015" cm="1">
        <f t="array" ref="Q386">INDEX($H386:$K386,0,MATCH(Q$360,$H$360:$K$360,0))*INDEX($J$354:$R$357,MATCH(Q$360,$I$354:$I$357,0),MATCH(Q$359,$J$353:$R$353,0))</f>
        <v>0</v>
      </c>
      <c r="R386" s="1015" cm="1">
        <f t="array" ref="R386">INDEX($H386:$K386,0,MATCH(R$360,$H$360:$K$360,0))*INDEX($J$354:$R$357,MATCH(R$360,$I$354:$I$357,0),MATCH(R$359,$J$353:$R$353,0))</f>
        <v>0</v>
      </c>
      <c r="S386" s="1015" cm="1">
        <f t="array" ref="S386">INDEX($H386:$K386,0,MATCH(S$360,$H$360:$K$360,0))*INDEX($J$354:$R$357,MATCH(S$360,$I$354:$I$357,0),MATCH(S$359,$J$353:$R$353,0))</f>
        <v>0</v>
      </c>
      <c r="T386" s="1015" cm="1">
        <f t="array" ref="T386">INDEX($H386:$K386,0,MATCH(T$360,$H$360:$K$360,0))*INDEX($J$354:$R$357,MATCH(T$360,$I$354:$I$357,0),MATCH(T$359,$J$353:$R$353,0))</f>
        <v>0</v>
      </c>
      <c r="U386" s="1015" cm="1">
        <f t="array" ref="U386">INDEX($H386:$K386,0,MATCH(U$360,$H$360:$K$360,0))*INDEX($J$354:$R$357,MATCH(U$360,$I$354:$I$357,0),MATCH(U$359,$J$353:$R$353,0))</f>
        <v>0</v>
      </c>
      <c r="V386" s="1015" cm="1">
        <f t="array" ref="V386">INDEX($H386:$K386,0,MATCH(V$360,$H$360:$K$360,0))*INDEX($J$354:$R$357,MATCH(V$360,$I$354:$I$357,0),MATCH(V$359,$J$353:$R$353,0))</f>
        <v>0</v>
      </c>
      <c r="W386" s="1015" cm="1">
        <f t="array" ref="W386">INDEX($H386:$K386,0,MATCH(W$360,$H$360:$K$360,0))*INDEX($J$354:$R$357,MATCH(W$360,$I$354:$I$357,0),MATCH(W$359,$J$353:$R$353,0))</f>
        <v>0</v>
      </c>
      <c r="X386" s="1015" cm="1">
        <f t="array" ref="X386">INDEX($H386:$K386,0,MATCH(X$360,$H$360:$K$360,0))*INDEX($J$354:$R$357,MATCH(X$360,$I$354:$I$357,0),MATCH(X$359,$J$353:$R$353,0))</f>
        <v>0</v>
      </c>
      <c r="Y386" s="1015" cm="1">
        <f t="array" ref="Y386">INDEX($H386:$K386,0,MATCH(Y$360,$H$360:$K$360,0))*INDEX($J$354:$R$357,MATCH(Y$360,$I$354:$I$357,0),MATCH(Y$359,$J$353:$R$353,0))</f>
        <v>0</v>
      </c>
      <c r="Z386" s="1015" cm="1">
        <f t="array" ref="Z386">INDEX($H386:$K386,0,MATCH(Z$360,$H$360:$K$360,0))*INDEX($J$354:$R$357,MATCH(Z$360,$I$354:$I$357,0),MATCH(Z$359,$J$353:$R$353,0))</f>
        <v>0</v>
      </c>
      <c r="AA386" s="1015" cm="1">
        <f t="array" ref="AA386">INDEX($H386:$K386,0,MATCH(AA$360,$H$360:$K$360,0))*INDEX($J$354:$R$357,MATCH(AA$360,$I$354:$I$357,0),MATCH(AA$359,$J$353:$R$353,0))</f>
        <v>0</v>
      </c>
      <c r="AB386" s="1015" cm="1">
        <f t="array" ref="AB386">INDEX($H386:$K386,0,MATCH(AB$360,$H$360:$K$360,0))*INDEX($J$354:$R$357,MATCH(AB$360,$I$354:$I$357,0),MATCH(AB$359,$J$353:$R$353,0))</f>
        <v>0</v>
      </c>
      <c r="AC386" s="1015" cm="1">
        <f t="array" ref="AC386">INDEX($H386:$K386,0,MATCH(AC$360,$H$360:$K$360,0))*INDEX($J$354:$R$357,MATCH(AC$360,$I$354:$I$357,0),MATCH(AC$359,$J$353:$R$353,0))</f>
        <v>0</v>
      </c>
      <c r="AD386" s="1015" cm="1">
        <f t="array" ref="AD386">INDEX($H386:$K386,0,MATCH(AD$360,$H$360:$K$360,0))*INDEX($J$354:$R$357,MATCH(AD$360,$I$354:$I$357,0),MATCH(AD$359,$J$353:$R$353,0))</f>
        <v>0</v>
      </c>
      <c r="AE386" s="1015" cm="1">
        <f t="array" ref="AE386">INDEX($H386:$K386,0,MATCH(AE$360,$H$360:$K$360,0))*INDEX($J$354:$R$357,MATCH(AE$360,$I$354:$I$357,0),MATCH(AE$359,$J$353:$R$353,0))</f>
        <v>0</v>
      </c>
      <c r="AF386" s="1015" cm="1">
        <f t="array" ref="AF386">INDEX($H386:$K386,0,MATCH(AF$360,$H$360:$K$360,0))*INDEX($J$354:$R$357,MATCH(AF$360,$I$354:$I$357,0),MATCH(AF$359,$J$353:$R$353,0))</f>
        <v>0</v>
      </c>
      <c r="AG386" s="1015" cm="1">
        <f t="array" ref="AG386">INDEX($H386:$K386,0,MATCH(AG$360,$H$360:$K$360,0))*INDEX($J$354:$R$357,MATCH(AG$360,$I$354:$I$357,0),MATCH(AG$359,$J$353:$R$353,0))</f>
        <v>0</v>
      </c>
      <c r="AH386" s="1015" cm="1">
        <f t="array" ref="AH386">INDEX($H386:$K386,0,MATCH(AH$360,$H$360:$K$360,0))*INDEX($J$354:$R$357,MATCH(AH$360,$I$354:$I$357,0),MATCH(AH$359,$J$353:$R$353,0))</f>
        <v>0</v>
      </c>
      <c r="AI386" s="1015" cm="1">
        <f t="array" ref="AI386">INDEX($H386:$K386,0,MATCH(AI$360,$H$360:$K$360,0))*INDEX($J$354:$R$357,MATCH(AI$360,$I$354:$I$357,0),MATCH(AI$359,$J$353:$R$353,0))</f>
        <v>0</v>
      </c>
      <c r="AJ386" s="1015" cm="1">
        <f t="array" ref="AJ386">INDEX($H386:$K386,0,MATCH(AJ$360,$H$360:$K$360,0))*INDEX($J$354:$R$357,MATCH(AJ$360,$I$354:$I$357,0),MATCH(AJ$359,$J$353:$R$353,0))</f>
        <v>0</v>
      </c>
      <c r="AK386" s="1015" cm="1">
        <f t="array" ref="AK386">INDEX($H386:$K386,0,MATCH(AK$360,$H$360:$K$360,0))*INDEX($J$354:$R$357,MATCH(AK$360,$I$354:$I$357,0),MATCH(AK$359,$J$353:$R$353,0))</f>
        <v>0</v>
      </c>
      <c r="AL386" s="1015" cm="1">
        <f t="array" ref="AL386">INDEX($H386:$K386,0,MATCH(AL$360,$H$360:$K$360,0))*INDEX($J$354:$R$357,MATCH(AL$360,$I$354:$I$357,0),MATCH(AL$359,$J$353:$R$353,0))</f>
        <v>0</v>
      </c>
      <c r="AM386" s="1015" cm="1">
        <f t="array" ref="AM386">INDEX($H386:$K386,0,MATCH(AM$360,$H$360:$K$360,0))*INDEX($J$354:$R$357,MATCH(AM$360,$I$354:$I$357,0),MATCH(AM$359,$J$353:$R$353,0))</f>
        <v>0</v>
      </c>
      <c r="AN386" s="1015" cm="1">
        <f t="array" ref="AN386">INDEX($H386:$K386,0,MATCH(AN$360,$H$360:$K$360,0))*INDEX($J$354:$R$357,MATCH(AN$360,$I$354:$I$357,0),MATCH(AN$359,$J$353:$R$353,0))</f>
        <v>0</v>
      </c>
      <c r="AO386" s="1015" cm="1">
        <f t="array" ref="AO386">INDEX($H386:$K386,0,MATCH(AO$360,$H$360:$K$360,0))*INDEX($J$354:$R$357,MATCH(AO$360,$I$354:$I$357,0),MATCH(AO$359,$J$353:$R$353,0))</f>
        <v>0</v>
      </c>
      <c r="AP386" s="1015" cm="1">
        <f t="array" ref="AP386">INDEX($H386:$K386,0,MATCH(AP$360,$H$360:$K$360,0))*INDEX($J$354:$R$357,MATCH(AP$360,$I$354:$I$357,0),MATCH(AP$359,$J$353:$R$353,0))</f>
        <v>0</v>
      </c>
      <c r="AQ386" s="1015" cm="1">
        <f t="array" ref="AQ386">INDEX($H386:$K386,0,MATCH(AQ$360,$H$360:$K$360,0))*INDEX($J$354:$R$357,MATCH(AQ$360,$I$354:$I$357,0),MATCH(AQ$359,$J$353:$R$353,0))</f>
        <v>0</v>
      </c>
      <c r="AR386" s="1015" cm="1">
        <f t="array" ref="AR386">INDEX($H386:$K386,0,MATCH(AR$360,$H$360:$K$360,0))*INDEX($J$354:$R$357,MATCH(AR$360,$I$354:$I$357,0),MATCH(AR$359,$J$353:$R$353,0))</f>
        <v>0</v>
      </c>
      <c r="AS386" s="1015" cm="1">
        <f t="array" ref="AS386">INDEX($H386:$K386,0,MATCH(AS$360,$H$360:$K$360,0))*INDEX($J$354:$R$357,MATCH(AS$360,$I$354:$I$357,0),MATCH(AS$359,$J$353:$R$353,0))</f>
        <v>0</v>
      </c>
      <c r="AT386" s="1015" cm="1">
        <f t="array" ref="AT386">INDEX($H386:$K386,0,MATCH(AT$360,$H$360:$K$360,0))*INDEX($J$354:$R$357,MATCH(AT$360,$I$354:$I$357,0),MATCH(AT$359,$J$353:$R$353,0))</f>
        <v>0</v>
      </c>
      <c r="AU386" s="1015"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5" cm="1">
        <f t="array" ref="L387">INDEX($H387:$K387,0,MATCH(L$360,$H$360:$K$360,0))*INDEX($J$354:$R$357,MATCH(L$360,$I$354:$I$357,0),MATCH(L$359,$J$353:$R$353,0))</f>
        <v>0</v>
      </c>
      <c r="M387" s="1015" cm="1">
        <f t="array" ref="M387">INDEX($H387:$K387,0,MATCH(M$360,$H$360:$K$360,0))*INDEX($J$354:$R$357,MATCH(M$360,$I$354:$I$357,0),MATCH(M$359,$J$353:$R$353,0))</f>
        <v>0</v>
      </c>
      <c r="N387" s="1015" cm="1">
        <f t="array" ref="N387">INDEX($H387:$K387,0,MATCH(N$360,$H$360:$K$360,0))*INDEX($J$354:$R$357,MATCH(N$360,$I$354:$I$357,0),MATCH(N$359,$J$353:$R$353,0))</f>
        <v>0</v>
      </c>
      <c r="O387" s="1015" cm="1">
        <f t="array" ref="O387">INDEX($H387:$K387,0,MATCH(O$360,$H$360:$K$360,0))*INDEX($J$354:$R$357,MATCH(O$360,$I$354:$I$357,0),MATCH(O$359,$J$353:$R$353,0))</f>
        <v>0</v>
      </c>
      <c r="P387" s="1015" cm="1">
        <f t="array" ref="P387">INDEX($H387:$K387,0,MATCH(P$360,$H$360:$K$360,0))*INDEX($J$354:$R$357,MATCH(P$360,$I$354:$I$357,0),MATCH(P$359,$J$353:$R$353,0))</f>
        <v>0</v>
      </c>
      <c r="Q387" s="1015" cm="1">
        <f t="array" ref="Q387">INDEX($H387:$K387,0,MATCH(Q$360,$H$360:$K$360,0))*INDEX($J$354:$R$357,MATCH(Q$360,$I$354:$I$357,0),MATCH(Q$359,$J$353:$R$353,0))</f>
        <v>0</v>
      </c>
      <c r="R387" s="1015" cm="1">
        <f t="array" ref="R387">INDEX($H387:$K387,0,MATCH(R$360,$H$360:$K$360,0))*INDEX($J$354:$R$357,MATCH(R$360,$I$354:$I$357,0),MATCH(R$359,$J$353:$R$353,0))</f>
        <v>0</v>
      </c>
      <c r="S387" s="1015" cm="1">
        <f t="array" ref="S387">INDEX($H387:$K387,0,MATCH(S$360,$H$360:$K$360,0))*INDEX($J$354:$R$357,MATCH(S$360,$I$354:$I$357,0),MATCH(S$359,$J$353:$R$353,0))</f>
        <v>0</v>
      </c>
      <c r="T387" s="1015" cm="1">
        <f t="array" ref="T387">INDEX($H387:$K387,0,MATCH(T$360,$H$360:$K$360,0))*INDEX($J$354:$R$357,MATCH(T$360,$I$354:$I$357,0),MATCH(T$359,$J$353:$R$353,0))</f>
        <v>0</v>
      </c>
      <c r="U387" s="1015" cm="1">
        <f t="array" ref="U387">INDEX($H387:$K387,0,MATCH(U$360,$H$360:$K$360,0))*INDEX($J$354:$R$357,MATCH(U$360,$I$354:$I$357,0),MATCH(U$359,$J$353:$R$353,0))</f>
        <v>0</v>
      </c>
      <c r="V387" s="1015" cm="1">
        <f t="array" ref="V387">INDEX($H387:$K387,0,MATCH(V$360,$H$360:$K$360,0))*INDEX($J$354:$R$357,MATCH(V$360,$I$354:$I$357,0),MATCH(V$359,$J$353:$R$353,0))</f>
        <v>0</v>
      </c>
      <c r="W387" s="1015" cm="1">
        <f t="array" ref="W387">INDEX($H387:$K387,0,MATCH(W$360,$H$360:$K$360,0))*INDEX($J$354:$R$357,MATCH(W$360,$I$354:$I$357,0),MATCH(W$359,$J$353:$R$353,0))</f>
        <v>0</v>
      </c>
      <c r="X387" s="1015" cm="1">
        <f t="array" ref="X387">INDEX($H387:$K387,0,MATCH(X$360,$H$360:$K$360,0))*INDEX($J$354:$R$357,MATCH(X$360,$I$354:$I$357,0),MATCH(X$359,$J$353:$R$353,0))</f>
        <v>0</v>
      </c>
      <c r="Y387" s="1015" cm="1">
        <f t="array" ref="Y387">INDEX($H387:$K387,0,MATCH(Y$360,$H$360:$K$360,0))*INDEX($J$354:$R$357,MATCH(Y$360,$I$354:$I$357,0),MATCH(Y$359,$J$353:$R$353,0))</f>
        <v>0</v>
      </c>
      <c r="Z387" s="1015" cm="1">
        <f t="array" ref="Z387">INDEX($H387:$K387,0,MATCH(Z$360,$H$360:$K$360,0))*INDEX($J$354:$R$357,MATCH(Z$360,$I$354:$I$357,0),MATCH(Z$359,$J$353:$R$353,0))</f>
        <v>0</v>
      </c>
      <c r="AA387" s="1015" cm="1">
        <f t="array" ref="AA387">INDEX($H387:$K387,0,MATCH(AA$360,$H$360:$K$360,0))*INDEX($J$354:$R$357,MATCH(AA$360,$I$354:$I$357,0),MATCH(AA$359,$J$353:$R$353,0))</f>
        <v>0</v>
      </c>
      <c r="AB387" s="1015" cm="1">
        <f t="array" ref="AB387">INDEX($H387:$K387,0,MATCH(AB$360,$H$360:$K$360,0))*INDEX($J$354:$R$357,MATCH(AB$360,$I$354:$I$357,0),MATCH(AB$359,$J$353:$R$353,0))</f>
        <v>0</v>
      </c>
      <c r="AC387" s="1015" cm="1">
        <f t="array" ref="AC387">INDEX($H387:$K387,0,MATCH(AC$360,$H$360:$K$360,0))*INDEX($J$354:$R$357,MATCH(AC$360,$I$354:$I$357,0),MATCH(AC$359,$J$353:$R$353,0))</f>
        <v>0</v>
      </c>
      <c r="AD387" s="1015" cm="1">
        <f t="array" ref="AD387">INDEX($H387:$K387,0,MATCH(AD$360,$H$360:$K$360,0))*INDEX($J$354:$R$357,MATCH(AD$360,$I$354:$I$357,0),MATCH(AD$359,$J$353:$R$353,0))</f>
        <v>0</v>
      </c>
      <c r="AE387" s="1015" cm="1">
        <f t="array" ref="AE387">INDEX($H387:$K387,0,MATCH(AE$360,$H$360:$K$360,0))*INDEX($J$354:$R$357,MATCH(AE$360,$I$354:$I$357,0),MATCH(AE$359,$J$353:$R$353,0))</f>
        <v>0</v>
      </c>
      <c r="AF387" s="1015" cm="1">
        <f t="array" ref="AF387">INDEX($H387:$K387,0,MATCH(AF$360,$H$360:$K$360,0))*INDEX($J$354:$R$357,MATCH(AF$360,$I$354:$I$357,0),MATCH(AF$359,$J$353:$R$353,0))</f>
        <v>0</v>
      </c>
      <c r="AG387" s="1015" cm="1">
        <f t="array" ref="AG387">INDEX($H387:$K387,0,MATCH(AG$360,$H$360:$K$360,0))*INDEX($J$354:$R$357,MATCH(AG$360,$I$354:$I$357,0),MATCH(AG$359,$J$353:$R$353,0))</f>
        <v>0</v>
      </c>
      <c r="AH387" s="1015" cm="1">
        <f t="array" ref="AH387">INDEX($H387:$K387,0,MATCH(AH$360,$H$360:$K$360,0))*INDEX($J$354:$R$357,MATCH(AH$360,$I$354:$I$357,0),MATCH(AH$359,$J$353:$R$353,0))</f>
        <v>0</v>
      </c>
      <c r="AI387" s="1015" cm="1">
        <f t="array" ref="AI387">INDEX($H387:$K387,0,MATCH(AI$360,$H$360:$K$360,0))*INDEX($J$354:$R$357,MATCH(AI$360,$I$354:$I$357,0),MATCH(AI$359,$J$353:$R$353,0))</f>
        <v>0</v>
      </c>
      <c r="AJ387" s="1015" cm="1">
        <f t="array" ref="AJ387">INDEX($H387:$K387,0,MATCH(AJ$360,$H$360:$K$360,0))*INDEX($J$354:$R$357,MATCH(AJ$360,$I$354:$I$357,0),MATCH(AJ$359,$J$353:$R$353,0))</f>
        <v>0</v>
      </c>
      <c r="AK387" s="1015" cm="1">
        <f t="array" ref="AK387">INDEX($H387:$K387,0,MATCH(AK$360,$H$360:$K$360,0))*INDEX($J$354:$R$357,MATCH(AK$360,$I$354:$I$357,0),MATCH(AK$359,$J$353:$R$353,0))</f>
        <v>0</v>
      </c>
      <c r="AL387" s="1015" cm="1">
        <f t="array" ref="AL387">INDEX($H387:$K387,0,MATCH(AL$360,$H$360:$K$360,0))*INDEX($J$354:$R$357,MATCH(AL$360,$I$354:$I$357,0),MATCH(AL$359,$J$353:$R$353,0))</f>
        <v>0</v>
      </c>
      <c r="AM387" s="1015" cm="1">
        <f t="array" ref="AM387">INDEX($H387:$K387,0,MATCH(AM$360,$H$360:$K$360,0))*INDEX($J$354:$R$357,MATCH(AM$360,$I$354:$I$357,0),MATCH(AM$359,$J$353:$R$353,0))</f>
        <v>0</v>
      </c>
      <c r="AN387" s="1015" cm="1">
        <f t="array" ref="AN387">INDEX($H387:$K387,0,MATCH(AN$360,$H$360:$K$360,0))*INDEX($J$354:$R$357,MATCH(AN$360,$I$354:$I$357,0),MATCH(AN$359,$J$353:$R$353,0))</f>
        <v>0</v>
      </c>
      <c r="AO387" s="1015" cm="1">
        <f t="array" ref="AO387">INDEX($H387:$K387,0,MATCH(AO$360,$H$360:$K$360,0))*INDEX($J$354:$R$357,MATCH(AO$360,$I$354:$I$357,0),MATCH(AO$359,$J$353:$R$353,0))</f>
        <v>0</v>
      </c>
      <c r="AP387" s="1015" cm="1">
        <f t="array" ref="AP387">INDEX($H387:$K387,0,MATCH(AP$360,$H$360:$K$360,0))*INDEX($J$354:$R$357,MATCH(AP$360,$I$354:$I$357,0),MATCH(AP$359,$J$353:$R$353,0))</f>
        <v>0</v>
      </c>
      <c r="AQ387" s="1015" cm="1">
        <f t="array" ref="AQ387">INDEX($H387:$K387,0,MATCH(AQ$360,$H$360:$K$360,0))*INDEX($J$354:$R$357,MATCH(AQ$360,$I$354:$I$357,0),MATCH(AQ$359,$J$353:$R$353,0))</f>
        <v>0</v>
      </c>
      <c r="AR387" s="1015" cm="1">
        <f t="array" ref="AR387">INDEX($H387:$K387,0,MATCH(AR$360,$H$360:$K$360,0))*INDEX($J$354:$R$357,MATCH(AR$360,$I$354:$I$357,0),MATCH(AR$359,$J$353:$R$353,0))</f>
        <v>0</v>
      </c>
      <c r="AS387" s="1015" cm="1">
        <f t="array" ref="AS387">INDEX($H387:$K387,0,MATCH(AS$360,$H$360:$K$360,0))*INDEX($J$354:$R$357,MATCH(AS$360,$I$354:$I$357,0),MATCH(AS$359,$J$353:$R$353,0))</f>
        <v>0</v>
      </c>
      <c r="AT387" s="1015" cm="1">
        <f t="array" ref="AT387">INDEX($H387:$K387,0,MATCH(AT$360,$H$360:$K$360,0))*INDEX($J$354:$R$357,MATCH(AT$360,$I$354:$I$357,0),MATCH(AT$359,$J$353:$R$353,0))</f>
        <v>0</v>
      </c>
      <c r="AU387" s="1015"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5" cm="1">
        <f t="array" ref="L388">INDEX($H388:$K388,0,MATCH(L$360,$H$360:$K$360,0))*INDEX($J$354:$R$357,MATCH(L$360,$I$354:$I$357,0),MATCH(L$359,$J$353:$R$353,0))</f>
        <v>0</v>
      </c>
      <c r="M388" s="1015" cm="1">
        <f t="array" ref="M388">INDEX($H388:$K388,0,MATCH(M$360,$H$360:$K$360,0))*INDEX($J$354:$R$357,MATCH(M$360,$I$354:$I$357,0),MATCH(M$359,$J$353:$R$353,0))</f>
        <v>0</v>
      </c>
      <c r="N388" s="1015" cm="1">
        <f t="array" ref="N388">INDEX($H388:$K388,0,MATCH(N$360,$H$360:$K$360,0))*INDEX($J$354:$R$357,MATCH(N$360,$I$354:$I$357,0),MATCH(N$359,$J$353:$R$353,0))</f>
        <v>0</v>
      </c>
      <c r="O388" s="1015" cm="1">
        <f t="array" ref="O388">INDEX($H388:$K388,0,MATCH(O$360,$H$360:$K$360,0))*INDEX($J$354:$R$357,MATCH(O$360,$I$354:$I$357,0),MATCH(O$359,$J$353:$R$353,0))</f>
        <v>0</v>
      </c>
      <c r="P388" s="1015" cm="1">
        <f t="array" ref="P388">INDEX($H388:$K388,0,MATCH(P$360,$H$360:$K$360,0))*INDEX($J$354:$R$357,MATCH(P$360,$I$354:$I$357,0),MATCH(P$359,$J$353:$R$353,0))</f>
        <v>0</v>
      </c>
      <c r="Q388" s="1015" cm="1">
        <f t="array" ref="Q388">INDEX($H388:$K388,0,MATCH(Q$360,$H$360:$K$360,0))*INDEX($J$354:$R$357,MATCH(Q$360,$I$354:$I$357,0),MATCH(Q$359,$J$353:$R$353,0))</f>
        <v>0</v>
      </c>
      <c r="R388" s="1015" cm="1">
        <f t="array" ref="R388">INDEX($H388:$K388,0,MATCH(R$360,$H$360:$K$360,0))*INDEX($J$354:$R$357,MATCH(R$360,$I$354:$I$357,0),MATCH(R$359,$J$353:$R$353,0))</f>
        <v>0</v>
      </c>
      <c r="S388" s="1015" cm="1">
        <f t="array" ref="S388">INDEX($H388:$K388,0,MATCH(S$360,$H$360:$K$360,0))*INDEX($J$354:$R$357,MATCH(S$360,$I$354:$I$357,0),MATCH(S$359,$J$353:$R$353,0))</f>
        <v>0</v>
      </c>
      <c r="T388" s="1015" cm="1">
        <f t="array" ref="T388">INDEX($H388:$K388,0,MATCH(T$360,$H$360:$K$360,0))*INDEX($J$354:$R$357,MATCH(T$360,$I$354:$I$357,0),MATCH(T$359,$J$353:$R$353,0))</f>
        <v>0</v>
      </c>
      <c r="U388" s="1015" cm="1">
        <f t="array" ref="U388">INDEX($H388:$K388,0,MATCH(U$360,$H$360:$K$360,0))*INDEX($J$354:$R$357,MATCH(U$360,$I$354:$I$357,0),MATCH(U$359,$J$353:$R$353,0))</f>
        <v>0</v>
      </c>
      <c r="V388" s="1015" cm="1">
        <f t="array" ref="V388">INDEX($H388:$K388,0,MATCH(V$360,$H$360:$K$360,0))*INDEX($J$354:$R$357,MATCH(V$360,$I$354:$I$357,0),MATCH(V$359,$J$353:$R$353,0))</f>
        <v>0</v>
      </c>
      <c r="W388" s="1015" cm="1">
        <f t="array" ref="W388">INDEX($H388:$K388,0,MATCH(W$360,$H$360:$K$360,0))*INDEX($J$354:$R$357,MATCH(W$360,$I$354:$I$357,0),MATCH(W$359,$J$353:$R$353,0))</f>
        <v>0</v>
      </c>
      <c r="X388" s="1015" cm="1">
        <f t="array" ref="X388">INDEX($H388:$K388,0,MATCH(X$360,$H$360:$K$360,0))*INDEX($J$354:$R$357,MATCH(X$360,$I$354:$I$357,0),MATCH(X$359,$J$353:$R$353,0))</f>
        <v>0</v>
      </c>
      <c r="Y388" s="1015" cm="1">
        <f t="array" ref="Y388">INDEX($H388:$K388,0,MATCH(Y$360,$H$360:$K$360,0))*INDEX($J$354:$R$357,MATCH(Y$360,$I$354:$I$357,0),MATCH(Y$359,$J$353:$R$353,0))</f>
        <v>0</v>
      </c>
      <c r="Z388" s="1015" cm="1">
        <f t="array" ref="Z388">INDEX($H388:$K388,0,MATCH(Z$360,$H$360:$K$360,0))*INDEX($J$354:$R$357,MATCH(Z$360,$I$354:$I$357,0),MATCH(Z$359,$J$353:$R$353,0))</f>
        <v>0</v>
      </c>
      <c r="AA388" s="1015" cm="1">
        <f t="array" ref="AA388">INDEX($H388:$K388,0,MATCH(AA$360,$H$360:$K$360,0))*INDEX($J$354:$R$357,MATCH(AA$360,$I$354:$I$357,0),MATCH(AA$359,$J$353:$R$353,0))</f>
        <v>0</v>
      </c>
      <c r="AB388" s="1015" cm="1">
        <f t="array" ref="AB388">INDEX($H388:$K388,0,MATCH(AB$360,$H$360:$K$360,0))*INDEX($J$354:$R$357,MATCH(AB$360,$I$354:$I$357,0),MATCH(AB$359,$J$353:$R$353,0))</f>
        <v>0</v>
      </c>
      <c r="AC388" s="1015" cm="1">
        <f t="array" ref="AC388">INDEX($H388:$K388,0,MATCH(AC$360,$H$360:$K$360,0))*INDEX($J$354:$R$357,MATCH(AC$360,$I$354:$I$357,0),MATCH(AC$359,$J$353:$R$353,0))</f>
        <v>0</v>
      </c>
      <c r="AD388" s="1015" cm="1">
        <f t="array" ref="AD388">INDEX($H388:$K388,0,MATCH(AD$360,$H$360:$K$360,0))*INDEX($J$354:$R$357,MATCH(AD$360,$I$354:$I$357,0),MATCH(AD$359,$J$353:$R$353,0))</f>
        <v>0</v>
      </c>
      <c r="AE388" s="1015" cm="1">
        <f t="array" ref="AE388">INDEX($H388:$K388,0,MATCH(AE$360,$H$360:$K$360,0))*INDEX($J$354:$R$357,MATCH(AE$360,$I$354:$I$357,0),MATCH(AE$359,$J$353:$R$353,0))</f>
        <v>0</v>
      </c>
      <c r="AF388" s="1015" cm="1">
        <f t="array" ref="AF388">INDEX($H388:$K388,0,MATCH(AF$360,$H$360:$K$360,0))*INDEX($J$354:$R$357,MATCH(AF$360,$I$354:$I$357,0),MATCH(AF$359,$J$353:$R$353,0))</f>
        <v>0</v>
      </c>
      <c r="AG388" s="1015" cm="1">
        <f t="array" ref="AG388">INDEX($H388:$K388,0,MATCH(AG$360,$H$360:$K$360,0))*INDEX($J$354:$R$357,MATCH(AG$360,$I$354:$I$357,0),MATCH(AG$359,$J$353:$R$353,0))</f>
        <v>0</v>
      </c>
      <c r="AH388" s="1015" cm="1">
        <f t="array" ref="AH388">INDEX($H388:$K388,0,MATCH(AH$360,$H$360:$K$360,0))*INDEX($J$354:$R$357,MATCH(AH$360,$I$354:$I$357,0),MATCH(AH$359,$J$353:$R$353,0))</f>
        <v>0</v>
      </c>
      <c r="AI388" s="1015" cm="1">
        <f t="array" ref="AI388">INDEX($H388:$K388,0,MATCH(AI$360,$H$360:$K$360,0))*INDEX($J$354:$R$357,MATCH(AI$360,$I$354:$I$357,0),MATCH(AI$359,$J$353:$R$353,0))</f>
        <v>0</v>
      </c>
      <c r="AJ388" s="1015" cm="1">
        <f t="array" ref="AJ388">INDEX($H388:$K388,0,MATCH(AJ$360,$H$360:$K$360,0))*INDEX($J$354:$R$357,MATCH(AJ$360,$I$354:$I$357,0),MATCH(AJ$359,$J$353:$R$353,0))</f>
        <v>0</v>
      </c>
      <c r="AK388" s="1015" cm="1">
        <f t="array" ref="AK388">INDEX($H388:$K388,0,MATCH(AK$360,$H$360:$K$360,0))*INDEX($J$354:$R$357,MATCH(AK$360,$I$354:$I$357,0),MATCH(AK$359,$J$353:$R$353,0))</f>
        <v>0</v>
      </c>
      <c r="AL388" s="1015" cm="1">
        <f t="array" ref="AL388">INDEX($H388:$K388,0,MATCH(AL$360,$H$360:$K$360,0))*INDEX($J$354:$R$357,MATCH(AL$360,$I$354:$I$357,0),MATCH(AL$359,$J$353:$R$353,0))</f>
        <v>0</v>
      </c>
      <c r="AM388" s="1015" cm="1">
        <f t="array" ref="AM388">INDEX($H388:$K388,0,MATCH(AM$360,$H$360:$K$360,0))*INDEX($J$354:$R$357,MATCH(AM$360,$I$354:$I$357,0),MATCH(AM$359,$J$353:$R$353,0))</f>
        <v>0</v>
      </c>
      <c r="AN388" s="1015" cm="1">
        <f t="array" ref="AN388">INDEX($H388:$K388,0,MATCH(AN$360,$H$360:$K$360,0))*INDEX($J$354:$R$357,MATCH(AN$360,$I$354:$I$357,0),MATCH(AN$359,$J$353:$R$353,0))</f>
        <v>0</v>
      </c>
      <c r="AO388" s="1015" cm="1">
        <f t="array" ref="AO388">INDEX($H388:$K388,0,MATCH(AO$360,$H$360:$K$360,0))*INDEX($J$354:$R$357,MATCH(AO$360,$I$354:$I$357,0),MATCH(AO$359,$J$353:$R$353,0))</f>
        <v>0</v>
      </c>
      <c r="AP388" s="1015" cm="1">
        <f t="array" ref="AP388">INDEX($H388:$K388,0,MATCH(AP$360,$H$360:$K$360,0))*INDEX($J$354:$R$357,MATCH(AP$360,$I$354:$I$357,0),MATCH(AP$359,$J$353:$R$353,0))</f>
        <v>0</v>
      </c>
      <c r="AQ388" s="1015" cm="1">
        <f t="array" ref="AQ388">INDEX($H388:$K388,0,MATCH(AQ$360,$H$360:$K$360,0))*INDEX($J$354:$R$357,MATCH(AQ$360,$I$354:$I$357,0),MATCH(AQ$359,$J$353:$R$353,0))</f>
        <v>0</v>
      </c>
      <c r="AR388" s="1015" cm="1">
        <f t="array" ref="AR388">INDEX($H388:$K388,0,MATCH(AR$360,$H$360:$K$360,0))*INDEX($J$354:$R$357,MATCH(AR$360,$I$354:$I$357,0),MATCH(AR$359,$J$353:$R$353,0))</f>
        <v>0</v>
      </c>
      <c r="AS388" s="1015" cm="1">
        <f t="array" ref="AS388">INDEX($H388:$K388,0,MATCH(AS$360,$H$360:$K$360,0))*INDEX($J$354:$R$357,MATCH(AS$360,$I$354:$I$357,0),MATCH(AS$359,$J$353:$R$353,0))</f>
        <v>0</v>
      </c>
      <c r="AT388" s="1015" cm="1">
        <f t="array" ref="AT388">INDEX($H388:$K388,0,MATCH(AT$360,$H$360:$K$360,0))*INDEX($J$354:$R$357,MATCH(AT$360,$I$354:$I$357,0),MATCH(AT$359,$J$353:$R$353,0))</f>
        <v>0</v>
      </c>
      <c r="AU388" s="1015"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5" cm="1">
        <f t="array" ref="L389">INDEX($H389:$K389,0,MATCH(L$360,$H$360:$K$360,0))*INDEX($J$354:$R$357,MATCH(L$360,$I$354:$I$357,0),MATCH(L$359,$J$353:$R$353,0))</f>
        <v>0</v>
      </c>
      <c r="M389" s="1015" cm="1">
        <f t="array" ref="M389">INDEX($H389:$K389,0,MATCH(M$360,$H$360:$K$360,0))*INDEX($J$354:$R$357,MATCH(M$360,$I$354:$I$357,0),MATCH(M$359,$J$353:$R$353,0))</f>
        <v>0</v>
      </c>
      <c r="N389" s="1015" cm="1">
        <f t="array" ref="N389">INDEX($H389:$K389,0,MATCH(N$360,$H$360:$K$360,0))*INDEX($J$354:$R$357,MATCH(N$360,$I$354:$I$357,0),MATCH(N$359,$J$353:$R$353,0))</f>
        <v>0</v>
      </c>
      <c r="O389" s="1015" cm="1">
        <f t="array" ref="O389">INDEX($H389:$K389,0,MATCH(O$360,$H$360:$K$360,0))*INDEX($J$354:$R$357,MATCH(O$360,$I$354:$I$357,0),MATCH(O$359,$J$353:$R$353,0))</f>
        <v>0</v>
      </c>
      <c r="P389" s="1015" cm="1">
        <f t="array" ref="P389">INDEX($H389:$K389,0,MATCH(P$360,$H$360:$K$360,0))*INDEX($J$354:$R$357,MATCH(P$360,$I$354:$I$357,0),MATCH(P$359,$J$353:$R$353,0))</f>
        <v>0</v>
      </c>
      <c r="Q389" s="1015" cm="1">
        <f t="array" ref="Q389">INDEX($H389:$K389,0,MATCH(Q$360,$H$360:$K$360,0))*INDEX($J$354:$R$357,MATCH(Q$360,$I$354:$I$357,0),MATCH(Q$359,$J$353:$R$353,0))</f>
        <v>0</v>
      </c>
      <c r="R389" s="1015" cm="1">
        <f t="array" ref="R389">INDEX($H389:$K389,0,MATCH(R$360,$H$360:$K$360,0))*INDEX($J$354:$R$357,MATCH(R$360,$I$354:$I$357,0),MATCH(R$359,$J$353:$R$353,0))</f>
        <v>0</v>
      </c>
      <c r="S389" s="1015" cm="1">
        <f t="array" ref="S389">INDEX($H389:$K389,0,MATCH(S$360,$H$360:$K$360,0))*INDEX($J$354:$R$357,MATCH(S$360,$I$354:$I$357,0),MATCH(S$359,$J$353:$R$353,0))</f>
        <v>0</v>
      </c>
      <c r="T389" s="1015" cm="1">
        <f t="array" ref="T389">INDEX($H389:$K389,0,MATCH(T$360,$H$360:$K$360,0))*INDEX($J$354:$R$357,MATCH(T$360,$I$354:$I$357,0),MATCH(T$359,$J$353:$R$353,0))</f>
        <v>0</v>
      </c>
      <c r="U389" s="1015" cm="1">
        <f t="array" ref="U389">INDEX($H389:$K389,0,MATCH(U$360,$H$360:$K$360,0))*INDEX($J$354:$R$357,MATCH(U$360,$I$354:$I$357,0),MATCH(U$359,$J$353:$R$353,0))</f>
        <v>0</v>
      </c>
      <c r="V389" s="1015" cm="1">
        <f t="array" ref="V389">INDEX($H389:$K389,0,MATCH(V$360,$H$360:$K$360,0))*INDEX($J$354:$R$357,MATCH(V$360,$I$354:$I$357,0),MATCH(V$359,$J$353:$R$353,0))</f>
        <v>0</v>
      </c>
      <c r="W389" s="1015" cm="1">
        <f t="array" ref="W389">INDEX($H389:$K389,0,MATCH(W$360,$H$360:$K$360,0))*INDEX($J$354:$R$357,MATCH(W$360,$I$354:$I$357,0),MATCH(W$359,$J$353:$R$353,0))</f>
        <v>0</v>
      </c>
      <c r="X389" s="1015" cm="1">
        <f t="array" ref="X389">INDEX($H389:$K389,0,MATCH(X$360,$H$360:$K$360,0))*INDEX($J$354:$R$357,MATCH(X$360,$I$354:$I$357,0),MATCH(X$359,$J$353:$R$353,0))</f>
        <v>0</v>
      </c>
      <c r="Y389" s="1015" cm="1">
        <f t="array" ref="Y389">INDEX($H389:$K389,0,MATCH(Y$360,$H$360:$K$360,0))*INDEX($J$354:$R$357,MATCH(Y$360,$I$354:$I$357,0),MATCH(Y$359,$J$353:$R$353,0))</f>
        <v>0</v>
      </c>
      <c r="Z389" s="1015" cm="1">
        <f t="array" ref="Z389">INDEX($H389:$K389,0,MATCH(Z$360,$H$360:$K$360,0))*INDEX($J$354:$R$357,MATCH(Z$360,$I$354:$I$357,0),MATCH(Z$359,$J$353:$R$353,0))</f>
        <v>0</v>
      </c>
      <c r="AA389" s="1015" cm="1">
        <f t="array" ref="AA389">INDEX($H389:$K389,0,MATCH(AA$360,$H$360:$K$360,0))*INDEX($J$354:$R$357,MATCH(AA$360,$I$354:$I$357,0),MATCH(AA$359,$J$353:$R$353,0))</f>
        <v>0</v>
      </c>
      <c r="AB389" s="1015" cm="1">
        <f t="array" ref="AB389">INDEX($H389:$K389,0,MATCH(AB$360,$H$360:$K$360,0))*INDEX($J$354:$R$357,MATCH(AB$360,$I$354:$I$357,0),MATCH(AB$359,$J$353:$R$353,0))</f>
        <v>0</v>
      </c>
      <c r="AC389" s="1015" cm="1">
        <f t="array" ref="AC389">INDEX($H389:$K389,0,MATCH(AC$360,$H$360:$K$360,0))*INDEX($J$354:$R$357,MATCH(AC$360,$I$354:$I$357,0),MATCH(AC$359,$J$353:$R$353,0))</f>
        <v>0</v>
      </c>
      <c r="AD389" s="1015" cm="1">
        <f t="array" ref="AD389">INDEX($H389:$K389,0,MATCH(AD$360,$H$360:$K$360,0))*INDEX($J$354:$R$357,MATCH(AD$360,$I$354:$I$357,0),MATCH(AD$359,$J$353:$R$353,0))</f>
        <v>0</v>
      </c>
      <c r="AE389" s="1015" cm="1">
        <f t="array" ref="AE389">INDEX($H389:$K389,0,MATCH(AE$360,$H$360:$K$360,0))*INDEX($J$354:$R$357,MATCH(AE$360,$I$354:$I$357,0),MATCH(AE$359,$J$353:$R$353,0))</f>
        <v>0</v>
      </c>
      <c r="AF389" s="1015" cm="1">
        <f t="array" ref="AF389">INDEX($H389:$K389,0,MATCH(AF$360,$H$360:$K$360,0))*INDEX($J$354:$R$357,MATCH(AF$360,$I$354:$I$357,0),MATCH(AF$359,$J$353:$R$353,0))</f>
        <v>0</v>
      </c>
      <c r="AG389" s="1015" cm="1">
        <f t="array" ref="AG389">INDEX($H389:$K389,0,MATCH(AG$360,$H$360:$K$360,0))*INDEX($J$354:$R$357,MATCH(AG$360,$I$354:$I$357,0),MATCH(AG$359,$J$353:$R$353,0))</f>
        <v>0</v>
      </c>
      <c r="AH389" s="1015" cm="1">
        <f t="array" ref="AH389">INDEX($H389:$K389,0,MATCH(AH$360,$H$360:$K$360,0))*INDEX($J$354:$R$357,MATCH(AH$360,$I$354:$I$357,0),MATCH(AH$359,$J$353:$R$353,0))</f>
        <v>0</v>
      </c>
      <c r="AI389" s="1015" cm="1">
        <f t="array" ref="AI389">INDEX($H389:$K389,0,MATCH(AI$360,$H$360:$K$360,0))*INDEX($J$354:$R$357,MATCH(AI$360,$I$354:$I$357,0),MATCH(AI$359,$J$353:$R$353,0))</f>
        <v>0</v>
      </c>
      <c r="AJ389" s="1015" cm="1">
        <f t="array" ref="AJ389">INDEX($H389:$K389,0,MATCH(AJ$360,$H$360:$K$360,0))*INDEX($J$354:$R$357,MATCH(AJ$360,$I$354:$I$357,0),MATCH(AJ$359,$J$353:$R$353,0))</f>
        <v>0</v>
      </c>
      <c r="AK389" s="1015" cm="1">
        <f t="array" ref="AK389">INDEX($H389:$K389,0,MATCH(AK$360,$H$360:$K$360,0))*INDEX($J$354:$R$357,MATCH(AK$360,$I$354:$I$357,0),MATCH(AK$359,$J$353:$R$353,0))</f>
        <v>0</v>
      </c>
      <c r="AL389" s="1015" cm="1">
        <f t="array" ref="AL389">INDEX($H389:$K389,0,MATCH(AL$360,$H$360:$K$360,0))*INDEX($J$354:$R$357,MATCH(AL$360,$I$354:$I$357,0),MATCH(AL$359,$J$353:$R$353,0))</f>
        <v>0</v>
      </c>
      <c r="AM389" s="1015" cm="1">
        <f t="array" ref="AM389">INDEX($H389:$K389,0,MATCH(AM$360,$H$360:$K$360,0))*INDEX($J$354:$R$357,MATCH(AM$360,$I$354:$I$357,0),MATCH(AM$359,$J$353:$R$353,0))</f>
        <v>0</v>
      </c>
      <c r="AN389" s="1015" cm="1">
        <f t="array" ref="AN389">INDEX($H389:$K389,0,MATCH(AN$360,$H$360:$K$360,0))*INDEX($J$354:$R$357,MATCH(AN$360,$I$354:$I$357,0),MATCH(AN$359,$J$353:$R$353,0))</f>
        <v>0</v>
      </c>
      <c r="AO389" s="1015" cm="1">
        <f t="array" ref="AO389">INDEX($H389:$K389,0,MATCH(AO$360,$H$360:$K$360,0))*INDEX($J$354:$R$357,MATCH(AO$360,$I$354:$I$357,0),MATCH(AO$359,$J$353:$R$353,0))</f>
        <v>0</v>
      </c>
      <c r="AP389" s="1015" cm="1">
        <f t="array" ref="AP389">INDEX($H389:$K389,0,MATCH(AP$360,$H$360:$K$360,0))*INDEX($J$354:$R$357,MATCH(AP$360,$I$354:$I$357,0),MATCH(AP$359,$J$353:$R$353,0))</f>
        <v>0</v>
      </c>
      <c r="AQ389" s="1015" cm="1">
        <f t="array" ref="AQ389">INDEX($H389:$K389,0,MATCH(AQ$360,$H$360:$K$360,0))*INDEX($J$354:$R$357,MATCH(AQ$360,$I$354:$I$357,0),MATCH(AQ$359,$J$353:$R$353,0))</f>
        <v>0</v>
      </c>
      <c r="AR389" s="1015" cm="1">
        <f t="array" ref="AR389">INDEX($H389:$K389,0,MATCH(AR$360,$H$360:$K$360,0))*INDEX($J$354:$R$357,MATCH(AR$360,$I$354:$I$357,0),MATCH(AR$359,$J$353:$R$353,0))</f>
        <v>0</v>
      </c>
      <c r="AS389" s="1015" cm="1">
        <f t="array" ref="AS389">INDEX($H389:$K389,0,MATCH(AS$360,$H$360:$K$360,0))*INDEX($J$354:$R$357,MATCH(AS$360,$I$354:$I$357,0),MATCH(AS$359,$J$353:$R$353,0))</f>
        <v>0</v>
      </c>
      <c r="AT389" s="1015" cm="1">
        <f t="array" ref="AT389">INDEX($H389:$K389,0,MATCH(AT$360,$H$360:$K$360,0))*INDEX($J$354:$R$357,MATCH(AT$360,$I$354:$I$357,0),MATCH(AT$359,$J$353:$R$353,0))</f>
        <v>0</v>
      </c>
      <c r="AU389" s="1015"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5" cm="1">
        <f t="array" ref="L390">INDEX($H390:$K390,0,MATCH(L$360,$H$360:$K$360,0))*INDEX($J$354:$R$357,MATCH(L$360,$I$354:$I$357,0),MATCH(L$359,$J$353:$R$353,0))</f>
        <v>0</v>
      </c>
      <c r="M390" s="1015" cm="1">
        <f t="array" ref="M390">INDEX($H390:$K390,0,MATCH(M$360,$H$360:$K$360,0))*INDEX($J$354:$R$357,MATCH(M$360,$I$354:$I$357,0),MATCH(M$359,$J$353:$R$353,0))</f>
        <v>0</v>
      </c>
      <c r="N390" s="1015" cm="1">
        <f t="array" ref="N390">INDEX($H390:$K390,0,MATCH(N$360,$H$360:$K$360,0))*INDEX($J$354:$R$357,MATCH(N$360,$I$354:$I$357,0),MATCH(N$359,$J$353:$R$353,0))</f>
        <v>0</v>
      </c>
      <c r="O390" s="1015" cm="1">
        <f t="array" ref="O390">INDEX($H390:$K390,0,MATCH(O$360,$H$360:$K$360,0))*INDEX($J$354:$R$357,MATCH(O$360,$I$354:$I$357,0),MATCH(O$359,$J$353:$R$353,0))</f>
        <v>0</v>
      </c>
      <c r="P390" s="1015" cm="1">
        <f t="array" ref="P390">INDEX($H390:$K390,0,MATCH(P$360,$H$360:$K$360,0))*INDEX($J$354:$R$357,MATCH(P$360,$I$354:$I$357,0),MATCH(P$359,$J$353:$R$353,0))</f>
        <v>0</v>
      </c>
      <c r="Q390" s="1015" cm="1">
        <f t="array" ref="Q390">INDEX($H390:$K390,0,MATCH(Q$360,$H$360:$K$360,0))*INDEX($J$354:$R$357,MATCH(Q$360,$I$354:$I$357,0),MATCH(Q$359,$J$353:$R$353,0))</f>
        <v>0</v>
      </c>
      <c r="R390" s="1015" cm="1">
        <f t="array" ref="R390">INDEX($H390:$K390,0,MATCH(R$360,$H$360:$K$360,0))*INDEX($J$354:$R$357,MATCH(R$360,$I$354:$I$357,0),MATCH(R$359,$J$353:$R$353,0))</f>
        <v>0</v>
      </c>
      <c r="S390" s="1015" cm="1">
        <f t="array" ref="S390">INDEX($H390:$K390,0,MATCH(S$360,$H$360:$K$360,0))*INDEX($J$354:$R$357,MATCH(S$360,$I$354:$I$357,0),MATCH(S$359,$J$353:$R$353,0))</f>
        <v>0</v>
      </c>
      <c r="T390" s="1015" cm="1">
        <f t="array" ref="T390">INDEX($H390:$K390,0,MATCH(T$360,$H$360:$K$360,0))*INDEX($J$354:$R$357,MATCH(T$360,$I$354:$I$357,0),MATCH(T$359,$J$353:$R$353,0))</f>
        <v>0</v>
      </c>
      <c r="U390" s="1015" cm="1">
        <f t="array" ref="U390">INDEX($H390:$K390,0,MATCH(U$360,$H$360:$K$360,0))*INDEX($J$354:$R$357,MATCH(U$360,$I$354:$I$357,0),MATCH(U$359,$J$353:$R$353,0))</f>
        <v>0</v>
      </c>
      <c r="V390" s="1015" cm="1">
        <f t="array" ref="V390">INDEX($H390:$K390,0,MATCH(V$360,$H$360:$K$360,0))*INDEX($J$354:$R$357,MATCH(V$360,$I$354:$I$357,0),MATCH(V$359,$J$353:$R$353,0))</f>
        <v>0</v>
      </c>
      <c r="W390" s="1015" cm="1">
        <f t="array" ref="W390">INDEX($H390:$K390,0,MATCH(W$360,$H$360:$K$360,0))*INDEX($J$354:$R$357,MATCH(W$360,$I$354:$I$357,0),MATCH(W$359,$J$353:$R$353,0))</f>
        <v>0</v>
      </c>
      <c r="X390" s="1015" cm="1">
        <f t="array" ref="X390">INDEX($H390:$K390,0,MATCH(X$360,$H$360:$K$360,0))*INDEX($J$354:$R$357,MATCH(X$360,$I$354:$I$357,0),MATCH(X$359,$J$353:$R$353,0))</f>
        <v>0</v>
      </c>
      <c r="Y390" s="1015" cm="1">
        <f t="array" ref="Y390">INDEX($H390:$K390,0,MATCH(Y$360,$H$360:$K$360,0))*INDEX($J$354:$R$357,MATCH(Y$360,$I$354:$I$357,0),MATCH(Y$359,$J$353:$R$353,0))</f>
        <v>0</v>
      </c>
      <c r="Z390" s="1015" cm="1">
        <f t="array" ref="Z390">INDEX($H390:$K390,0,MATCH(Z$360,$H$360:$K$360,0))*INDEX($J$354:$R$357,MATCH(Z$360,$I$354:$I$357,0),MATCH(Z$359,$J$353:$R$353,0))</f>
        <v>0</v>
      </c>
      <c r="AA390" s="1015" cm="1">
        <f t="array" ref="AA390">INDEX($H390:$K390,0,MATCH(AA$360,$H$360:$K$360,0))*INDEX($J$354:$R$357,MATCH(AA$360,$I$354:$I$357,0),MATCH(AA$359,$J$353:$R$353,0))</f>
        <v>0</v>
      </c>
      <c r="AB390" s="1015" cm="1">
        <f t="array" ref="AB390">INDEX($H390:$K390,0,MATCH(AB$360,$H$360:$K$360,0))*INDEX($J$354:$R$357,MATCH(AB$360,$I$354:$I$357,0),MATCH(AB$359,$J$353:$R$353,0))</f>
        <v>0</v>
      </c>
      <c r="AC390" s="1015" cm="1">
        <f t="array" ref="AC390">INDEX($H390:$K390,0,MATCH(AC$360,$H$360:$K$360,0))*INDEX($J$354:$R$357,MATCH(AC$360,$I$354:$I$357,0),MATCH(AC$359,$J$353:$R$353,0))</f>
        <v>0</v>
      </c>
      <c r="AD390" s="1015" cm="1">
        <f t="array" ref="AD390">INDEX($H390:$K390,0,MATCH(AD$360,$H$360:$K$360,0))*INDEX($J$354:$R$357,MATCH(AD$360,$I$354:$I$357,0),MATCH(AD$359,$J$353:$R$353,0))</f>
        <v>0</v>
      </c>
      <c r="AE390" s="1015" cm="1">
        <f t="array" ref="AE390">INDEX($H390:$K390,0,MATCH(AE$360,$H$360:$K$360,0))*INDEX($J$354:$R$357,MATCH(AE$360,$I$354:$I$357,0),MATCH(AE$359,$J$353:$R$353,0))</f>
        <v>0</v>
      </c>
      <c r="AF390" s="1015" cm="1">
        <f t="array" ref="AF390">INDEX($H390:$K390,0,MATCH(AF$360,$H$360:$K$360,0))*INDEX($J$354:$R$357,MATCH(AF$360,$I$354:$I$357,0),MATCH(AF$359,$J$353:$R$353,0))</f>
        <v>0</v>
      </c>
      <c r="AG390" s="1015" cm="1">
        <f t="array" ref="AG390">INDEX($H390:$K390,0,MATCH(AG$360,$H$360:$K$360,0))*INDEX($J$354:$R$357,MATCH(AG$360,$I$354:$I$357,0),MATCH(AG$359,$J$353:$R$353,0))</f>
        <v>0</v>
      </c>
      <c r="AH390" s="1015" cm="1">
        <f t="array" ref="AH390">INDEX($H390:$K390,0,MATCH(AH$360,$H$360:$K$360,0))*INDEX($J$354:$R$357,MATCH(AH$360,$I$354:$I$357,0),MATCH(AH$359,$J$353:$R$353,0))</f>
        <v>0</v>
      </c>
      <c r="AI390" s="1015" cm="1">
        <f t="array" ref="AI390">INDEX($H390:$K390,0,MATCH(AI$360,$H$360:$K$360,0))*INDEX($J$354:$R$357,MATCH(AI$360,$I$354:$I$357,0),MATCH(AI$359,$J$353:$R$353,0))</f>
        <v>0</v>
      </c>
      <c r="AJ390" s="1015" cm="1">
        <f t="array" ref="AJ390">INDEX($H390:$K390,0,MATCH(AJ$360,$H$360:$K$360,0))*INDEX($J$354:$R$357,MATCH(AJ$360,$I$354:$I$357,0),MATCH(AJ$359,$J$353:$R$353,0))</f>
        <v>0</v>
      </c>
      <c r="AK390" s="1015" cm="1">
        <f t="array" ref="AK390">INDEX($H390:$K390,0,MATCH(AK$360,$H$360:$K$360,0))*INDEX($J$354:$R$357,MATCH(AK$360,$I$354:$I$357,0),MATCH(AK$359,$J$353:$R$353,0))</f>
        <v>0</v>
      </c>
      <c r="AL390" s="1015" cm="1">
        <f t="array" ref="AL390">INDEX($H390:$K390,0,MATCH(AL$360,$H$360:$K$360,0))*INDEX($J$354:$R$357,MATCH(AL$360,$I$354:$I$357,0),MATCH(AL$359,$J$353:$R$353,0))</f>
        <v>0</v>
      </c>
      <c r="AM390" s="1015" cm="1">
        <f t="array" ref="AM390">INDEX($H390:$K390,0,MATCH(AM$360,$H$360:$K$360,0))*INDEX($J$354:$R$357,MATCH(AM$360,$I$354:$I$357,0),MATCH(AM$359,$J$353:$R$353,0))</f>
        <v>0</v>
      </c>
      <c r="AN390" s="1015" cm="1">
        <f t="array" ref="AN390">INDEX($H390:$K390,0,MATCH(AN$360,$H$360:$K$360,0))*INDEX($J$354:$R$357,MATCH(AN$360,$I$354:$I$357,0),MATCH(AN$359,$J$353:$R$353,0))</f>
        <v>0</v>
      </c>
      <c r="AO390" s="1015" cm="1">
        <f t="array" ref="AO390">INDEX($H390:$K390,0,MATCH(AO$360,$H$360:$K$360,0))*INDEX($J$354:$R$357,MATCH(AO$360,$I$354:$I$357,0),MATCH(AO$359,$J$353:$R$353,0))</f>
        <v>0</v>
      </c>
      <c r="AP390" s="1015" cm="1">
        <f t="array" ref="AP390">INDEX($H390:$K390,0,MATCH(AP$360,$H$360:$K$360,0))*INDEX($J$354:$R$357,MATCH(AP$360,$I$354:$I$357,0),MATCH(AP$359,$J$353:$R$353,0))</f>
        <v>0</v>
      </c>
      <c r="AQ390" s="1015" cm="1">
        <f t="array" ref="AQ390">INDEX($H390:$K390,0,MATCH(AQ$360,$H$360:$K$360,0))*INDEX($J$354:$R$357,MATCH(AQ$360,$I$354:$I$357,0),MATCH(AQ$359,$J$353:$R$353,0))</f>
        <v>0</v>
      </c>
      <c r="AR390" s="1015" cm="1">
        <f t="array" ref="AR390">INDEX($H390:$K390,0,MATCH(AR$360,$H$360:$K$360,0))*INDEX($J$354:$R$357,MATCH(AR$360,$I$354:$I$357,0),MATCH(AR$359,$J$353:$R$353,0))</f>
        <v>0</v>
      </c>
      <c r="AS390" s="1015" cm="1">
        <f t="array" ref="AS390">INDEX($H390:$K390,0,MATCH(AS$360,$H$360:$K$360,0))*INDEX($J$354:$R$357,MATCH(AS$360,$I$354:$I$357,0),MATCH(AS$359,$J$353:$R$353,0))</f>
        <v>0</v>
      </c>
      <c r="AT390" s="1015" cm="1">
        <f t="array" ref="AT390">INDEX($H390:$K390,0,MATCH(AT$360,$H$360:$K$360,0))*INDEX($J$354:$R$357,MATCH(AT$360,$I$354:$I$357,0),MATCH(AT$359,$J$353:$R$353,0))</f>
        <v>0</v>
      </c>
      <c r="AU390" s="1015"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5" cm="1">
        <f t="array" ref="L391">INDEX($H391:$K391,0,MATCH(L$360,$H$360:$K$360,0))*INDEX($J$354:$R$357,MATCH(L$360,$I$354:$I$357,0),MATCH(L$359,$J$353:$R$353,0))</f>
        <v>0</v>
      </c>
      <c r="M391" s="1015" cm="1">
        <f t="array" ref="M391">INDEX($H391:$K391,0,MATCH(M$360,$H$360:$K$360,0))*INDEX($J$354:$R$357,MATCH(M$360,$I$354:$I$357,0),MATCH(M$359,$J$353:$R$353,0))</f>
        <v>0</v>
      </c>
      <c r="N391" s="1015" cm="1">
        <f t="array" ref="N391">INDEX($H391:$K391,0,MATCH(N$360,$H$360:$K$360,0))*INDEX($J$354:$R$357,MATCH(N$360,$I$354:$I$357,0),MATCH(N$359,$J$353:$R$353,0))</f>
        <v>0</v>
      </c>
      <c r="O391" s="1015" cm="1">
        <f t="array" ref="O391">INDEX($H391:$K391,0,MATCH(O$360,$H$360:$K$360,0))*INDEX($J$354:$R$357,MATCH(O$360,$I$354:$I$357,0),MATCH(O$359,$J$353:$R$353,0))</f>
        <v>0</v>
      </c>
      <c r="P391" s="1015" cm="1">
        <f t="array" ref="P391">INDEX($H391:$K391,0,MATCH(P$360,$H$360:$K$360,0))*INDEX($J$354:$R$357,MATCH(P$360,$I$354:$I$357,0),MATCH(P$359,$J$353:$R$353,0))</f>
        <v>0</v>
      </c>
      <c r="Q391" s="1015" cm="1">
        <f t="array" ref="Q391">INDEX($H391:$K391,0,MATCH(Q$360,$H$360:$K$360,0))*INDEX($J$354:$R$357,MATCH(Q$360,$I$354:$I$357,0),MATCH(Q$359,$J$353:$R$353,0))</f>
        <v>0</v>
      </c>
      <c r="R391" s="1015" cm="1">
        <f t="array" ref="R391">INDEX($H391:$K391,0,MATCH(R$360,$H$360:$K$360,0))*INDEX($J$354:$R$357,MATCH(R$360,$I$354:$I$357,0),MATCH(R$359,$J$353:$R$353,0))</f>
        <v>0</v>
      </c>
      <c r="S391" s="1015" cm="1">
        <f t="array" ref="S391">INDEX($H391:$K391,0,MATCH(S$360,$H$360:$K$360,0))*INDEX($J$354:$R$357,MATCH(S$360,$I$354:$I$357,0),MATCH(S$359,$J$353:$R$353,0))</f>
        <v>0</v>
      </c>
      <c r="T391" s="1015" cm="1">
        <f t="array" ref="T391">INDEX($H391:$K391,0,MATCH(T$360,$H$360:$K$360,0))*INDEX($J$354:$R$357,MATCH(T$360,$I$354:$I$357,0),MATCH(T$359,$J$353:$R$353,0))</f>
        <v>0</v>
      </c>
      <c r="U391" s="1015" cm="1">
        <f t="array" ref="U391">INDEX($H391:$K391,0,MATCH(U$360,$H$360:$K$360,0))*INDEX($J$354:$R$357,MATCH(U$360,$I$354:$I$357,0),MATCH(U$359,$J$353:$R$353,0))</f>
        <v>0</v>
      </c>
      <c r="V391" s="1015" cm="1">
        <f t="array" ref="V391">INDEX($H391:$K391,0,MATCH(V$360,$H$360:$K$360,0))*INDEX($J$354:$R$357,MATCH(V$360,$I$354:$I$357,0),MATCH(V$359,$J$353:$R$353,0))</f>
        <v>0</v>
      </c>
      <c r="W391" s="1015" cm="1">
        <f t="array" ref="W391">INDEX($H391:$K391,0,MATCH(W$360,$H$360:$K$360,0))*INDEX($J$354:$R$357,MATCH(W$360,$I$354:$I$357,0),MATCH(W$359,$J$353:$R$353,0))</f>
        <v>0</v>
      </c>
      <c r="X391" s="1015" cm="1">
        <f t="array" ref="X391">INDEX($H391:$K391,0,MATCH(X$360,$H$360:$K$360,0))*INDEX($J$354:$R$357,MATCH(X$360,$I$354:$I$357,0),MATCH(X$359,$J$353:$R$353,0))</f>
        <v>0</v>
      </c>
      <c r="Y391" s="1015" cm="1">
        <f t="array" ref="Y391">INDEX($H391:$K391,0,MATCH(Y$360,$H$360:$K$360,0))*INDEX($J$354:$R$357,MATCH(Y$360,$I$354:$I$357,0),MATCH(Y$359,$J$353:$R$353,0))</f>
        <v>0</v>
      </c>
      <c r="Z391" s="1015" cm="1">
        <f t="array" ref="Z391">INDEX($H391:$K391,0,MATCH(Z$360,$H$360:$K$360,0))*INDEX($J$354:$R$357,MATCH(Z$360,$I$354:$I$357,0),MATCH(Z$359,$J$353:$R$353,0))</f>
        <v>0</v>
      </c>
      <c r="AA391" s="1015" cm="1">
        <f t="array" ref="AA391">INDEX($H391:$K391,0,MATCH(AA$360,$H$360:$K$360,0))*INDEX($J$354:$R$357,MATCH(AA$360,$I$354:$I$357,0),MATCH(AA$359,$J$353:$R$353,0))</f>
        <v>0</v>
      </c>
      <c r="AB391" s="1015" cm="1">
        <f t="array" ref="AB391">INDEX($H391:$K391,0,MATCH(AB$360,$H$360:$K$360,0))*INDEX($J$354:$R$357,MATCH(AB$360,$I$354:$I$357,0),MATCH(AB$359,$J$353:$R$353,0))</f>
        <v>0</v>
      </c>
      <c r="AC391" s="1015" cm="1">
        <f t="array" ref="AC391">INDEX($H391:$K391,0,MATCH(AC$360,$H$360:$K$360,0))*INDEX($J$354:$R$357,MATCH(AC$360,$I$354:$I$357,0),MATCH(AC$359,$J$353:$R$353,0))</f>
        <v>0</v>
      </c>
      <c r="AD391" s="1015" cm="1">
        <f t="array" ref="AD391">INDEX($H391:$K391,0,MATCH(AD$360,$H$360:$K$360,0))*INDEX($J$354:$R$357,MATCH(AD$360,$I$354:$I$357,0),MATCH(AD$359,$J$353:$R$353,0))</f>
        <v>0</v>
      </c>
      <c r="AE391" s="1015" cm="1">
        <f t="array" ref="AE391">INDEX($H391:$K391,0,MATCH(AE$360,$H$360:$K$360,0))*INDEX($J$354:$R$357,MATCH(AE$360,$I$354:$I$357,0),MATCH(AE$359,$J$353:$R$353,0))</f>
        <v>0</v>
      </c>
      <c r="AF391" s="1015" cm="1">
        <f t="array" ref="AF391">INDEX($H391:$K391,0,MATCH(AF$360,$H$360:$K$360,0))*INDEX($J$354:$R$357,MATCH(AF$360,$I$354:$I$357,0),MATCH(AF$359,$J$353:$R$353,0))</f>
        <v>0</v>
      </c>
      <c r="AG391" s="1015" cm="1">
        <f t="array" ref="AG391">INDEX($H391:$K391,0,MATCH(AG$360,$H$360:$K$360,0))*INDEX($J$354:$R$357,MATCH(AG$360,$I$354:$I$357,0),MATCH(AG$359,$J$353:$R$353,0))</f>
        <v>0</v>
      </c>
      <c r="AH391" s="1015" cm="1">
        <f t="array" ref="AH391">INDEX($H391:$K391,0,MATCH(AH$360,$H$360:$K$360,0))*INDEX($J$354:$R$357,MATCH(AH$360,$I$354:$I$357,0),MATCH(AH$359,$J$353:$R$353,0))</f>
        <v>0</v>
      </c>
      <c r="AI391" s="1015" cm="1">
        <f t="array" ref="AI391">INDEX($H391:$K391,0,MATCH(AI$360,$H$360:$K$360,0))*INDEX($J$354:$R$357,MATCH(AI$360,$I$354:$I$357,0),MATCH(AI$359,$J$353:$R$353,0))</f>
        <v>0</v>
      </c>
      <c r="AJ391" s="1015" cm="1">
        <f t="array" ref="AJ391">INDEX($H391:$K391,0,MATCH(AJ$360,$H$360:$K$360,0))*INDEX($J$354:$R$357,MATCH(AJ$360,$I$354:$I$357,0),MATCH(AJ$359,$J$353:$R$353,0))</f>
        <v>0</v>
      </c>
      <c r="AK391" s="1015" cm="1">
        <f t="array" ref="AK391">INDEX($H391:$K391,0,MATCH(AK$360,$H$360:$K$360,0))*INDEX($J$354:$R$357,MATCH(AK$360,$I$354:$I$357,0),MATCH(AK$359,$J$353:$R$353,0))</f>
        <v>0</v>
      </c>
      <c r="AL391" s="1015" cm="1">
        <f t="array" ref="AL391">INDEX($H391:$K391,0,MATCH(AL$360,$H$360:$K$360,0))*INDEX($J$354:$R$357,MATCH(AL$360,$I$354:$I$357,0),MATCH(AL$359,$J$353:$R$353,0))</f>
        <v>0</v>
      </c>
      <c r="AM391" s="1015" cm="1">
        <f t="array" ref="AM391">INDEX($H391:$K391,0,MATCH(AM$360,$H$360:$K$360,0))*INDEX($J$354:$R$357,MATCH(AM$360,$I$354:$I$357,0),MATCH(AM$359,$J$353:$R$353,0))</f>
        <v>0</v>
      </c>
      <c r="AN391" s="1015" cm="1">
        <f t="array" ref="AN391">INDEX($H391:$K391,0,MATCH(AN$360,$H$360:$K$360,0))*INDEX($J$354:$R$357,MATCH(AN$360,$I$354:$I$357,0),MATCH(AN$359,$J$353:$R$353,0))</f>
        <v>0</v>
      </c>
      <c r="AO391" s="1015" cm="1">
        <f t="array" ref="AO391">INDEX($H391:$K391,0,MATCH(AO$360,$H$360:$K$360,0))*INDEX($J$354:$R$357,MATCH(AO$360,$I$354:$I$357,0),MATCH(AO$359,$J$353:$R$353,0))</f>
        <v>0</v>
      </c>
      <c r="AP391" s="1015" cm="1">
        <f t="array" ref="AP391">INDEX($H391:$K391,0,MATCH(AP$360,$H$360:$K$360,0))*INDEX($J$354:$R$357,MATCH(AP$360,$I$354:$I$357,0),MATCH(AP$359,$J$353:$R$353,0))</f>
        <v>0</v>
      </c>
      <c r="AQ391" s="1015" cm="1">
        <f t="array" ref="AQ391">INDEX($H391:$K391,0,MATCH(AQ$360,$H$360:$K$360,0))*INDEX($J$354:$R$357,MATCH(AQ$360,$I$354:$I$357,0),MATCH(AQ$359,$J$353:$R$353,0))</f>
        <v>0</v>
      </c>
      <c r="AR391" s="1015" cm="1">
        <f t="array" ref="AR391">INDEX($H391:$K391,0,MATCH(AR$360,$H$360:$K$360,0))*INDEX($J$354:$R$357,MATCH(AR$360,$I$354:$I$357,0),MATCH(AR$359,$J$353:$R$353,0))</f>
        <v>0</v>
      </c>
      <c r="AS391" s="1015" cm="1">
        <f t="array" ref="AS391">INDEX($H391:$K391,0,MATCH(AS$360,$H$360:$K$360,0))*INDEX($J$354:$R$357,MATCH(AS$360,$I$354:$I$357,0),MATCH(AS$359,$J$353:$R$353,0))</f>
        <v>0</v>
      </c>
      <c r="AT391" s="1015" cm="1">
        <f t="array" ref="AT391">INDEX($H391:$K391,0,MATCH(AT$360,$H$360:$K$360,0))*INDEX($J$354:$R$357,MATCH(AT$360,$I$354:$I$357,0),MATCH(AT$359,$J$353:$R$353,0))</f>
        <v>0</v>
      </c>
      <c r="AU391" s="1015"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5" cm="1">
        <f t="array" ref="L392">INDEX($H392:$K392,0,MATCH(L$360,$H$360:$K$360,0))*INDEX($J$354:$R$357,MATCH(L$360,$I$354:$I$357,0),MATCH(L$359,$J$353:$R$353,0))</f>
        <v>0</v>
      </c>
      <c r="M392" s="1015" cm="1">
        <f t="array" ref="M392">INDEX($H392:$K392,0,MATCH(M$360,$H$360:$K$360,0))*INDEX($J$354:$R$357,MATCH(M$360,$I$354:$I$357,0),MATCH(M$359,$J$353:$R$353,0))</f>
        <v>0</v>
      </c>
      <c r="N392" s="1015" cm="1">
        <f t="array" ref="N392">INDEX($H392:$K392,0,MATCH(N$360,$H$360:$K$360,0))*INDEX($J$354:$R$357,MATCH(N$360,$I$354:$I$357,0),MATCH(N$359,$J$353:$R$353,0))</f>
        <v>0</v>
      </c>
      <c r="O392" s="1015" cm="1">
        <f t="array" ref="O392">INDEX($H392:$K392,0,MATCH(O$360,$H$360:$K$360,0))*INDEX($J$354:$R$357,MATCH(O$360,$I$354:$I$357,0),MATCH(O$359,$J$353:$R$353,0))</f>
        <v>0</v>
      </c>
      <c r="P392" s="1015" cm="1">
        <f t="array" ref="P392">INDEX($H392:$K392,0,MATCH(P$360,$H$360:$K$360,0))*INDEX($J$354:$R$357,MATCH(P$360,$I$354:$I$357,0),MATCH(P$359,$J$353:$R$353,0))</f>
        <v>0</v>
      </c>
      <c r="Q392" s="1015" cm="1">
        <f t="array" ref="Q392">INDEX($H392:$K392,0,MATCH(Q$360,$H$360:$K$360,0))*INDEX($J$354:$R$357,MATCH(Q$360,$I$354:$I$357,0),MATCH(Q$359,$J$353:$R$353,0))</f>
        <v>0</v>
      </c>
      <c r="R392" s="1015" cm="1">
        <f t="array" ref="R392">INDEX($H392:$K392,0,MATCH(R$360,$H$360:$K$360,0))*INDEX($J$354:$R$357,MATCH(R$360,$I$354:$I$357,0),MATCH(R$359,$J$353:$R$353,0))</f>
        <v>0</v>
      </c>
      <c r="S392" s="1015" cm="1">
        <f t="array" ref="S392">INDEX($H392:$K392,0,MATCH(S$360,$H$360:$K$360,0))*INDEX($J$354:$R$357,MATCH(S$360,$I$354:$I$357,0),MATCH(S$359,$J$353:$R$353,0))</f>
        <v>0</v>
      </c>
      <c r="T392" s="1015" cm="1">
        <f t="array" ref="T392">INDEX($H392:$K392,0,MATCH(T$360,$H$360:$K$360,0))*INDEX($J$354:$R$357,MATCH(T$360,$I$354:$I$357,0),MATCH(T$359,$J$353:$R$353,0))</f>
        <v>0</v>
      </c>
      <c r="U392" s="1015" cm="1">
        <f t="array" ref="U392">INDEX($H392:$K392,0,MATCH(U$360,$H$360:$K$360,0))*INDEX($J$354:$R$357,MATCH(U$360,$I$354:$I$357,0),MATCH(U$359,$J$353:$R$353,0))</f>
        <v>0</v>
      </c>
      <c r="V392" s="1015" cm="1">
        <f t="array" ref="V392">INDEX($H392:$K392,0,MATCH(V$360,$H$360:$K$360,0))*INDEX($J$354:$R$357,MATCH(V$360,$I$354:$I$357,0),MATCH(V$359,$J$353:$R$353,0))</f>
        <v>0</v>
      </c>
      <c r="W392" s="1015" cm="1">
        <f t="array" ref="W392">INDEX($H392:$K392,0,MATCH(W$360,$H$360:$K$360,0))*INDEX($J$354:$R$357,MATCH(W$360,$I$354:$I$357,0),MATCH(W$359,$J$353:$R$353,0))</f>
        <v>0</v>
      </c>
      <c r="X392" s="1015" cm="1">
        <f t="array" ref="X392">INDEX($H392:$K392,0,MATCH(X$360,$H$360:$K$360,0))*INDEX($J$354:$R$357,MATCH(X$360,$I$354:$I$357,0),MATCH(X$359,$J$353:$R$353,0))</f>
        <v>0</v>
      </c>
      <c r="Y392" s="1015" cm="1">
        <f t="array" ref="Y392">INDEX($H392:$K392,0,MATCH(Y$360,$H$360:$K$360,0))*INDEX($J$354:$R$357,MATCH(Y$360,$I$354:$I$357,0),MATCH(Y$359,$J$353:$R$353,0))</f>
        <v>0</v>
      </c>
      <c r="Z392" s="1015" cm="1">
        <f t="array" ref="Z392">INDEX($H392:$K392,0,MATCH(Z$360,$H$360:$K$360,0))*INDEX($J$354:$R$357,MATCH(Z$360,$I$354:$I$357,0),MATCH(Z$359,$J$353:$R$353,0))</f>
        <v>0</v>
      </c>
      <c r="AA392" s="1015" cm="1">
        <f t="array" ref="AA392">INDEX($H392:$K392,0,MATCH(AA$360,$H$360:$K$360,0))*INDEX($J$354:$R$357,MATCH(AA$360,$I$354:$I$357,0),MATCH(AA$359,$J$353:$R$353,0))</f>
        <v>0</v>
      </c>
      <c r="AB392" s="1015" cm="1">
        <f t="array" ref="AB392">INDEX($H392:$K392,0,MATCH(AB$360,$H$360:$K$360,0))*INDEX($J$354:$R$357,MATCH(AB$360,$I$354:$I$357,0),MATCH(AB$359,$J$353:$R$353,0))</f>
        <v>0</v>
      </c>
      <c r="AC392" s="1015" cm="1">
        <f t="array" ref="AC392">INDEX($H392:$K392,0,MATCH(AC$360,$H$360:$K$360,0))*INDEX($J$354:$R$357,MATCH(AC$360,$I$354:$I$357,0),MATCH(AC$359,$J$353:$R$353,0))</f>
        <v>0</v>
      </c>
      <c r="AD392" s="1015" cm="1">
        <f t="array" ref="AD392">INDEX($H392:$K392,0,MATCH(AD$360,$H$360:$K$360,0))*INDEX($J$354:$R$357,MATCH(AD$360,$I$354:$I$357,0),MATCH(AD$359,$J$353:$R$353,0))</f>
        <v>0</v>
      </c>
      <c r="AE392" s="1015" cm="1">
        <f t="array" ref="AE392">INDEX($H392:$K392,0,MATCH(AE$360,$H$360:$K$360,0))*INDEX($J$354:$R$357,MATCH(AE$360,$I$354:$I$357,0),MATCH(AE$359,$J$353:$R$353,0))</f>
        <v>0</v>
      </c>
      <c r="AF392" s="1015" cm="1">
        <f t="array" ref="AF392">INDEX($H392:$K392,0,MATCH(AF$360,$H$360:$K$360,0))*INDEX($J$354:$R$357,MATCH(AF$360,$I$354:$I$357,0),MATCH(AF$359,$J$353:$R$353,0))</f>
        <v>0</v>
      </c>
      <c r="AG392" s="1015" cm="1">
        <f t="array" ref="AG392">INDEX($H392:$K392,0,MATCH(AG$360,$H$360:$K$360,0))*INDEX($J$354:$R$357,MATCH(AG$360,$I$354:$I$357,0),MATCH(AG$359,$J$353:$R$353,0))</f>
        <v>0</v>
      </c>
      <c r="AH392" s="1015" cm="1">
        <f t="array" ref="AH392">INDEX($H392:$K392,0,MATCH(AH$360,$H$360:$K$360,0))*INDEX($J$354:$R$357,MATCH(AH$360,$I$354:$I$357,0),MATCH(AH$359,$J$353:$R$353,0))</f>
        <v>0</v>
      </c>
      <c r="AI392" s="1015" cm="1">
        <f t="array" ref="AI392">INDEX($H392:$K392,0,MATCH(AI$360,$H$360:$K$360,0))*INDEX($J$354:$R$357,MATCH(AI$360,$I$354:$I$357,0),MATCH(AI$359,$J$353:$R$353,0))</f>
        <v>0</v>
      </c>
      <c r="AJ392" s="1015" cm="1">
        <f t="array" ref="AJ392">INDEX($H392:$K392,0,MATCH(AJ$360,$H$360:$K$360,0))*INDEX($J$354:$R$357,MATCH(AJ$360,$I$354:$I$357,0),MATCH(AJ$359,$J$353:$R$353,0))</f>
        <v>0</v>
      </c>
      <c r="AK392" s="1015" cm="1">
        <f t="array" ref="AK392">INDEX($H392:$K392,0,MATCH(AK$360,$H$360:$K$360,0))*INDEX($J$354:$R$357,MATCH(AK$360,$I$354:$I$357,0),MATCH(AK$359,$J$353:$R$353,0))</f>
        <v>0</v>
      </c>
      <c r="AL392" s="1015" cm="1">
        <f t="array" ref="AL392">INDEX($H392:$K392,0,MATCH(AL$360,$H$360:$K$360,0))*INDEX($J$354:$R$357,MATCH(AL$360,$I$354:$I$357,0),MATCH(AL$359,$J$353:$R$353,0))</f>
        <v>0</v>
      </c>
      <c r="AM392" s="1015" cm="1">
        <f t="array" ref="AM392">INDEX($H392:$K392,0,MATCH(AM$360,$H$360:$K$360,0))*INDEX($J$354:$R$357,MATCH(AM$360,$I$354:$I$357,0),MATCH(AM$359,$J$353:$R$353,0))</f>
        <v>0</v>
      </c>
      <c r="AN392" s="1015" cm="1">
        <f t="array" ref="AN392">INDEX($H392:$K392,0,MATCH(AN$360,$H$360:$K$360,0))*INDEX($J$354:$R$357,MATCH(AN$360,$I$354:$I$357,0),MATCH(AN$359,$J$353:$R$353,0))</f>
        <v>0</v>
      </c>
      <c r="AO392" s="1015" cm="1">
        <f t="array" ref="AO392">INDEX($H392:$K392,0,MATCH(AO$360,$H$360:$K$360,0))*INDEX($J$354:$R$357,MATCH(AO$360,$I$354:$I$357,0),MATCH(AO$359,$J$353:$R$353,0))</f>
        <v>0</v>
      </c>
      <c r="AP392" s="1015" cm="1">
        <f t="array" ref="AP392">INDEX($H392:$K392,0,MATCH(AP$360,$H$360:$K$360,0))*INDEX($J$354:$R$357,MATCH(AP$360,$I$354:$I$357,0),MATCH(AP$359,$J$353:$R$353,0))</f>
        <v>0</v>
      </c>
      <c r="AQ392" s="1015" cm="1">
        <f t="array" ref="AQ392">INDEX($H392:$K392,0,MATCH(AQ$360,$H$360:$K$360,0))*INDEX($J$354:$R$357,MATCH(AQ$360,$I$354:$I$357,0),MATCH(AQ$359,$J$353:$R$353,0))</f>
        <v>0</v>
      </c>
      <c r="AR392" s="1015" cm="1">
        <f t="array" ref="AR392">INDEX($H392:$K392,0,MATCH(AR$360,$H$360:$K$360,0))*INDEX($J$354:$R$357,MATCH(AR$360,$I$354:$I$357,0),MATCH(AR$359,$J$353:$R$353,0))</f>
        <v>0</v>
      </c>
      <c r="AS392" s="1015" cm="1">
        <f t="array" ref="AS392">INDEX($H392:$K392,0,MATCH(AS$360,$H$360:$K$360,0))*INDEX($J$354:$R$357,MATCH(AS$360,$I$354:$I$357,0),MATCH(AS$359,$J$353:$R$353,0))</f>
        <v>0</v>
      </c>
      <c r="AT392" s="1015" cm="1">
        <f t="array" ref="AT392">INDEX($H392:$K392,0,MATCH(AT$360,$H$360:$K$360,0))*INDEX($J$354:$R$357,MATCH(AT$360,$I$354:$I$357,0),MATCH(AT$359,$J$353:$R$353,0))</f>
        <v>0</v>
      </c>
      <c r="AU392" s="1015"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5" cm="1">
        <f t="array" ref="L393">INDEX($H393:$K393,0,MATCH(L$360,$H$360:$K$360,0))*INDEX($J$354:$R$357,MATCH(L$360,$I$354:$I$357,0),MATCH(L$359,$J$353:$R$353,0))</f>
        <v>0</v>
      </c>
      <c r="M393" s="1015" cm="1">
        <f t="array" ref="M393">INDEX($H393:$K393,0,MATCH(M$360,$H$360:$K$360,0))*INDEX($J$354:$R$357,MATCH(M$360,$I$354:$I$357,0),MATCH(M$359,$J$353:$R$353,0))</f>
        <v>0</v>
      </c>
      <c r="N393" s="1015" cm="1">
        <f t="array" ref="N393">INDEX($H393:$K393,0,MATCH(N$360,$H$360:$K$360,0))*INDEX($J$354:$R$357,MATCH(N$360,$I$354:$I$357,0),MATCH(N$359,$J$353:$R$353,0))</f>
        <v>0</v>
      </c>
      <c r="O393" s="1015" cm="1">
        <f t="array" ref="O393">INDEX($H393:$K393,0,MATCH(O$360,$H$360:$K$360,0))*INDEX($J$354:$R$357,MATCH(O$360,$I$354:$I$357,0),MATCH(O$359,$J$353:$R$353,0))</f>
        <v>0</v>
      </c>
      <c r="P393" s="1015" cm="1">
        <f t="array" ref="P393">INDEX($H393:$K393,0,MATCH(P$360,$H$360:$K$360,0))*INDEX($J$354:$R$357,MATCH(P$360,$I$354:$I$357,0),MATCH(P$359,$J$353:$R$353,0))</f>
        <v>0</v>
      </c>
      <c r="Q393" s="1015" cm="1">
        <f t="array" ref="Q393">INDEX($H393:$K393,0,MATCH(Q$360,$H$360:$K$360,0))*INDEX($J$354:$R$357,MATCH(Q$360,$I$354:$I$357,0),MATCH(Q$359,$J$353:$R$353,0))</f>
        <v>0</v>
      </c>
      <c r="R393" s="1015" cm="1">
        <f t="array" ref="R393">INDEX($H393:$K393,0,MATCH(R$360,$H$360:$K$360,0))*INDEX($J$354:$R$357,MATCH(R$360,$I$354:$I$357,0),MATCH(R$359,$J$353:$R$353,0))</f>
        <v>0</v>
      </c>
      <c r="S393" s="1015" cm="1">
        <f t="array" ref="S393">INDEX($H393:$K393,0,MATCH(S$360,$H$360:$K$360,0))*INDEX($J$354:$R$357,MATCH(S$360,$I$354:$I$357,0),MATCH(S$359,$J$353:$R$353,0))</f>
        <v>0</v>
      </c>
      <c r="T393" s="1015" cm="1">
        <f t="array" ref="T393">INDEX($H393:$K393,0,MATCH(T$360,$H$360:$K$360,0))*INDEX($J$354:$R$357,MATCH(T$360,$I$354:$I$357,0),MATCH(T$359,$J$353:$R$353,0))</f>
        <v>0</v>
      </c>
      <c r="U393" s="1015" cm="1">
        <f t="array" ref="U393">INDEX($H393:$K393,0,MATCH(U$360,$H$360:$K$360,0))*INDEX($J$354:$R$357,MATCH(U$360,$I$354:$I$357,0),MATCH(U$359,$J$353:$R$353,0))</f>
        <v>0</v>
      </c>
      <c r="V393" s="1015" cm="1">
        <f t="array" ref="V393">INDEX($H393:$K393,0,MATCH(V$360,$H$360:$K$360,0))*INDEX($J$354:$R$357,MATCH(V$360,$I$354:$I$357,0),MATCH(V$359,$J$353:$R$353,0))</f>
        <v>0</v>
      </c>
      <c r="W393" s="1015" cm="1">
        <f t="array" ref="W393">INDEX($H393:$K393,0,MATCH(W$360,$H$360:$K$360,0))*INDEX($J$354:$R$357,MATCH(W$360,$I$354:$I$357,0),MATCH(W$359,$J$353:$R$353,0))</f>
        <v>0</v>
      </c>
      <c r="X393" s="1015" cm="1">
        <f t="array" ref="X393">INDEX($H393:$K393,0,MATCH(X$360,$H$360:$K$360,0))*INDEX($J$354:$R$357,MATCH(X$360,$I$354:$I$357,0),MATCH(X$359,$J$353:$R$353,0))</f>
        <v>0</v>
      </c>
      <c r="Y393" s="1015" cm="1">
        <f t="array" ref="Y393">INDEX($H393:$K393,0,MATCH(Y$360,$H$360:$K$360,0))*INDEX($J$354:$R$357,MATCH(Y$360,$I$354:$I$357,0),MATCH(Y$359,$J$353:$R$353,0))</f>
        <v>0</v>
      </c>
      <c r="Z393" s="1015" cm="1">
        <f t="array" ref="Z393">INDEX($H393:$K393,0,MATCH(Z$360,$H$360:$K$360,0))*INDEX($J$354:$R$357,MATCH(Z$360,$I$354:$I$357,0),MATCH(Z$359,$J$353:$R$353,0))</f>
        <v>0</v>
      </c>
      <c r="AA393" s="1015" cm="1">
        <f t="array" ref="AA393">INDEX($H393:$K393,0,MATCH(AA$360,$H$360:$K$360,0))*INDEX($J$354:$R$357,MATCH(AA$360,$I$354:$I$357,0),MATCH(AA$359,$J$353:$R$353,0))</f>
        <v>0</v>
      </c>
      <c r="AB393" s="1015" cm="1">
        <f t="array" ref="AB393">INDEX($H393:$K393,0,MATCH(AB$360,$H$360:$K$360,0))*INDEX($J$354:$R$357,MATCH(AB$360,$I$354:$I$357,0),MATCH(AB$359,$J$353:$R$353,0))</f>
        <v>0</v>
      </c>
      <c r="AC393" s="1015" cm="1">
        <f t="array" ref="AC393">INDEX($H393:$K393,0,MATCH(AC$360,$H$360:$K$360,0))*INDEX($J$354:$R$357,MATCH(AC$360,$I$354:$I$357,0),MATCH(AC$359,$J$353:$R$353,0))</f>
        <v>0</v>
      </c>
      <c r="AD393" s="1015" cm="1">
        <f t="array" ref="AD393">INDEX($H393:$K393,0,MATCH(AD$360,$H$360:$K$360,0))*INDEX($J$354:$R$357,MATCH(AD$360,$I$354:$I$357,0),MATCH(AD$359,$J$353:$R$353,0))</f>
        <v>0</v>
      </c>
      <c r="AE393" s="1015" cm="1">
        <f t="array" ref="AE393">INDEX($H393:$K393,0,MATCH(AE$360,$H$360:$K$360,0))*INDEX($J$354:$R$357,MATCH(AE$360,$I$354:$I$357,0),MATCH(AE$359,$J$353:$R$353,0))</f>
        <v>0</v>
      </c>
      <c r="AF393" s="1015" cm="1">
        <f t="array" ref="AF393">INDEX($H393:$K393,0,MATCH(AF$360,$H$360:$K$360,0))*INDEX($J$354:$R$357,MATCH(AF$360,$I$354:$I$357,0),MATCH(AF$359,$J$353:$R$353,0))</f>
        <v>0</v>
      </c>
      <c r="AG393" s="1015" cm="1">
        <f t="array" ref="AG393">INDEX($H393:$K393,0,MATCH(AG$360,$H$360:$K$360,0))*INDEX($J$354:$R$357,MATCH(AG$360,$I$354:$I$357,0),MATCH(AG$359,$J$353:$R$353,0))</f>
        <v>0</v>
      </c>
      <c r="AH393" s="1015" cm="1">
        <f t="array" ref="AH393">INDEX($H393:$K393,0,MATCH(AH$360,$H$360:$K$360,0))*INDEX($J$354:$R$357,MATCH(AH$360,$I$354:$I$357,0),MATCH(AH$359,$J$353:$R$353,0))</f>
        <v>0</v>
      </c>
      <c r="AI393" s="1015" cm="1">
        <f t="array" ref="AI393">INDEX($H393:$K393,0,MATCH(AI$360,$H$360:$K$360,0))*INDEX($J$354:$R$357,MATCH(AI$360,$I$354:$I$357,0),MATCH(AI$359,$J$353:$R$353,0))</f>
        <v>0</v>
      </c>
      <c r="AJ393" s="1015" cm="1">
        <f t="array" ref="AJ393">INDEX($H393:$K393,0,MATCH(AJ$360,$H$360:$K$360,0))*INDEX($J$354:$R$357,MATCH(AJ$360,$I$354:$I$357,0),MATCH(AJ$359,$J$353:$R$353,0))</f>
        <v>0</v>
      </c>
      <c r="AK393" s="1015" cm="1">
        <f t="array" ref="AK393">INDEX($H393:$K393,0,MATCH(AK$360,$H$360:$K$360,0))*INDEX($J$354:$R$357,MATCH(AK$360,$I$354:$I$357,0),MATCH(AK$359,$J$353:$R$353,0))</f>
        <v>0</v>
      </c>
      <c r="AL393" s="1015" cm="1">
        <f t="array" ref="AL393">INDEX($H393:$K393,0,MATCH(AL$360,$H$360:$K$360,0))*INDEX($J$354:$R$357,MATCH(AL$360,$I$354:$I$357,0),MATCH(AL$359,$J$353:$R$353,0))</f>
        <v>0</v>
      </c>
      <c r="AM393" s="1015" cm="1">
        <f t="array" ref="AM393">INDEX($H393:$K393,0,MATCH(AM$360,$H$360:$K$360,0))*INDEX($J$354:$R$357,MATCH(AM$360,$I$354:$I$357,0),MATCH(AM$359,$J$353:$R$353,0))</f>
        <v>0</v>
      </c>
      <c r="AN393" s="1015" cm="1">
        <f t="array" ref="AN393">INDEX($H393:$K393,0,MATCH(AN$360,$H$360:$K$360,0))*INDEX($J$354:$R$357,MATCH(AN$360,$I$354:$I$357,0),MATCH(AN$359,$J$353:$R$353,0))</f>
        <v>0</v>
      </c>
      <c r="AO393" s="1015" cm="1">
        <f t="array" ref="AO393">INDEX($H393:$K393,0,MATCH(AO$360,$H$360:$K$360,0))*INDEX($J$354:$R$357,MATCH(AO$360,$I$354:$I$357,0),MATCH(AO$359,$J$353:$R$353,0))</f>
        <v>0</v>
      </c>
      <c r="AP393" s="1015" cm="1">
        <f t="array" ref="AP393">INDEX($H393:$K393,0,MATCH(AP$360,$H$360:$K$360,0))*INDEX($J$354:$R$357,MATCH(AP$360,$I$354:$I$357,0),MATCH(AP$359,$J$353:$R$353,0))</f>
        <v>0</v>
      </c>
      <c r="AQ393" s="1015" cm="1">
        <f t="array" ref="AQ393">INDEX($H393:$K393,0,MATCH(AQ$360,$H$360:$K$360,0))*INDEX($J$354:$R$357,MATCH(AQ$360,$I$354:$I$357,0),MATCH(AQ$359,$J$353:$R$353,0))</f>
        <v>0</v>
      </c>
      <c r="AR393" s="1015" cm="1">
        <f t="array" ref="AR393">INDEX($H393:$K393,0,MATCH(AR$360,$H$360:$K$360,0))*INDEX($J$354:$R$357,MATCH(AR$360,$I$354:$I$357,0),MATCH(AR$359,$J$353:$R$353,0))</f>
        <v>0</v>
      </c>
      <c r="AS393" s="1015" cm="1">
        <f t="array" ref="AS393">INDEX($H393:$K393,0,MATCH(AS$360,$H$360:$K$360,0))*INDEX($J$354:$R$357,MATCH(AS$360,$I$354:$I$357,0),MATCH(AS$359,$J$353:$R$353,0))</f>
        <v>0</v>
      </c>
      <c r="AT393" s="1015" cm="1">
        <f t="array" ref="AT393">INDEX($H393:$K393,0,MATCH(AT$360,$H$360:$K$360,0))*INDEX($J$354:$R$357,MATCH(AT$360,$I$354:$I$357,0),MATCH(AT$359,$J$353:$R$353,0))</f>
        <v>0</v>
      </c>
      <c r="AU393" s="1015"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5" cm="1">
        <f t="array" ref="L394">INDEX($H394:$K394,0,MATCH(L$360,$H$360:$K$360,0))*INDEX($J$354:$R$357,MATCH(L$360,$I$354:$I$357,0),MATCH(L$359,$J$353:$R$353,0))</f>
        <v>0</v>
      </c>
      <c r="M394" s="1015" cm="1">
        <f t="array" ref="M394">INDEX($H394:$K394,0,MATCH(M$360,$H$360:$K$360,0))*INDEX($J$354:$R$357,MATCH(M$360,$I$354:$I$357,0),MATCH(M$359,$J$353:$R$353,0))</f>
        <v>0</v>
      </c>
      <c r="N394" s="1015" cm="1">
        <f t="array" ref="N394">INDEX($H394:$K394,0,MATCH(N$360,$H$360:$K$360,0))*INDEX($J$354:$R$357,MATCH(N$360,$I$354:$I$357,0),MATCH(N$359,$J$353:$R$353,0))</f>
        <v>0</v>
      </c>
      <c r="O394" s="1015" cm="1">
        <f t="array" ref="O394">INDEX($H394:$K394,0,MATCH(O$360,$H$360:$K$360,0))*INDEX($J$354:$R$357,MATCH(O$360,$I$354:$I$357,0),MATCH(O$359,$J$353:$R$353,0))</f>
        <v>0</v>
      </c>
      <c r="P394" s="1015" cm="1">
        <f t="array" ref="P394">INDEX($H394:$K394,0,MATCH(P$360,$H$360:$K$360,0))*INDEX($J$354:$R$357,MATCH(P$360,$I$354:$I$357,0),MATCH(P$359,$J$353:$R$353,0))</f>
        <v>0</v>
      </c>
      <c r="Q394" s="1015" cm="1">
        <f t="array" ref="Q394">INDEX($H394:$K394,0,MATCH(Q$360,$H$360:$K$360,0))*INDEX($J$354:$R$357,MATCH(Q$360,$I$354:$I$357,0),MATCH(Q$359,$J$353:$R$353,0))</f>
        <v>0</v>
      </c>
      <c r="R394" s="1015" cm="1">
        <f t="array" ref="R394">INDEX($H394:$K394,0,MATCH(R$360,$H$360:$K$360,0))*INDEX($J$354:$R$357,MATCH(R$360,$I$354:$I$357,0),MATCH(R$359,$J$353:$R$353,0))</f>
        <v>0</v>
      </c>
      <c r="S394" s="1015" cm="1">
        <f t="array" ref="S394">INDEX($H394:$K394,0,MATCH(S$360,$H$360:$K$360,0))*INDEX($J$354:$R$357,MATCH(S$360,$I$354:$I$357,0),MATCH(S$359,$J$353:$R$353,0))</f>
        <v>0</v>
      </c>
      <c r="T394" s="1015" cm="1">
        <f t="array" ref="T394">INDEX($H394:$K394,0,MATCH(T$360,$H$360:$K$360,0))*INDEX($J$354:$R$357,MATCH(T$360,$I$354:$I$357,0),MATCH(T$359,$J$353:$R$353,0))</f>
        <v>0</v>
      </c>
      <c r="U394" s="1015" cm="1">
        <f t="array" ref="U394">INDEX($H394:$K394,0,MATCH(U$360,$H$360:$K$360,0))*INDEX($J$354:$R$357,MATCH(U$360,$I$354:$I$357,0),MATCH(U$359,$J$353:$R$353,0))</f>
        <v>0</v>
      </c>
      <c r="V394" s="1015" cm="1">
        <f t="array" ref="V394">INDEX($H394:$K394,0,MATCH(V$360,$H$360:$K$360,0))*INDEX($J$354:$R$357,MATCH(V$360,$I$354:$I$357,0),MATCH(V$359,$J$353:$R$353,0))</f>
        <v>0</v>
      </c>
      <c r="W394" s="1015" cm="1">
        <f t="array" ref="W394">INDEX($H394:$K394,0,MATCH(W$360,$H$360:$K$360,0))*INDEX($J$354:$R$357,MATCH(W$360,$I$354:$I$357,0),MATCH(W$359,$J$353:$R$353,0))</f>
        <v>0</v>
      </c>
      <c r="X394" s="1015" cm="1">
        <f t="array" ref="X394">INDEX($H394:$K394,0,MATCH(X$360,$H$360:$K$360,0))*INDEX($J$354:$R$357,MATCH(X$360,$I$354:$I$357,0),MATCH(X$359,$J$353:$R$353,0))</f>
        <v>0</v>
      </c>
      <c r="Y394" s="1015" cm="1">
        <f t="array" ref="Y394">INDEX($H394:$K394,0,MATCH(Y$360,$H$360:$K$360,0))*INDEX($J$354:$R$357,MATCH(Y$360,$I$354:$I$357,0),MATCH(Y$359,$J$353:$R$353,0))</f>
        <v>0</v>
      </c>
      <c r="Z394" s="1015" cm="1">
        <f t="array" ref="Z394">INDEX($H394:$K394,0,MATCH(Z$360,$H$360:$K$360,0))*INDEX($J$354:$R$357,MATCH(Z$360,$I$354:$I$357,0),MATCH(Z$359,$J$353:$R$353,0))</f>
        <v>0</v>
      </c>
      <c r="AA394" s="1015" cm="1">
        <f t="array" ref="AA394">INDEX($H394:$K394,0,MATCH(AA$360,$H$360:$K$360,0))*INDEX($J$354:$R$357,MATCH(AA$360,$I$354:$I$357,0),MATCH(AA$359,$J$353:$R$353,0))</f>
        <v>0</v>
      </c>
      <c r="AB394" s="1015" cm="1">
        <f t="array" ref="AB394">INDEX($H394:$K394,0,MATCH(AB$360,$H$360:$K$360,0))*INDEX($J$354:$R$357,MATCH(AB$360,$I$354:$I$357,0),MATCH(AB$359,$J$353:$R$353,0))</f>
        <v>0</v>
      </c>
      <c r="AC394" s="1015" cm="1">
        <f t="array" ref="AC394">INDEX($H394:$K394,0,MATCH(AC$360,$H$360:$K$360,0))*INDEX($J$354:$R$357,MATCH(AC$360,$I$354:$I$357,0),MATCH(AC$359,$J$353:$R$353,0))</f>
        <v>0</v>
      </c>
      <c r="AD394" s="1015" cm="1">
        <f t="array" ref="AD394">INDEX($H394:$K394,0,MATCH(AD$360,$H$360:$K$360,0))*INDEX($J$354:$R$357,MATCH(AD$360,$I$354:$I$357,0),MATCH(AD$359,$J$353:$R$353,0))</f>
        <v>0</v>
      </c>
      <c r="AE394" s="1015" cm="1">
        <f t="array" ref="AE394">INDEX($H394:$K394,0,MATCH(AE$360,$H$360:$K$360,0))*INDEX($J$354:$R$357,MATCH(AE$360,$I$354:$I$357,0),MATCH(AE$359,$J$353:$R$353,0))</f>
        <v>0</v>
      </c>
      <c r="AF394" s="1015" cm="1">
        <f t="array" ref="AF394">INDEX($H394:$K394,0,MATCH(AF$360,$H$360:$K$360,0))*INDEX($J$354:$R$357,MATCH(AF$360,$I$354:$I$357,0),MATCH(AF$359,$J$353:$R$353,0))</f>
        <v>0</v>
      </c>
      <c r="AG394" s="1015" cm="1">
        <f t="array" ref="AG394">INDEX($H394:$K394,0,MATCH(AG$360,$H$360:$K$360,0))*INDEX($J$354:$R$357,MATCH(AG$360,$I$354:$I$357,0),MATCH(AG$359,$J$353:$R$353,0))</f>
        <v>0</v>
      </c>
      <c r="AH394" s="1015" cm="1">
        <f t="array" ref="AH394">INDEX($H394:$K394,0,MATCH(AH$360,$H$360:$K$360,0))*INDEX($J$354:$R$357,MATCH(AH$360,$I$354:$I$357,0),MATCH(AH$359,$J$353:$R$353,0))</f>
        <v>0</v>
      </c>
      <c r="AI394" s="1015" cm="1">
        <f t="array" ref="AI394">INDEX($H394:$K394,0,MATCH(AI$360,$H$360:$K$360,0))*INDEX($J$354:$R$357,MATCH(AI$360,$I$354:$I$357,0),MATCH(AI$359,$J$353:$R$353,0))</f>
        <v>0</v>
      </c>
      <c r="AJ394" s="1015" cm="1">
        <f t="array" ref="AJ394">INDEX($H394:$K394,0,MATCH(AJ$360,$H$360:$K$360,0))*INDEX($J$354:$R$357,MATCH(AJ$360,$I$354:$I$357,0),MATCH(AJ$359,$J$353:$R$353,0))</f>
        <v>0</v>
      </c>
      <c r="AK394" s="1015" cm="1">
        <f t="array" ref="AK394">INDEX($H394:$K394,0,MATCH(AK$360,$H$360:$K$360,0))*INDEX($J$354:$R$357,MATCH(AK$360,$I$354:$I$357,0),MATCH(AK$359,$J$353:$R$353,0))</f>
        <v>0</v>
      </c>
      <c r="AL394" s="1015" cm="1">
        <f t="array" ref="AL394">INDEX($H394:$K394,0,MATCH(AL$360,$H$360:$K$360,0))*INDEX($J$354:$R$357,MATCH(AL$360,$I$354:$I$357,0),MATCH(AL$359,$J$353:$R$353,0))</f>
        <v>0</v>
      </c>
      <c r="AM394" s="1015" cm="1">
        <f t="array" ref="AM394">INDEX($H394:$K394,0,MATCH(AM$360,$H$360:$K$360,0))*INDEX($J$354:$R$357,MATCH(AM$360,$I$354:$I$357,0),MATCH(AM$359,$J$353:$R$353,0))</f>
        <v>0</v>
      </c>
      <c r="AN394" s="1015" cm="1">
        <f t="array" ref="AN394">INDEX($H394:$K394,0,MATCH(AN$360,$H$360:$K$360,0))*INDEX($J$354:$R$357,MATCH(AN$360,$I$354:$I$357,0),MATCH(AN$359,$J$353:$R$353,0))</f>
        <v>0</v>
      </c>
      <c r="AO394" s="1015" cm="1">
        <f t="array" ref="AO394">INDEX($H394:$K394,0,MATCH(AO$360,$H$360:$K$360,0))*INDEX($J$354:$R$357,MATCH(AO$360,$I$354:$I$357,0),MATCH(AO$359,$J$353:$R$353,0))</f>
        <v>0</v>
      </c>
      <c r="AP394" s="1015" cm="1">
        <f t="array" ref="AP394">INDEX($H394:$K394,0,MATCH(AP$360,$H$360:$K$360,0))*INDEX($J$354:$R$357,MATCH(AP$360,$I$354:$I$357,0),MATCH(AP$359,$J$353:$R$353,0))</f>
        <v>0</v>
      </c>
      <c r="AQ394" s="1015" cm="1">
        <f t="array" ref="AQ394">INDEX($H394:$K394,0,MATCH(AQ$360,$H$360:$K$360,0))*INDEX($J$354:$R$357,MATCH(AQ$360,$I$354:$I$357,0),MATCH(AQ$359,$J$353:$R$353,0))</f>
        <v>0</v>
      </c>
      <c r="AR394" s="1015" cm="1">
        <f t="array" ref="AR394">INDEX($H394:$K394,0,MATCH(AR$360,$H$360:$K$360,0))*INDEX($J$354:$R$357,MATCH(AR$360,$I$354:$I$357,0),MATCH(AR$359,$J$353:$R$353,0))</f>
        <v>0</v>
      </c>
      <c r="AS394" s="1015" cm="1">
        <f t="array" ref="AS394">INDEX($H394:$K394,0,MATCH(AS$360,$H$360:$K$360,0))*INDEX($J$354:$R$357,MATCH(AS$360,$I$354:$I$357,0),MATCH(AS$359,$J$353:$R$353,0))</f>
        <v>0</v>
      </c>
      <c r="AT394" s="1015" cm="1">
        <f t="array" ref="AT394">INDEX($H394:$K394,0,MATCH(AT$360,$H$360:$K$360,0))*INDEX($J$354:$R$357,MATCH(AT$360,$I$354:$I$357,0),MATCH(AT$359,$J$353:$R$353,0))</f>
        <v>0</v>
      </c>
      <c r="AU394" s="1015"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5" cm="1">
        <f t="array" ref="L395">INDEX($H395:$K395,0,MATCH(L$360,$H$360:$K$360,0))*INDEX($J$354:$R$357,MATCH(L$360,$I$354:$I$357,0),MATCH(L$359,$J$353:$R$353,0))</f>
        <v>0</v>
      </c>
      <c r="M395" s="1015" cm="1">
        <f t="array" ref="M395">INDEX($H395:$K395,0,MATCH(M$360,$H$360:$K$360,0))*INDEX($J$354:$R$357,MATCH(M$360,$I$354:$I$357,0),MATCH(M$359,$J$353:$R$353,0))</f>
        <v>0</v>
      </c>
      <c r="N395" s="1015" cm="1">
        <f t="array" ref="N395">INDEX($H395:$K395,0,MATCH(N$360,$H$360:$K$360,0))*INDEX($J$354:$R$357,MATCH(N$360,$I$354:$I$357,0),MATCH(N$359,$J$353:$R$353,0))</f>
        <v>0</v>
      </c>
      <c r="O395" s="1015" cm="1">
        <f t="array" ref="O395">INDEX($H395:$K395,0,MATCH(O$360,$H$360:$K$360,0))*INDEX($J$354:$R$357,MATCH(O$360,$I$354:$I$357,0),MATCH(O$359,$J$353:$R$353,0))</f>
        <v>0</v>
      </c>
      <c r="P395" s="1015" cm="1">
        <f t="array" ref="P395">INDEX($H395:$K395,0,MATCH(P$360,$H$360:$K$360,0))*INDEX($J$354:$R$357,MATCH(P$360,$I$354:$I$357,0),MATCH(P$359,$J$353:$R$353,0))</f>
        <v>0</v>
      </c>
      <c r="Q395" s="1015" cm="1">
        <f t="array" ref="Q395">INDEX($H395:$K395,0,MATCH(Q$360,$H$360:$K$360,0))*INDEX($J$354:$R$357,MATCH(Q$360,$I$354:$I$357,0),MATCH(Q$359,$J$353:$R$353,0))</f>
        <v>0</v>
      </c>
      <c r="R395" s="1015" cm="1">
        <f t="array" ref="R395">INDEX($H395:$K395,0,MATCH(R$360,$H$360:$K$360,0))*INDEX($J$354:$R$357,MATCH(R$360,$I$354:$I$357,0),MATCH(R$359,$J$353:$R$353,0))</f>
        <v>0</v>
      </c>
      <c r="S395" s="1015" cm="1">
        <f t="array" ref="S395">INDEX($H395:$K395,0,MATCH(S$360,$H$360:$K$360,0))*INDEX($J$354:$R$357,MATCH(S$360,$I$354:$I$357,0),MATCH(S$359,$J$353:$R$353,0))</f>
        <v>0</v>
      </c>
      <c r="T395" s="1015" cm="1">
        <f t="array" ref="T395">INDEX($H395:$K395,0,MATCH(T$360,$H$360:$K$360,0))*INDEX($J$354:$R$357,MATCH(T$360,$I$354:$I$357,0),MATCH(T$359,$J$353:$R$353,0))</f>
        <v>0</v>
      </c>
      <c r="U395" s="1015" cm="1">
        <f t="array" ref="U395">INDEX($H395:$K395,0,MATCH(U$360,$H$360:$K$360,0))*INDEX($J$354:$R$357,MATCH(U$360,$I$354:$I$357,0),MATCH(U$359,$J$353:$R$353,0))</f>
        <v>0</v>
      </c>
      <c r="V395" s="1015" cm="1">
        <f t="array" ref="V395">INDEX($H395:$K395,0,MATCH(V$360,$H$360:$K$360,0))*INDEX($J$354:$R$357,MATCH(V$360,$I$354:$I$357,0),MATCH(V$359,$J$353:$R$353,0))</f>
        <v>0</v>
      </c>
      <c r="W395" s="1015" cm="1">
        <f t="array" ref="W395">INDEX($H395:$K395,0,MATCH(W$360,$H$360:$K$360,0))*INDEX($J$354:$R$357,MATCH(W$360,$I$354:$I$357,0),MATCH(W$359,$J$353:$R$353,0))</f>
        <v>0</v>
      </c>
      <c r="X395" s="1015" cm="1">
        <f t="array" ref="X395">INDEX($H395:$K395,0,MATCH(X$360,$H$360:$K$360,0))*INDEX($J$354:$R$357,MATCH(X$360,$I$354:$I$357,0),MATCH(X$359,$J$353:$R$353,0))</f>
        <v>0</v>
      </c>
      <c r="Y395" s="1015" cm="1">
        <f t="array" ref="Y395">INDEX($H395:$K395,0,MATCH(Y$360,$H$360:$K$360,0))*INDEX($J$354:$R$357,MATCH(Y$360,$I$354:$I$357,0),MATCH(Y$359,$J$353:$R$353,0))</f>
        <v>0</v>
      </c>
      <c r="Z395" s="1015" cm="1">
        <f t="array" ref="Z395">INDEX($H395:$K395,0,MATCH(Z$360,$H$360:$K$360,0))*INDEX($J$354:$R$357,MATCH(Z$360,$I$354:$I$357,0),MATCH(Z$359,$J$353:$R$353,0))</f>
        <v>0</v>
      </c>
      <c r="AA395" s="1015" cm="1">
        <f t="array" ref="AA395">INDEX($H395:$K395,0,MATCH(AA$360,$H$360:$K$360,0))*INDEX($J$354:$R$357,MATCH(AA$360,$I$354:$I$357,0),MATCH(AA$359,$J$353:$R$353,0))</f>
        <v>0</v>
      </c>
      <c r="AB395" s="1015" cm="1">
        <f t="array" ref="AB395">INDEX($H395:$K395,0,MATCH(AB$360,$H$360:$K$360,0))*INDEX($J$354:$R$357,MATCH(AB$360,$I$354:$I$357,0),MATCH(AB$359,$J$353:$R$353,0))</f>
        <v>0</v>
      </c>
      <c r="AC395" s="1015" cm="1">
        <f t="array" ref="AC395">INDEX($H395:$K395,0,MATCH(AC$360,$H$360:$K$360,0))*INDEX($J$354:$R$357,MATCH(AC$360,$I$354:$I$357,0),MATCH(AC$359,$J$353:$R$353,0))</f>
        <v>0</v>
      </c>
      <c r="AD395" s="1015" cm="1">
        <f t="array" ref="AD395">INDEX($H395:$K395,0,MATCH(AD$360,$H$360:$K$360,0))*INDEX($J$354:$R$357,MATCH(AD$360,$I$354:$I$357,0),MATCH(AD$359,$J$353:$R$353,0))</f>
        <v>0</v>
      </c>
      <c r="AE395" s="1015" cm="1">
        <f t="array" ref="AE395">INDEX($H395:$K395,0,MATCH(AE$360,$H$360:$K$360,0))*INDEX($J$354:$R$357,MATCH(AE$360,$I$354:$I$357,0),MATCH(AE$359,$J$353:$R$353,0))</f>
        <v>0</v>
      </c>
      <c r="AF395" s="1015" cm="1">
        <f t="array" ref="AF395">INDEX($H395:$K395,0,MATCH(AF$360,$H$360:$K$360,0))*INDEX($J$354:$R$357,MATCH(AF$360,$I$354:$I$357,0),MATCH(AF$359,$J$353:$R$353,0))</f>
        <v>0</v>
      </c>
      <c r="AG395" s="1015" cm="1">
        <f t="array" ref="AG395">INDEX($H395:$K395,0,MATCH(AG$360,$H$360:$K$360,0))*INDEX($J$354:$R$357,MATCH(AG$360,$I$354:$I$357,0),MATCH(AG$359,$J$353:$R$353,0))</f>
        <v>0</v>
      </c>
      <c r="AH395" s="1015" cm="1">
        <f t="array" ref="AH395">INDEX($H395:$K395,0,MATCH(AH$360,$H$360:$K$360,0))*INDEX($J$354:$R$357,MATCH(AH$360,$I$354:$I$357,0),MATCH(AH$359,$J$353:$R$353,0))</f>
        <v>0</v>
      </c>
      <c r="AI395" s="1015" cm="1">
        <f t="array" ref="AI395">INDEX($H395:$K395,0,MATCH(AI$360,$H$360:$K$360,0))*INDEX($J$354:$R$357,MATCH(AI$360,$I$354:$I$357,0),MATCH(AI$359,$J$353:$R$353,0))</f>
        <v>0</v>
      </c>
      <c r="AJ395" s="1015" cm="1">
        <f t="array" ref="AJ395">INDEX($H395:$K395,0,MATCH(AJ$360,$H$360:$K$360,0))*INDEX($J$354:$R$357,MATCH(AJ$360,$I$354:$I$357,0),MATCH(AJ$359,$J$353:$R$353,0))</f>
        <v>0</v>
      </c>
      <c r="AK395" s="1015" cm="1">
        <f t="array" ref="AK395">INDEX($H395:$K395,0,MATCH(AK$360,$H$360:$K$360,0))*INDEX($J$354:$R$357,MATCH(AK$360,$I$354:$I$357,0),MATCH(AK$359,$J$353:$R$353,0))</f>
        <v>0</v>
      </c>
      <c r="AL395" s="1015" cm="1">
        <f t="array" ref="AL395">INDEX($H395:$K395,0,MATCH(AL$360,$H$360:$K$360,0))*INDEX($J$354:$R$357,MATCH(AL$360,$I$354:$I$357,0),MATCH(AL$359,$J$353:$R$353,0))</f>
        <v>0</v>
      </c>
      <c r="AM395" s="1015" cm="1">
        <f t="array" ref="AM395">INDEX($H395:$K395,0,MATCH(AM$360,$H$360:$K$360,0))*INDEX($J$354:$R$357,MATCH(AM$360,$I$354:$I$357,0),MATCH(AM$359,$J$353:$R$353,0))</f>
        <v>0</v>
      </c>
      <c r="AN395" s="1015" cm="1">
        <f t="array" ref="AN395">INDEX($H395:$K395,0,MATCH(AN$360,$H$360:$K$360,0))*INDEX($J$354:$R$357,MATCH(AN$360,$I$354:$I$357,0),MATCH(AN$359,$J$353:$R$353,0))</f>
        <v>0</v>
      </c>
      <c r="AO395" s="1015" cm="1">
        <f t="array" ref="AO395">INDEX($H395:$K395,0,MATCH(AO$360,$H$360:$K$360,0))*INDEX($J$354:$R$357,MATCH(AO$360,$I$354:$I$357,0),MATCH(AO$359,$J$353:$R$353,0))</f>
        <v>0</v>
      </c>
      <c r="AP395" s="1015" cm="1">
        <f t="array" ref="AP395">INDEX($H395:$K395,0,MATCH(AP$360,$H$360:$K$360,0))*INDEX($J$354:$R$357,MATCH(AP$360,$I$354:$I$357,0),MATCH(AP$359,$J$353:$R$353,0))</f>
        <v>0</v>
      </c>
      <c r="AQ395" s="1015" cm="1">
        <f t="array" ref="AQ395">INDEX($H395:$K395,0,MATCH(AQ$360,$H$360:$K$360,0))*INDEX($J$354:$R$357,MATCH(AQ$360,$I$354:$I$357,0),MATCH(AQ$359,$J$353:$R$353,0))</f>
        <v>0</v>
      </c>
      <c r="AR395" s="1015" cm="1">
        <f t="array" ref="AR395">INDEX($H395:$K395,0,MATCH(AR$360,$H$360:$K$360,0))*INDEX($J$354:$R$357,MATCH(AR$360,$I$354:$I$357,0),MATCH(AR$359,$J$353:$R$353,0))</f>
        <v>0</v>
      </c>
      <c r="AS395" s="1015" cm="1">
        <f t="array" ref="AS395">INDEX($H395:$K395,0,MATCH(AS$360,$H$360:$K$360,0))*INDEX($J$354:$R$357,MATCH(AS$360,$I$354:$I$357,0),MATCH(AS$359,$J$353:$R$353,0))</f>
        <v>0</v>
      </c>
      <c r="AT395" s="1015" cm="1">
        <f t="array" ref="AT395">INDEX($H395:$K395,0,MATCH(AT$360,$H$360:$K$360,0))*INDEX($J$354:$R$357,MATCH(AT$360,$I$354:$I$357,0),MATCH(AT$359,$J$353:$R$353,0))</f>
        <v>0</v>
      </c>
      <c r="AU395" s="1015"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5" cm="1">
        <f t="array" ref="L396">INDEX($H396:$K396,0,MATCH(L$360,$H$360:$K$360,0))*INDEX($J$354:$R$357,MATCH(L$360,$I$354:$I$357,0),MATCH(L$359,$J$353:$R$353,0))</f>
        <v>0</v>
      </c>
      <c r="M396" s="1015" cm="1">
        <f t="array" ref="M396">INDEX($H396:$K396,0,MATCH(M$360,$H$360:$K$360,0))*INDEX($J$354:$R$357,MATCH(M$360,$I$354:$I$357,0),MATCH(M$359,$J$353:$R$353,0))</f>
        <v>0</v>
      </c>
      <c r="N396" s="1015" cm="1">
        <f t="array" ref="N396">INDEX($H396:$K396,0,MATCH(N$360,$H$360:$K$360,0))*INDEX($J$354:$R$357,MATCH(N$360,$I$354:$I$357,0),MATCH(N$359,$J$353:$R$353,0))</f>
        <v>0</v>
      </c>
      <c r="O396" s="1015" cm="1">
        <f t="array" ref="O396">INDEX($H396:$K396,0,MATCH(O$360,$H$360:$K$360,0))*INDEX($J$354:$R$357,MATCH(O$360,$I$354:$I$357,0),MATCH(O$359,$J$353:$R$353,0))</f>
        <v>0</v>
      </c>
      <c r="P396" s="1015" cm="1">
        <f t="array" ref="P396">INDEX($H396:$K396,0,MATCH(P$360,$H$360:$K$360,0))*INDEX($J$354:$R$357,MATCH(P$360,$I$354:$I$357,0),MATCH(P$359,$J$353:$R$353,0))</f>
        <v>0</v>
      </c>
      <c r="Q396" s="1015" cm="1">
        <f t="array" ref="Q396">INDEX($H396:$K396,0,MATCH(Q$360,$H$360:$K$360,0))*INDEX($J$354:$R$357,MATCH(Q$360,$I$354:$I$357,0),MATCH(Q$359,$J$353:$R$353,0))</f>
        <v>0</v>
      </c>
      <c r="R396" s="1015" cm="1">
        <f t="array" ref="R396">INDEX($H396:$K396,0,MATCH(R$360,$H$360:$K$360,0))*INDEX($J$354:$R$357,MATCH(R$360,$I$354:$I$357,0),MATCH(R$359,$J$353:$R$353,0))</f>
        <v>0</v>
      </c>
      <c r="S396" s="1015" cm="1">
        <f t="array" ref="S396">INDEX($H396:$K396,0,MATCH(S$360,$H$360:$K$360,0))*INDEX($J$354:$R$357,MATCH(S$360,$I$354:$I$357,0),MATCH(S$359,$J$353:$R$353,0))</f>
        <v>0</v>
      </c>
      <c r="T396" s="1015" cm="1">
        <f t="array" ref="T396">INDEX($H396:$K396,0,MATCH(T$360,$H$360:$K$360,0))*INDEX($J$354:$R$357,MATCH(T$360,$I$354:$I$357,0),MATCH(T$359,$J$353:$R$353,0))</f>
        <v>0</v>
      </c>
      <c r="U396" s="1015" cm="1">
        <f t="array" ref="U396">INDEX($H396:$K396,0,MATCH(U$360,$H$360:$K$360,0))*INDEX($J$354:$R$357,MATCH(U$360,$I$354:$I$357,0),MATCH(U$359,$J$353:$R$353,0))</f>
        <v>0</v>
      </c>
      <c r="V396" s="1015" cm="1">
        <f t="array" ref="V396">INDEX($H396:$K396,0,MATCH(V$360,$H$360:$K$360,0))*INDEX($J$354:$R$357,MATCH(V$360,$I$354:$I$357,0),MATCH(V$359,$J$353:$R$353,0))</f>
        <v>0</v>
      </c>
      <c r="W396" s="1015" cm="1">
        <f t="array" ref="W396">INDEX($H396:$K396,0,MATCH(W$360,$H$360:$K$360,0))*INDEX($J$354:$R$357,MATCH(W$360,$I$354:$I$357,0),MATCH(W$359,$J$353:$R$353,0))</f>
        <v>0</v>
      </c>
      <c r="X396" s="1015" cm="1">
        <f t="array" ref="X396">INDEX($H396:$K396,0,MATCH(X$360,$H$360:$K$360,0))*INDEX($J$354:$R$357,MATCH(X$360,$I$354:$I$357,0),MATCH(X$359,$J$353:$R$353,0))</f>
        <v>0</v>
      </c>
      <c r="Y396" s="1015" cm="1">
        <f t="array" ref="Y396">INDEX($H396:$K396,0,MATCH(Y$360,$H$360:$K$360,0))*INDEX($J$354:$R$357,MATCH(Y$360,$I$354:$I$357,0),MATCH(Y$359,$J$353:$R$353,0))</f>
        <v>0</v>
      </c>
      <c r="Z396" s="1015" cm="1">
        <f t="array" ref="Z396">INDEX($H396:$K396,0,MATCH(Z$360,$H$360:$K$360,0))*INDEX($J$354:$R$357,MATCH(Z$360,$I$354:$I$357,0),MATCH(Z$359,$J$353:$R$353,0))</f>
        <v>0</v>
      </c>
      <c r="AA396" s="1015" cm="1">
        <f t="array" ref="AA396">INDEX($H396:$K396,0,MATCH(AA$360,$H$360:$K$360,0))*INDEX($J$354:$R$357,MATCH(AA$360,$I$354:$I$357,0),MATCH(AA$359,$J$353:$R$353,0))</f>
        <v>0</v>
      </c>
      <c r="AB396" s="1015" cm="1">
        <f t="array" ref="AB396">INDEX($H396:$K396,0,MATCH(AB$360,$H$360:$K$360,0))*INDEX($J$354:$R$357,MATCH(AB$360,$I$354:$I$357,0),MATCH(AB$359,$J$353:$R$353,0))</f>
        <v>0</v>
      </c>
      <c r="AC396" s="1015" cm="1">
        <f t="array" ref="AC396">INDEX($H396:$K396,0,MATCH(AC$360,$H$360:$K$360,0))*INDEX($J$354:$R$357,MATCH(AC$360,$I$354:$I$357,0),MATCH(AC$359,$J$353:$R$353,0))</f>
        <v>0</v>
      </c>
      <c r="AD396" s="1015" cm="1">
        <f t="array" ref="AD396">INDEX($H396:$K396,0,MATCH(AD$360,$H$360:$K$360,0))*INDEX($J$354:$R$357,MATCH(AD$360,$I$354:$I$357,0),MATCH(AD$359,$J$353:$R$353,0))</f>
        <v>0</v>
      </c>
      <c r="AE396" s="1015" cm="1">
        <f t="array" ref="AE396">INDEX($H396:$K396,0,MATCH(AE$360,$H$360:$K$360,0))*INDEX($J$354:$R$357,MATCH(AE$360,$I$354:$I$357,0),MATCH(AE$359,$J$353:$R$353,0))</f>
        <v>0</v>
      </c>
      <c r="AF396" s="1015" cm="1">
        <f t="array" ref="AF396">INDEX($H396:$K396,0,MATCH(AF$360,$H$360:$K$360,0))*INDEX($J$354:$R$357,MATCH(AF$360,$I$354:$I$357,0),MATCH(AF$359,$J$353:$R$353,0))</f>
        <v>0</v>
      </c>
      <c r="AG396" s="1015" cm="1">
        <f t="array" ref="AG396">INDEX($H396:$K396,0,MATCH(AG$360,$H$360:$K$360,0))*INDEX($J$354:$R$357,MATCH(AG$360,$I$354:$I$357,0),MATCH(AG$359,$J$353:$R$353,0))</f>
        <v>0</v>
      </c>
      <c r="AH396" s="1015" cm="1">
        <f t="array" ref="AH396">INDEX($H396:$K396,0,MATCH(AH$360,$H$360:$K$360,0))*INDEX($J$354:$R$357,MATCH(AH$360,$I$354:$I$357,0),MATCH(AH$359,$J$353:$R$353,0))</f>
        <v>0</v>
      </c>
      <c r="AI396" s="1015" cm="1">
        <f t="array" ref="AI396">INDEX($H396:$K396,0,MATCH(AI$360,$H$360:$K$360,0))*INDEX($J$354:$R$357,MATCH(AI$360,$I$354:$I$357,0),MATCH(AI$359,$J$353:$R$353,0))</f>
        <v>0</v>
      </c>
      <c r="AJ396" s="1015" cm="1">
        <f t="array" ref="AJ396">INDEX($H396:$K396,0,MATCH(AJ$360,$H$360:$K$360,0))*INDEX($J$354:$R$357,MATCH(AJ$360,$I$354:$I$357,0),MATCH(AJ$359,$J$353:$R$353,0))</f>
        <v>0</v>
      </c>
      <c r="AK396" s="1015" cm="1">
        <f t="array" ref="AK396">INDEX($H396:$K396,0,MATCH(AK$360,$H$360:$K$360,0))*INDEX($J$354:$R$357,MATCH(AK$360,$I$354:$I$357,0),MATCH(AK$359,$J$353:$R$353,0))</f>
        <v>0</v>
      </c>
      <c r="AL396" s="1015" cm="1">
        <f t="array" ref="AL396">INDEX($H396:$K396,0,MATCH(AL$360,$H$360:$K$360,0))*INDEX($J$354:$R$357,MATCH(AL$360,$I$354:$I$357,0),MATCH(AL$359,$J$353:$R$353,0))</f>
        <v>0</v>
      </c>
      <c r="AM396" s="1015" cm="1">
        <f t="array" ref="AM396">INDEX($H396:$K396,0,MATCH(AM$360,$H$360:$K$360,0))*INDEX($J$354:$R$357,MATCH(AM$360,$I$354:$I$357,0),MATCH(AM$359,$J$353:$R$353,0))</f>
        <v>0</v>
      </c>
      <c r="AN396" s="1015" cm="1">
        <f t="array" ref="AN396">INDEX($H396:$K396,0,MATCH(AN$360,$H$360:$K$360,0))*INDEX($J$354:$R$357,MATCH(AN$360,$I$354:$I$357,0),MATCH(AN$359,$J$353:$R$353,0))</f>
        <v>0</v>
      </c>
      <c r="AO396" s="1015" cm="1">
        <f t="array" ref="AO396">INDEX($H396:$K396,0,MATCH(AO$360,$H$360:$K$360,0))*INDEX($J$354:$R$357,MATCH(AO$360,$I$354:$I$357,0),MATCH(AO$359,$J$353:$R$353,0))</f>
        <v>0</v>
      </c>
      <c r="AP396" s="1015" cm="1">
        <f t="array" ref="AP396">INDEX($H396:$K396,0,MATCH(AP$360,$H$360:$K$360,0))*INDEX($J$354:$R$357,MATCH(AP$360,$I$354:$I$357,0),MATCH(AP$359,$J$353:$R$353,0))</f>
        <v>0</v>
      </c>
      <c r="AQ396" s="1015" cm="1">
        <f t="array" ref="AQ396">INDEX($H396:$K396,0,MATCH(AQ$360,$H$360:$K$360,0))*INDEX($J$354:$R$357,MATCH(AQ$360,$I$354:$I$357,0),MATCH(AQ$359,$J$353:$R$353,0))</f>
        <v>0</v>
      </c>
      <c r="AR396" s="1015" cm="1">
        <f t="array" ref="AR396">INDEX($H396:$K396,0,MATCH(AR$360,$H$360:$K$360,0))*INDEX($J$354:$R$357,MATCH(AR$360,$I$354:$I$357,0),MATCH(AR$359,$J$353:$R$353,0))</f>
        <v>0</v>
      </c>
      <c r="AS396" s="1015" cm="1">
        <f t="array" ref="AS396">INDEX($H396:$K396,0,MATCH(AS$360,$H$360:$K$360,0))*INDEX($J$354:$R$357,MATCH(AS$360,$I$354:$I$357,0),MATCH(AS$359,$J$353:$R$353,0))</f>
        <v>0</v>
      </c>
      <c r="AT396" s="1015" cm="1">
        <f t="array" ref="AT396">INDEX($H396:$K396,0,MATCH(AT$360,$H$360:$K$360,0))*INDEX($J$354:$R$357,MATCH(AT$360,$I$354:$I$357,0),MATCH(AT$359,$J$353:$R$353,0))</f>
        <v>0</v>
      </c>
      <c r="AU396" s="1015"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5" cm="1">
        <f t="array" ref="L397">INDEX($H397:$K397,0,MATCH(L$360,$H$360:$K$360,0))*INDEX($J$354:$R$357,MATCH(L$360,$I$354:$I$357,0),MATCH(L$359,$J$353:$R$353,0))</f>
        <v>0</v>
      </c>
      <c r="M397" s="1015" cm="1">
        <f t="array" ref="M397">INDEX($H397:$K397,0,MATCH(M$360,$H$360:$K$360,0))*INDEX($J$354:$R$357,MATCH(M$360,$I$354:$I$357,0),MATCH(M$359,$J$353:$R$353,0))</f>
        <v>0</v>
      </c>
      <c r="N397" s="1015" cm="1">
        <f t="array" ref="N397">INDEX($H397:$K397,0,MATCH(N$360,$H$360:$K$360,0))*INDEX($J$354:$R$357,MATCH(N$360,$I$354:$I$357,0),MATCH(N$359,$J$353:$R$353,0))</f>
        <v>0</v>
      </c>
      <c r="O397" s="1015" cm="1">
        <f t="array" ref="O397">INDEX($H397:$K397,0,MATCH(O$360,$H$360:$K$360,0))*INDEX($J$354:$R$357,MATCH(O$360,$I$354:$I$357,0),MATCH(O$359,$J$353:$R$353,0))</f>
        <v>0</v>
      </c>
      <c r="P397" s="1015" cm="1">
        <f t="array" ref="P397">INDEX($H397:$K397,0,MATCH(P$360,$H$360:$K$360,0))*INDEX($J$354:$R$357,MATCH(P$360,$I$354:$I$357,0),MATCH(P$359,$J$353:$R$353,0))</f>
        <v>0</v>
      </c>
      <c r="Q397" s="1015" cm="1">
        <f t="array" ref="Q397">INDEX($H397:$K397,0,MATCH(Q$360,$H$360:$K$360,0))*INDEX($J$354:$R$357,MATCH(Q$360,$I$354:$I$357,0),MATCH(Q$359,$J$353:$R$353,0))</f>
        <v>0</v>
      </c>
      <c r="R397" s="1015" cm="1">
        <f t="array" ref="R397">INDEX($H397:$K397,0,MATCH(R$360,$H$360:$K$360,0))*INDEX($J$354:$R$357,MATCH(R$360,$I$354:$I$357,0),MATCH(R$359,$J$353:$R$353,0))</f>
        <v>0</v>
      </c>
      <c r="S397" s="1015" cm="1">
        <f t="array" ref="S397">INDEX($H397:$K397,0,MATCH(S$360,$H$360:$K$360,0))*INDEX($J$354:$R$357,MATCH(S$360,$I$354:$I$357,0),MATCH(S$359,$J$353:$R$353,0))</f>
        <v>0</v>
      </c>
      <c r="T397" s="1015" cm="1">
        <f t="array" ref="T397">INDEX($H397:$K397,0,MATCH(T$360,$H$360:$K$360,0))*INDEX($J$354:$R$357,MATCH(T$360,$I$354:$I$357,0),MATCH(T$359,$J$353:$R$353,0))</f>
        <v>0</v>
      </c>
      <c r="U397" s="1015" cm="1">
        <f t="array" ref="U397">INDEX($H397:$K397,0,MATCH(U$360,$H$360:$K$360,0))*INDEX($J$354:$R$357,MATCH(U$360,$I$354:$I$357,0),MATCH(U$359,$J$353:$R$353,0))</f>
        <v>0</v>
      </c>
      <c r="V397" s="1015" cm="1">
        <f t="array" ref="V397">INDEX($H397:$K397,0,MATCH(V$360,$H$360:$K$360,0))*INDEX($J$354:$R$357,MATCH(V$360,$I$354:$I$357,0),MATCH(V$359,$J$353:$R$353,0))</f>
        <v>0</v>
      </c>
      <c r="W397" s="1015" cm="1">
        <f t="array" ref="W397">INDEX($H397:$K397,0,MATCH(W$360,$H$360:$K$360,0))*INDEX($J$354:$R$357,MATCH(W$360,$I$354:$I$357,0),MATCH(W$359,$J$353:$R$353,0))</f>
        <v>0</v>
      </c>
      <c r="X397" s="1015" cm="1">
        <f t="array" ref="X397">INDEX($H397:$K397,0,MATCH(X$360,$H$360:$K$360,0))*INDEX($J$354:$R$357,MATCH(X$360,$I$354:$I$357,0),MATCH(X$359,$J$353:$R$353,0))</f>
        <v>0</v>
      </c>
      <c r="Y397" s="1015" cm="1">
        <f t="array" ref="Y397">INDEX($H397:$K397,0,MATCH(Y$360,$H$360:$K$360,0))*INDEX($J$354:$R$357,MATCH(Y$360,$I$354:$I$357,0),MATCH(Y$359,$J$353:$R$353,0))</f>
        <v>0</v>
      </c>
      <c r="Z397" s="1015" cm="1">
        <f t="array" ref="Z397">INDEX($H397:$K397,0,MATCH(Z$360,$H$360:$K$360,0))*INDEX($J$354:$R$357,MATCH(Z$360,$I$354:$I$357,0),MATCH(Z$359,$J$353:$R$353,0))</f>
        <v>0</v>
      </c>
      <c r="AA397" s="1015" cm="1">
        <f t="array" ref="AA397">INDEX($H397:$K397,0,MATCH(AA$360,$H$360:$K$360,0))*INDEX($J$354:$R$357,MATCH(AA$360,$I$354:$I$357,0),MATCH(AA$359,$J$353:$R$353,0))</f>
        <v>0</v>
      </c>
      <c r="AB397" s="1015" cm="1">
        <f t="array" ref="AB397">INDEX($H397:$K397,0,MATCH(AB$360,$H$360:$K$360,0))*INDEX($J$354:$R$357,MATCH(AB$360,$I$354:$I$357,0),MATCH(AB$359,$J$353:$R$353,0))</f>
        <v>0</v>
      </c>
      <c r="AC397" s="1015" cm="1">
        <f t="array" ref="AC397">INDEX($H397:$K397,0,MATCH(AC$360,$H$360:$K$360,0))*INDEX($J$354:$R$357,MATCH(AC$360,$I$354:$I$357,0),MATCH(AC$359,$J$353:$R$353,0))</f>
        <v>0</v>
      </c>
      <c r="AD397" s="1015" cm="1">
        <f t="array" ref="AD397">INDEX($H397:$K397,0,MATCH(AD$360,$H$360:$K$360,0))*INDEX($J$354:$R$357,MATCH(AD$360,$I$354:$I$357,0),MATCH(AD$359,$J$353:$R$353,0))</f>
        <v>0</v>
      </c>
      <c r="AE397" s="1015" cm="1">
        <f t="array" ref="AE397">INDEX($H397:$K397,0,MATCH(AE$360,$H$360:$K$360,0))*INDEX($J$354:$R$357,MATCH(AE$360,$I$354:$I$357,0),MATCH(AE$359,$J$353:$R$353,0))</f>
        <v>0</v>
      </c>
      <c r="AF397" s="1015" cm="1">
        <f t="array" ref="AF397">INDEX($H397:$K397,0,MATCH(AF$360,$H$360:$K$360,0))*INDEX($J$354:$R$357,MATCH(AF$360,$I$354:$I$357,0),MATCH(AF$359,$J$353:$R$353,0))</f>
        <v>0</v>
      </c>
      <c r="AG397" s="1015" cm="1">
        <f t="array" ref="AG397">INDEX($H397:$K397,0,MATCH(AG$360,$H$360:$K$360,0))*INDEX($J$354:$R$357,MATCH(AG$360,$I$354:$I$357,0),MATCH(AG$359,$J$353:$R$353,0))</f>
        <v>0</v>
      </c>
      <c r="AH397" s="1015" cm="1">
        <f t="array" ref="AH397">INDEX($H397:$K397,0,MATCH(AH$360,$H$360:$K$360,0))*INDEX($J$354:$R$357,MATCH(AH$360,$I$354:$I$357,0),MATCH(AH$359,$J$353:$R$353,0))</f>
        <v>0</v>
      </c>
      <c r="AI397" s="1015" cm="1">
        <f t="array" ref="AI397">INDEX($H397:$K397,0,MATCH(AI$360,$H$360:$K$360,0))*INDEX($J$354:$R$357,MATCH(AI$360,$I$354:$I$357,0),MATCH(AI$359,$J$353:$R$353,0))</f>
        <v>0</v>
      </c>
      <c r="AJ397" s="1015" cm="1">
        <f t="array" ref="AJ397">INDEX($H397:$K397,0,MATCH(AJ$360,$H$360:$K$360,0))*INDEX($J$354:$R$357,MATCH(AJ$360,$I$354:$I$357,0),MATCH(AJ$359,$J$353:$R$353,0))</f>
        <v>0</v>
      </c>
      <c r="AK397" s="1015" cm="1">
        <f t="array" ref="AK397">INDEX($H397:$K397,0,MATCH(AK$360,$H$360:$K$360,0))*INDEX($J$354:$R$357,MATCH(AK$360,$I$354:$I$357,0),MATCH(AK$359,$J$353:$R$353,0))</f>
        <v>0</v>
      </c>
      <c r="AL397" s="1015" cm="1">
        <f t="array" ref="AL397">INDEX($H397:$K397,0,MATCH(AL$360,$H$360:$K$360,0))*INDEX($J$354:$R$357,MATCH(AL$360,$I$354:$I$357,0),MATCH(AL$359,$J$353:$R$353,0))</f>
        <v>0</v>
      </c>
      <c r="AM397" s="1015" cm="1">
        <f t="array" ref="AM397">INDEX($H397:$K397,0,MATCH(AM$360,$H$360:$K$360,0))*INDEX($J$354:$R$357,MATCH(AM$360,$I$354:$I$357,0),MATCH(AM$359,$J$353:$R$353,0))</f>
        <v>0</v>
      </c>
      <c r="AN397" s="1015" cm="1">
        <f t="array" ref="AN397">INDEX($H397:$K397,0,MATCH(AN$360,$H$360:$K$360,0))*INDEX($J$354:$R$357,MATCH(AN$360,$I$354:$I$357,0),MATCH(AN$359,$J$353:$R$353,0))</f>
        <v>0</v>
      </c>
      <c r="AO397" s="1015" cm="1">
        <f t="array" ref="AO397">INDEX($H397:$K397,0,MATCH(AO$360,$H$360:$K$360,0))*INDEX($J$354:$R$357,MATCH(AO$360,$I$354:$I$357,0),MATCH(AO$359,$J$353:$R$353,0))</f>
        <v>0</v>
      </c>
      <c r="AP397" s="1015" cm="1">
        <f t="array" ref="AP397">INDEX($H397:$K397,0,MATCH(AP$360,$H$360:$K$360,0))*INDEX($J$354:$R$357,MATCH(AP$360,$I$354:$I$357,0),MATCH(AP$359,$J$353:$R$353,0))</f>
        <v>0</v>
      </c>
      <c r="AQ397" s="1015" cm="1">
        <f t="array" ref="AQ397">INDEX($H397:$K397,0,MATCH(AQ$360,$H$360:$K$360,0))*INDEX($J$354:$R$357,MATCH(AQ$360,$I$354:$I$357,0),MATCH(AQ$359,$J$353:$R$353,0))</f>
        <v>0</v>
      </c>
      <c r="AR397" s="1015" cm="1">
        <f t="array" ref="AR397">INDEX($H397:$K397,0,MATCH(AR$360,$H$360:$K$360,0))*INDEX($J$354:$R$357,MATCH(AR$360,$I$354:$I$357,0),MATCH(AR$359,$J$353:$R$353,0))</f>
        <v>0</v>
      </c>
      <c r="AS397" s="1015" cm="1">
        <f t="array" ref="AS397">INDEX($H397:$K397,0,MATCH(AS$360,$H$360:$K$360,0))*INDEX($J$354:$R$357,MATCH(AS$360,$I$354:$I$357,0),MATCH(AS$359,$J$353:$R$353,0))</f>
        <v>0</v>
      </c>
      <c r="AT397" s="1015" cm="1">
        <f t="array" ref="AT397">INDEX($H397:$K397,0,MATCH(AT$360,$H$360:$K$360,0))*INDEX($J$354:$R$357,MATCH(AT$360,$I$354:$I$357,0),MATCH(AT$359,$J$353:$R$353,0))</f>
        <v>0</v>
      </c>
      <c r="AU397" s="1015"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5"/>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5"/>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6" t="s">
        <v>828</v>
      </c>
      <c r="I400" s="697"/>
      <c r="J400" s="1013" t="s">
        <v>419</v>
      </c>
      <c r="K400" s="1013" t="s">
        <v>817</v>
      </c>
      <c r="L400" s="1013" t="s">
        <v>818</v>
      </c>
      <c r="M400" s="1013" t="s">
        <v>819</v>
      </c>
      <c r="N400" s="1013" t="s">
        <v>820</v>
      </c>
      <c r="O400" s="1013" t="s">
        <v>821</v>
      </c>
      <c r="P400" s="1013" t="s">
        <v>822</v>
      </c>
      <c r="Q400" s="1013" t="s">
        <v>823</v>
      </c>
      <c r="R400" s="1013" t="s">
        <v>824</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7" customFormat="1" ht="15" outlineLevel="1" x14ac:dyDescent="0.25">
      <c r="A401" s="701"/>
      <c r="B401" s="698"/>
      <c r="C401" s="710"/>
      <c r="D401" s="710"/>
      <c r="E401" s="710"/>
      <c r="F401" s="714"/>
      <c r="G401" s="656"/>
      <c r="I401" s="697" t="s">
        <v>1163</v>
      </c>
      <c r="J401" s="1014">
        <v>1</v>
      </c>
      <c r="K401" s="1014">
        <v>1</v>
      </c>
      <c r="L401" s="1014">
        <v>1</v>
      </c>
      <c r="M401" s="1014">
        <v>1</v>
      </c>
      <c r="N401" s="1014">
        <v>1</v>
      </c>
      <c r="O401" s="1014">
        <v>1</v>
      </c>
      <c r="P401" s="1014">
        <v>1</v>
      </c>
      <c r="Q401" s="1014">
        <v>1</v>
      </c>
      <c r="R401" s="1014">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5"/>
      <c r="AY401" s="700"/>
      <c r="AZ401" s="700"/>
      <c r="BA401" s="700"/>
    </row>
    <row r="402" spans="1:53" s="697" customFormat="1" ht="15" outlineLevel="1" x14ac:dyDescent="0.25">
      <c r="A402" s="701"/>
      <c r="B402" s="698"/>
      <c r="C402" s="710"/>
      <c r="D402" s="710"/>
      <c r="E402" s="710"/>
      <c r="F402" s="714"/>
      <c r="G402" s="656"/>
      <c r="N402" s="655"/>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5"/>
      <c r="AY402" s="700"/>
      <c r="AZ402" s="700"/>
      <c r="BA402" s="700"/>
    </row>
    <row r="403" spans="1:53" s="76" customFormat="1" ht="15" outlineLevel="1" x14ac:dyDescent="0.25">
      <c r="A403" s="234"/>
      <c r="B403" s="235"/>
      <c r="C403" s="245"/>
      <c r="D403" s="245"/>
      <c r="E403" s="245"/>
      <c r="F403" s="253"/>
      <c r="G403" s="253"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1160</v>
      </c>
      <c r="K404" s="76" t="s">
        <v>368</v>
      </c>
      <c r="L404" s="76" t="str">
        <f>H404</f>
        <v>agflow</v>
      </c>
      <c r="M404" s="697" t="str">
        <f t="shared" ref="M404:AU404" si="41">I404</f>
        <v>ureamop</v>
      </c>
      <c r="N404" s="697" t="str">
        <f t="shared" si="41"/>
        <v>urea-late</v>
      </c>
      <c r="O404" s="697" t="str">
        <f t="shared" si="41"/>
        <v>ns31</v>
      </c>
      <c r="P404" s="697" t="str">
        <f t="shared" si="41"/>
        <v>agflow</v>
      </c>
      <c r="Q404" s="697" t="str">
        <f t="shared" si="41"/>
        <v>ureamop</v>
      </c>
      <c r="R404" s="697" t="str">
        <f t="shared" si="41"/>
        <v>urea-late</v>
      </c>
      <c r="S404" s="697" t="str">
        <f t="shared" si="41"/>
        <v>ns31</v>
      </c>
      <c r="T404" s="697" t="str">
        <f t="shared" si="41"/>
        <v>agflow</v>
      </c>
      <c r="U404" s="697" t="str">
        <f t="shared" si="41"/>
        <v>ureamop</v>
      </c>
      <c r="V404" s="697" t="str">
        <f t="shared" si="41"/>
        <v>urea-late</v>
      </c>
      <c r="W404" s="697" t="str">
        <f t="shared" si="41"/>
        <v>ns31</v>
      </c>
      <c r="X404" s="697" t="str">
        <f t="shared" si="41"/>
        <v>agflow</v>
      </c>
      <c r="Y404" s="697" t="str">
        <f t="shared" si="41"/>
        <v>ureamop</v>
      </c>
      <c r="Z404" s="697" t="str">
        <f t="shared" si="41"/>
        <v>urea-late</v>
      </c>
      <c r="AA404" s="697" t="str">
        <f t="shared" si="41"/>
        <v>ns31</v>
      </c>
      <c r="AB404" s="697" t="str">
        <f t="shared" si="41"/>
        <v>agflow</v>
      </c>
      <c r="AC404" s="697" t="str">
        <f t="shared" si="41"/>
        <v>ureamop</v>
      </c>
      <c r="AD404" s="697" t="str">
        <f t="shared" si="41"/>
        <v>urea-late</v>
      </c>
      <c r="AE404" s="697" t="str">
        <f t="shared" si="41"/>
        <v>ns31</v>
      </c>
      <c r="AF404" s="697" t="str">
        <f t="shared" si="41"/>
        <v>agflow</v>
      </c>
      <c r="AG404" s="697" t="str">
        <f t="shared" si="41"/>
        <v>ureamop</v>
      </c>
      <c r="AH404" s="697" t="str">
        <f t="shared" si="41"/>
        <v>urea-late</v>
      </c>
      <c r="AI404" s="697" t="str">
        <f t="shared" si="41"/>
        <v>ns31</v>
      </c>
      <c r="AJ404" s="697" t="str">
        <f t="shared" si="41"/>
        <v>agflow</v>
      </c>
      <c r="AK404" s="697" t="str">
        <f t="shared" si="41"/>
        <v>ureamop</v>
      </c>
      <c r="AL404" s="697" t="str">
        <f t="shared" si="41"/>
        <v>urea-late</v>
      </c>
      <c r="AM404" s="697" t="str">
        <f t="shared" si="41"/>
        <v>ns31</v>
      </c>
      <c r="AN404" s="697" t="str">
        <f t="shared" si="41"/>
        <v>agflow</v>
      </c>
      <c r="AO404" s="697" t="str">
        <f t="shared" si="41"/>
        <v>ureamop</v>
      </c>
      <c r="AP404" s="697" t="str">
        <f t="shared" si="41"/>
        <v>urea-late</v>
      </c>
      <c r="AQ404" s="697" t="str">
        <f t="shared" si="41"/>
        <v>ns31</v>
      </c>
      <c r="AR404" s="697" t="str">
        <f t="shared" si="41"/>
        <v>agflow</v>
      </c>
      <c r="AS404" s="697" t="str">
        <f t="shared" si="41"/>
        <v>ureamop</v>
      </c>
      <c r="AT404" s="697" t="str">
        <f t="shared" si="41"/>
        <v>urea-late</v>
      </c>
      <c r="AU404" s="697"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5" cm="1">
        <f t="array" ref="L405">INDEX($H405:$K405,0,MATCH(L$404,$H$404:$K$404,0))*HLOOKUP(L$403,$J$400:$R$401,2)</f>
        <v>0</v>
      </c>
      <c r="M405" s="1015" cm="1">
        <f t="array" ref="M405">INDEX($H405:$K405,0,MATCH(M$404,$H$404:$K$404,0))*HLOOKUP(M$403,$J$400:$R$401,2)</f>
        <v>0</v>
      </c>
      <c r="N405" s="1015" cm="1">
        <f t="array" ref="N405">INDEX($H405:$K405,0,MATCH(N$404,$H$404:$K$404,0))*HLOOKUP(N$403,$J$400:$R$401,2)</f>
        <v>0</v>
      </c>
      <c r="O405" s="1015" cm="1">
        <f t="array" ref="O405">INDEX($H405:$K405,0,MATCH(O$404,$H$404:$K$404,0))*HLOOKUP(O$403,$J$400:$R$401,2)</f>
        <v>0</v>
      </c>
      <c r="P405" s="1015" cm="1">
        <f t="array" ref="P405">INDEX($H405:$K405,0,MATCH(P$404,$H$404:$K$404,0))*HLOOKUP(P$403,$J$400:$R$401,2)</f>
        <v>0</v>
      </c>
      <c r="Q405" s="1015" cm="1">
        <f t="array" ref="Q405">INDEX($H405:$K405,0,MATCH(Q$404,$H$404:$K$404,0))*HLOOKUP(Q$403,$J$400:$R$401,2)</f>
        <v>0</v>
      </c>
      <c r="R405" s="1015" cm="1">
        <f t="array" ref="R405">INDEX($H405:$K405,0,MATCH(R$404,$H$404:$K$404,0))*HLOOKUP(R$403,$J$400:$R$401,2)</f>
        <v>0</v>
      </c>
      <c r="S405" s="1015" cm="1">
        <f t="array" ref="S405">INDEX($H405:$K405,0,MATCH(S$404,$H$404:$K$404,0))*HLOOKUP(S$403,$J$400:$R$401,2)</f>
        <v>0</v>
      </c>
      <c r="T405" s="1015" cm="1">
        <f t="array" ref="T405">INDEX($H405:$K405,0,MATCH(T$404,$H$404:$K$404,0))*HLOOKUP(T$403,$J$400:$R$401,2)</f>
        <v>0</v>
      </c>
      <c r="U405" s="1015" cm="1">
        <f t="array" ref="U405">INDEX($H405:$K405,0,MATCH(U$404,$H$404:$K$404,0))*HLOOKUP(U$403,$J$400:$R$401,2)</f>
        <v>0</v>
      </c>
      <c r="V405" s="1015" cm="1">
        <f t="array" ref="V405">INDEX($H405:$K405,0,MATCH(V$404,$H$404:$K$404,0))*HLOOKUP(V$403,$J$400:$R$401,2)</f>
        <v>0</v>
      </c>
      <c r="W405" s="1015" cm="1">
        <f t="array" ref="W405">INDEX($H405:$K405,0,MATCH(W$404,$H$404:$K$404,0))*HLOOKUP(W$403,$J$400:$R$401,2)</f>
        <v>0</v>
      </c>
      <c r="X405" s="1015" cm="1">
        <f t="array" ref="X405">INDEX($H405:$K405,0,MATCH(X$404,$H$404:$K$404,0))*HLOOKUP(X$403,$J$400:$R$401,2)</f>
        <v>0</v>
      </c>
      <c r="Y405" s="1015" cm="1">
        <f t="array" ref="Y405">INDEX($H405:$K405,0,MATCH(Y$404,$H$404:$K$404,0))*HLOOKUP(Y$403,$J$400:$R$401,2)</f>
        <v>0</v>
      </c>
      <c r="Z405" s="1015" cm="1">
        <f t="array" ref="Z405">INDEX($H405:$K405,0,MATCH(Z$404,$H$404:$K$404,0))*HLOOKUP(Z$403,$J$400:$R$401,2)</f>
        <v>0</v>
      </c>
      <c r="AA405" s="1015" cm="1">
        <f t="array" ref="AA405">INDEX($H405:$K405,0,MATCH(AA$404,$H$404:$K$404,0))*HLOOKUP(AA$403,$J$400:$R$401,2)</f>
        <v>0</v>
      </c>
      <c r="AB405" s="1015" cm="1">
        <f t="array" ref="AB405">INDEX($H405:$K405,0,MATCH(AB$404,$H$404:$K$404,0))*HLOOKUP(AB$403,$J$400:$R$401,2)</f>
        <v>0</v>
      </c>
      <c r="AC405" s="1015" cm="1">
        <f t="array" ref="AC405">INDEX($H405:$K405,0,MATCH(AC$404,$H$404:$K$404,0))*HLOOKUP(AC$403,$J$400:$R$401,2)</f>
        <v>0</v>
      </c>
      <c r="AD405" s="1015" cm="1">
        <f t="array" ref="AD405">INDEX($H405:$K405,0,MATCH(AD$404,$H$404:$K$404,0))*HLOOKUP(AD$403,$J$400:$R$401,2)</f>
        <v>0</v>
      </c>
      <c r="AE405" s="1015" cm="1">
        <f t="array" ref="AE405">INDEX($H405:$K405,0,MATCH(AE$404,$H$404:$K$404,0))*HLOOKUP(AE$403,$J$400:$R$401,2)</f>
        <v>0</v>
      </c>
      <c r="AF405" s="1015" cm="1">
        <f t="array" ref="AF405">INDEX($H405:$K405,0,MATCH(AF$404,$H$404:$K$404,0))*HLOOKUP(AF$403,$J$400:$R$401,2)</f>
        <v>0</v>
      </c>
      <c r="AG405" s="1015" cm="1">
        <f t="array" ref="AG405">INDEX($H405:$K405,0,MATCH(AG$404,$H$404:$K$404,0))*HLOOKUP(AG$403,$J$400:$R$401,2)</f>
        <v>0</v>
      </c>
      <c r="AH405" s="1015" cm="1">
        <f t="array" ref="AH405">INDEX($H405:$K405,0,MATCH(AH$404,$H$404:$K$404,0))*HLOOKUP(AH$403,$J$400:$R$401,2)</f>
        <v>0</v>
      </c>
      <c r="AI405" s="1015" cm="1">
        <f t="array" ref="AI405">INDEX($H405:$K405,0,MATCH(AI$404,$H$404:$K$404,0))*HLOOKUP(AI$403,$J$400:$R$401,2)</f>
        <v>0</v>
      </c>
      <c r="AJ405" s="1015" cm="1">
        <f t="array" ref="AJ405">INDEX($H405:$K405,0,MATCH(AJ$404,$H$404:$K$404,0))*HLOOKUP(AJ$403,$J$400:$R$401,2)</f>
        <v>0</v>
      </c>
      <c r="AK405" s="1015" cm="1">
        <f t="array" ref="AK405">INDEX($H405:$K405,0,MATCH(AK$404,$H$404:$K$404,0))*HLOOKUP(AK$403,$J$400:$R$401,2)</f>
        <v>0</v>
      </c>
      <c r="AL405" s="1015" cm="1">
        <f t="array" ref="AL405">INDEX($H405:$K405,0,MATCH(AL$404,$H$404:$K$404,0))*HLOOKUP(AL$403,$J$400:$R$401,2)</f>
        <v>0</v>
      </c>
      <c r="AM405" s="1015" cm="1">
        <f t="array" ref="AM405">INDEX($H405:$K405,0,MATCH(AM$404,$H$404:$K$404,0))*HLOOKUP(AM$403,$J$400:$R$401,2)</f>
        <v>0</v>
      </c>
      <c r="AN405" s="1015" cm="1">
        <f t="array" ref="AN405">INDEX($H405:$K405,0,MATCH(AN$404,$H$404:$K$404,0))*HLOOKUP(AN$403,$J$400:$R$401,2)</f>
        <v>0</v>
      </c>
      <c r="AO405" s="1015" cm="1">
        <f t="array" ref="AO405">INDEX($H405:$K405,0,MATCH(AO$404,$H$404:$K$404,0))*HLOOKUP(AO$403,$J$400:$R$401,2)</f>
        <v>0</v>
      </c>
      <c r="AP405" s="1015" cm="1">
        <f t="array" ref="AP405">INDEX($H405:$K405,0,MATCH(AP$404,$H$404:$K$404,0))*HLOOKUP(AP$403,$J$400:$R$401,2)</f>
        <v>0</v>
      </c>
      <c r="AQ405" s="1015" cm="1">
        <f t="array" ref="AQ405">INDEX($H405:$K405,0,MATCH(AQ$404,$H$404:$K$404,0))*HLOOKUP(AQ$403,$J$400:$R$401,2)</f>
        <v>0</v>
      </c>
      <c r="AR405" s="1015" cm="1">
        <f t="array" ref="AR405">INDEX($H405:$K405,0,MATCH(AR$404,$H$404:$K$404,0))*HLOOKUP(AR$403,$J$400:$R$401,2)</f>
        <v>0</v>
      </c>
      <c r="AS405" s="1015" cm="1">
        <f t="array" ref="AS405">INDEX($H405:$K405,0,MATCH(AS$404,$H$404:$K$404,0))*HLOOKUP(AS$403,$J$400:$R$401,2)</f>
        <v>0</v>
      </c>
      <c r="AT405" s="1015" cm="1">
        <f t="array" ref="AT405">INDEX($H405:$K405,0,MATCH(AT$404,$H$404:$K$404,0))*HLOOKUP(AT$403,$J$400:$R$401,2)</f>
        <v>0</v>
      </c>
      <c r="AU405" s="1015"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4" t="str">
        <f t="shared" si="42"/>
        <v>YABABa</v>
      </c>
      <c r="H406" s="357">
        <v>0</v>
      </c>
      <c r="I406" s="357">
        <v>0</v>
      </c>
      <c r="J406" s="357">
        <v>0</v>
      </c>
      <c r="K406" s="357">
        <v>0</v>
      </c>
      <c r="L406" s="1015" cm="1">
        <f t="array" ref="L406">INDEX($H406:$K406,0,MATCH(L$404,$H$404:$K$404,0))*HLOOKUP(L$403,$J$400:$R$401,2)</f>
        <v>0</v>
      </c>
      <c r="M406" s="1015" cm="1">
        <f t="array" ref="M406">INDEX($H406:$K406,0,MATCH(M$404,$H$404:$K$404,0))*HLOOKUP(M$403,$J$400:$R$401,2)</f>
        <v>0</v>
      </c>
      <c r="N406" s="1015" cm="1">
        <f t="array" ref="N406">INDEX($H406:$K406,0,MATCH(N$404,$H$404:$K$404,0))*HLOOKUP(N$403,$J$400:$R$401,2)</f>
        <v>0</v>
      </c>
      <c r="O406" s="1015" cm="1">
        <f t="array" ref="O406">INDEX($H406:$K406,0,MATCH(O$404,$H$404:$K$404,0))*HLOOKUP(O$403,$J$400:$R$401,2)</f>
        <v>0</v>
      </c>
      <c r="P406" s="1015" cm="1">
        <f t="array" ref="P406">INDEX($H406:$K406,0,MATCH(P$404,$H$404:$K$404,0))*HLOOKUP(P$403,$J$400:$R$401,2)</f>
        <v>0</v>
      </c>
      <c r="Q406" s="1015" cm="1">
        <f t="array" ref="Q406">INDEX($H406:$K406,0,MATCH(Q$404,$H$404:$K$404,0))*HLOOKUP(Q$403,$J$400:$R$401,2)</f>
        <v>0</v>
      </c>
      <c r="R406" s="1015" cm="1">
        <f t="array" ref="R406">INDEX($H406:$K406,0,MATCH(R$404,$H$404:$K$404,0))*HLOOKUP(R$403,$J$400:$R$401,2)</f>
        <v>0</v>
      </c>
      <c r="S406" s="1015" cm="1">
        <f t="array" ref="S406">INDEX($H406:$K406,0,MATCH(S$404,$H$404:$K$404,0))*HLOOKUP(S$403,$J$400:$R$401,2)</f>
        <v>0</v>
      </c>
      <c r="T406" s="1015" cm="1">
        <f t="array" ref="T406">INDEX($H406:$K406,0,MATCH(T$404,$H$404:$K$404,0))*HLOOKUP(T$403,$J$400:$R$401,2)</f>
        <v>0</v>
      </c>
      <c r="U406" s="1015" cm="1">
        <f t="array" ref="U406">INDEX($H406:$K406,0,MATCH(U$404,$H$404:$K$404,0))*HLOOKUP(U$403,$J$400:$R$401,2)</f>
        <v>0</v>
      </c>
      <c r="V406" s="1015" cm="1">
        <f t="array" ref="V406">INDEX($H406:$K406,0,MATCH(V$404,$H$404:$K$404,0))*HLOOKUP(V$403,$J$400:$R$401,2)</f>
        <v>0</v>
      </c>
      <c r="W406" s="1015" cm="1">
        <f t="array" ref="W406">INDEX($H406:$K406,0,MATCH(W$404,$H$404:$K$404,0))*HLOOKUP(W$403,$J$400:$R$401,2)</f>
        <v>0</v>
      </c>
      <c r="X406" s="1015" cm="1">
        <f t="array" ref="X406">INDEX($H406:$K406,0,MATCH(X$404,$H$404:$K$404,0))*HLOOKUP(X$403,$J$400:$R$401,2)</f>
        <v>0</v>
      </c>
      <c r="Y406" s="1015" cm="1">
        <f t="array" ref="Y406">INDEX($H406:$K406,0,MATCH(Y$404,$H$404:$K$404,0))*HLOOKUP(Y$403,$J$400:$R$401,2)</f>
        <v>0</v>
      </c>
      <c r="Z406" s="1015" cm="1">
        <f t="array" ref="Z406">INDEX($H406:$K406,0,MATCH(Z$404,$H$404:$K$404,0))*HLOOKUP(Z$403,$J$400:$R$401,2)</f>
        <v>0</v>
      </c>
      <c r="AA406" s="1015" cm="1">
        <f t="array" ref="AA406">INDEX($H406:$K406,0,MATCH(AA$404,$H$404:$K$404,0))*HLOOKUP(AA$403,$J$400:$R$401,2)</f>
        <v>0</v>
      </c>
      <c r="AB406" s="1015" cm="1">
        <f t="array" ref="AB406">INDEX($H406:$K406,0,MATCH(AB$404,$H$404:$K$404,0))*HLOOKUP(AB$403,$J$400:$R$401,2)</f>
        <v>0</v>
      </c>
      <c r="AC406" s="1015" cm="1">
        <f t="array" ref="AC406">INDEX($H406:$K406,0,MATCH(AC$404,$H$404:$K$404,0))*HLOOKUP(AC$403,$J$400:$R$401,2)</f>
        <v>0</v>
      </c>
      <c r="AD406" s="1015" cm="1">
        <f t="array" ref="AD406">INDEX($H406:$K406,0,MATCH(AD$404,$H$404:$K$404,0))*HLOOKUP(AD$403,$J$400:$R$401,2)</f>
        <v>0</v>
      </c>
      <c r="AE406" s="1015" cm="1">
        <f t="array" ref="AE406">INDEX($H406:$K406,0,MATCH(AE$404,$H$404:$K$404,0))*HLOOKUP(AE$403,$J$400:$R$401,2)</f>
        <v>0</v>
      </c>
      <c r="AF406" s="1015" cm="1">
        <f t="array" ref="AF406">INDEX($H406:$K406,0,MATCH(AF$404,$H$404:$K$404,0))*HLOOKUP(AF$403,$J$400:$R$401,2)</f>
        <v>0</v>
      </c>
      <c r="AG406" s="1015" cm="1">
        <f t="array" ref="AG406">INDEX($H406:$K406,0,MATCH(AG$404,$H$404:$K$404,0))*HLOOKUP(AG$403,$J$400:$R$401,2)</f>
        <v>0</v>
      </c>
      <c r="AH406" s="1015" cm="1">
        <f t="array" ref="AH406">INDEX($H406:$K406,0,MATCH(AH$404,$H$404:$K$404,0))*HLOOKUP(AH$403,$J$400:$R$401,2)</f>
        <v>0</v>
      </c>
      <c r="AI406" s="1015" cm="1">
        <f t="array" ref="AI406">INDEX($H406:$K406,0,MATCH(AI$404,$H$404:$K$404,0))*HLOOKUP(AI$403,$J$400:$R$401,2)</f>
        <v>0</v>
      </c>
      <c r="AJ406" s="1015" cm="1">
        <f t="array" ref="AJ406">INDEX($H406:$K406,0,MATCH(AJ$404,$H$404:$K$404,0))*HLOOKUP(AJ$403,$J$400:$R$401,2)</f>
        <v>0</v>
      </c>
      <c r="AK406" s="1015" cm="1">
        <f t="array" ref="AK406">INDEX($H406:$K406,0,MATCH(AK$404,$H$404:$K$404,0))*HLOOKUP(AK$403,$J$400:$R$401,2)</f>
        <v>0</v>
      </c>
      <c r="AL406" s="1015" cm="1">
        <f t="array" ref="AL406">INDEX($H406:$K406,0,MATCH(AL$404,$H$404:$K$404,0))*HLOOKUP(AL$403,$J$400:$R$401,2)</f>
        <v>0</v>
      </c>
      <c r="AM406" s="1015" cm="1">
        <f t="array" ref="AM406">INDEX($H406:$K406,0,MATCH(AM$404,$H$404:$K$404,0))*HLOOKUP(AM$403,$J$400:$R$401,2)</f>
        <v>0</v>
      </c>
      <c r="AN406" s="1015" cm="1">
        <f t="array" ref="AN406">INDEX($H406:$K406,0,MATCH(AN$404,$H$404:$K$404,0))*HLOOKUP(AN$403,$J$400:$R$401,2)</f>
        <v>0</v>
      </c>
      <c r="AO406" s="1015" cm="1">
        <f t="array" ref="AO406">INDEX($H406:$K406,0,MATCH(AO$404,$H$404:$K$404,0))*HLOOKUP(AO$403,$J$400:$R$401,2)</f>
        <v>0</v>
      </c>
      <c r="AP406" s="1015" cm="1">
        <f t="array" ref="AP406">INDEX($H406:$K406,0,MATCH(AP$404,$H$404:$K$404,0))*HLOOKUP(AP$403,$J$400:$R$401,2)</f>
        <v>0</v>
      </c>
      <c r="AQ406" s="1015" cm="1">
        <f t="array" ref="AQ406">INDEX($H406:$K406,0,MATCH(AQ$404,$H$404:$K$404,0))*HLOOKUP(AQ$403,$J$400:$R$401,2)</f>
        <v>0</v>
      </c>
      <c r="AR406" s="1015" cm="1">
        <f t="array" ref="AR406">INDEX($H406:$K406,0,MATCH(AR$404,$H$404:$K$404,0))*HLOOKUP(AR$403,$J$400:$R$401,2)</f>
        <v>0</v>
      </c>
      <c r="AS406" s="1015" cm="1">
        <f t="array" ref="AS406">INDEX($H406:$K406,0,MATCH(AS$404,$H$404:$K$404,0))*HLOOKUP(AS$403,$J$400:$R$401,2)</f>
        <v>0</v>
      </c>
      <c r="AT406" s="1015" cm="1">
        <f t="array" ref="AT406">INDEX($H406:$K406,0,MATCH(AT$404,$H$404:$K$404,0))*HLOOKUP(AT$403,$J$400:$R$401,2)</f>
        <v>0</v>
      </c>
      <c r="AU406" s="1015"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4" t="str">
        <f t="shared" si="42"/>
        <v>AYABAb</v>
      </c>
      <c r="H407" s="357">
        <v>100</v>
      </c>
      <c r="I407" s="357">
        <v>100</v>
      </c>
      <c r="J407" s="357">
        <v>40</v>
      </c>
      <c r="K407" s="357">
        <v>0</v>
      </c>
      <c r="L407" s="1015" cm="1">
        <f t="array" ref="L407">INDEX($H407:$K407,0,MATCH(L$404,$H$404:$K$404,0))*HLOOKUP(L$403,$J$400:$R$401,2)</f>
        <v>100</v>
      </c>
      <c r="M407" s="1015" cm="1">
        <f t="array" ref="M407">INDEX($H407:$K407,0,MATCH(M$404,$H$404:$K$404,0))*HLOOKUP(M$403,$J$400:$R$401,2)</f>
        <v>100</v>
      </c>
      <c r="N407" s="1015" cm="1">
        <f t="array" ref="N407">INDEX($H407:$K407,0,MATCH(N$404,$H$404:$K$404,0))*HLOOKUP(N$403,$J$400:$R$401,2)</f>
        <v>40</v>
      </c>
      <c r="O407" s="1015" cm="1">
        <f t="array" ref="O407">INDEX($H407:$K407,0,MATCH(O$404,$H$404:$K$404,0))*HLOOKUP(O$403,$J$400:$R$401,2)</f>
        <v>0</v>
      </c>
      <c r="P407" s="1015" cm="1">
        <f t="array" ref="P407">INDEX($H407:$K407,0,MATCH(P$404,$H$404:$K$404,0))*HLOOKUP(P$403,$J$400:$R$401,2)</f>
        <v>100</v>
      </c>
      <c r="Q407" s="1015" cm="1">
        <f t="array" ref="Q407">INDEX($H407:$K407,0,MATCH(Q$404,$H$404:$K$404,0))*HLOOKUP(Q$403,$J$400:$R$401,2)</f>
        <v>100</v>
      </c>
      <c r="R407" s="1015" cm="1">
        <f t="array" ref="R407">INDEX($H407:$K407,0,MATCH(R$404,$H$404:$K$404,0))*HLOOKUP(R$403,$J$400:$R$401,2)</f>
        <v>40</v>
      </c>
      <c r="S407" s="1015" cm="1">
        <f t="array" ref="S407">INDEX($H407:$K407,0,MATCH(S$404,$H$404:$K$404,0))*HLOOKUP(S$403,$J$400:$R$401,2)</f>
        <v>0</v>
      </c>
      <c r="T407" s="1015" cm="1">
        <f t="array" ref="T407">INDEX($H407:$K407,0,MATCH(T$404,$H$404:$K$404,0))*HLOOKUP(T$403,$J$400:$R$401,2)</f>
        <v>100</v>
      </c>
      <c r="U407" s="1015" cm="1">
        <f t="array" ref="U407">INDEX($H407:$K407,0,MATCH(U$404,$H$404:$K$404,0))*HLOOKUP(U$403,$J$400:$R$401,2)</f>
        <v>100</v>
      </c>
      <c r="V407" s="1015" cm="1">
        <f t="array" ref="V407">INDEX($H407:$K407,0,MATCH(V$404,$H$404:$K$404,0))*HLOOKUP(V$403,$J$400:$R$401,2)</f>
        <v>40</v>
      </c>
      <c r="W407" s="1015" cm="1">
        <f t="array" ref="W407">INDEX($H407:$K407,0,MATCH(W$404,$H$404:$K$404,0))*HLOOKUP(W$403,$J$400:$R$401,2)</f>
        <v>0</v>
      </c>
      <c r="X407" s="1015" cm="1">
        <f t="array" ref="X407">INDEX($H407:$K407,0,MATCH(X$404,$H$404:$K$404,0))*HLOOKUP(X$403,$J$400:$R$401,2)</f>
        <v>100</v>
      </c>
      <c r="Y407" s="1015" cm="1">
        <f t="array" ref="Y407">INDEX($H407:$K407,0,MATCH(Y$404,$H$404:$K$404,0))*HLOOKUP(Y$403,$J$400:$R$401,2)</f>
        <v>100</v>
      </c>
      <c r="Z407" s="1015" cm="1">
        <f t="array" ref="Z407">INDEX($H407:$K407,0,MATCH(Z$404,$H$404:$K$404,0))*HLOOKUP(Z$403,$J$400:$R$401,2)</f>
        <v>40</v>
      </c>
      <c r="AA407" s="1015" cm="1">
        <f t="array" ref="AA407">INDEX($H407:$K407,0,MATCH(AA$404,$H$404:$K$404,0))*HLOOKUP(AA$403,$J$400:$R$401,2)</f>
        <v>0</v>
      </c>
      <c r="AB407" s="1015" cm="1">
        <f t="array" ref="AB407">INDEX($H407:$K407,0,MATCH(AB$404,$H$404:$K$404,0))*HLOOKUP(AB$403,$J$400:$R$401,2)</f>
        <v>100</v>
      </c>
      <c r="AC407" s="1015" cm="1">
        <f t="array" ref="AC407">INDEX($H407:$K407,0,MATCH(AC$404,$H$404:$K$404,0))*HLOOKUP(AC$403,$J$400:$R$401,2)</f>
        <v>100</v>
      </c>
      <c r="AD407" s="1015" cm="1">
        <f t="array" ref="AD407">INDEX($H407:$K407,0,MATCH(AD$404,$H$404:$K$404,0))*HLOOKUP(AD$403,$J$400:$R$401,2)</f>
        <v>40</v>
      </c>
      <c r="AE407" s="1015" cm="1">
        <f t="array" ref="AE407">INDEX($H407:$K407,0,MATCH(AE$404,$H$404:$K$404,0))*HLOOKUP(AE$403,$J$400:$R$401,2)</f>
        <v>0</v>
      </c>
      <c r="AF407" s="1015" cm="1">
        <f t="array" ref="AF407">INDEX($H407:$K407,0,MATCH(AF$404,$H$404:$K$404,0))*HLOOKUP(AF$403,$J$400:$R$401,2)</f>
        <v>100</v>
      </c>
      <c r="AG407" s="1015" cm="1">
        <f t="array" ref="AG407">INDEX($H407:$K407,0,MATCH(AG$404,$H$404:$K$404,0))*HLOOKUP(AG$403,$J$400:$R$401,2)</f>
        <v>100</v>
      </c>
      <c r="AH407" s="1015" cm="1">
        <f t="array" ref="AH407">INDEX($H407:$K407,0,MATCH(AH$404,$H$404:$K$404,0))*HLOOKUP(AH$403,$J$400:$R$401,2)</f>
        <v>40</v>
      </c>
      <c r="AI407" s="1015" cm="1">
        <f t="array" ref="AI407">INDEX($H407:$K407,0,MATCH(AI$404,$H$404:$K$404,0))*HLOOKUP(AI$403,$J$400:$R$401,2)</f>
        <v>0</v>
      </c>
      <c r="AJ407" s="1015" cm="1">
        <f t="array" ref="AJ407">INDEX($H407:$K407,0,MATCH(AJ$404,$H$404:$K$404,0))*HLOOKUP(AJ$403,$J$400:$R$401,2)</f>
        <v>100</v>
      </c>
      <c r="AK407" s="1015" cm="1">
        <f t="array" ref="AK407">INDEX($H407:$K407,0,MATCH(AK$404,$H$404:$K$404,0))*HLOOKUP(AK$403,$J$400:$R$401,2)</f>
        <v>100</v>
      </c>
      <c r="AL407" s="1015" cm="1">
        <f t="array" ref="AL407">INDEX($H407:$K407,0,MATCH(AL$404,$H$404:$K$404,0))*HLOOKUP(AL$403,$J$400:$R$401,2)</f>
        <v>40</v>
      </c>
      <c r="AM407" s="1015" cm="1">
        <f t="array" ref="AM407">INDEX($H407:$K407,0,MATCH(AM$404,$H$404:$K$404,0))*HLOOKUP(AM$403,$J$400:$R$401,2)</f>
        <v>0</v>
      </c>
      <c r="AN407" s="1015" cm="1">
        <f t="array" ref="AN407">INDEX($H407:$K407,0,MATCH(AN$404,$H$404:$K$404,0))*HLOOKUP(AN$403,$J$400:$R$401,2)</f>
        <v>100</v>
      </c>
      <c r="AO407" s="1015" cm="1">
        <f t="array" ref="AO407">INDEX($H407:$K407,0,MATCH(AO$404,$H$404:$K$404,0))*HLOOKUP(AO$403,$J$400:$R$401,2)</f>
        <v>100</v>
      </c>
      <c r="AP407" s="1015" cm="1">
        <f t="array" ref="AP407">INDEX($H407:$K407,0,MATCH(AP$404,$H$404:$K$404,0))*HLOOKUP(AP$403,$J$400:$R$401,2)</f>
        <v>40</v>
      </c>
      <c r="AQ407" s="1015" cm="1">
        <f t="array" ref="AQ407">INDEX($H407:$K407,0,MATCH(AQ$404,$H$404:$K$404,0))*HLOOKUP(AQ$403,$J$400:$R$401,2)</f>
        <v>0</v>
      </c>
      <c r="AR407" s="1015" cm="1">
        <f t="array" ref="AR407">INDEX($H407:$K407,0,MATCH(AR$404,$H$404:$K$404,0))*HLOOKUP(AR$403,$J$400:$R$401,2)</f>
        <v>100</v>
      </c>
      <c r="AS407" s="1015" cm="1">
        <f t="array" ref="AS407">INDEX($H407:$K407,0,MATCH(AS$404,$H$404:$K$404,0))*HLOOKUP(AS$403,$J$400:$R$401,2)</f>
        <v>100</v>
      </c>
      <c r="AT407" s="1015" cm="1">
        <f t="array" ref="AT407">INDEX($H407:$K407,0,MATCH(AT$404,$H$404:$K$404,0))*HLOOKUP(AT$403,$J$400:$R$401,2)</f>
        <v>40</v>
      </c>
      <c r="AU407" s="1015" cm="1">
        <f t="array" ref="AU407">INDEX($H407:$K407,0,MATCH(AU$404,$H$404:$K$404,0))*HLOOKUP(AU$403,$J$400:$R$401,2)</f>
        <v>0</v>
      </c>
      <c r="AV407" s="313"/>
      <c r="AW407" s="313"/>
      <c r="AX407" s="244"/>
      <c r="AY407" s="236"/>
      <c r="AZ407" s="236"/>
      <c r="BA407" s="236"/>
    </row>
    <row r="408" spans="1:53" s="697" customFormat="1" ht="15" outlineLevel="1" x14ac:dyDescent="0.25">
      <c r="A408" s="701"/>
      <c r="B408" s="698"/>
      <c r="C408" s="710"/>
      <c r="D408" s="710"/>
      <c r="E408" s="710"/>
      <c r="F408" s="714"/>
      <c r="G408" s="714" t="str">
        <f t="shared" si="42"/>
        <v>AYABAbd</v>
      </c>
      <c r="H408" s="357">
        <v>100</v>
      </c>
      <c r="I408" s="357">
        <v>100</v>
      </c>
      <c r="J408" s="357">
        <v>40</v>
      </c>
      <c r="K408" s="357">
        <v>0</v>
      </c>
      <c r="L408" s="1015" cm="1">
        <f t="array" ref="L408">INDEX($H408:$K408,0,MATCH(L$404,$H$404:$K$404,0))*HLOOKUP(L$403,$J$400:$R$401,2)</f>
        <v>100</v>
      </c>
      <c r="M408" s="1015" cm="1">
        <f t="array" ref="M408">INDEX($H408:$K408,0,MATCH(M$404,$H$404:$K$404,0))*HLOOKUP(M$403,$J$400:$R$401,2)</f>
        <v>100</v>
      </c>
      <c r="N408" s="1015" cm="1">
        <f t="array" ref="N408">INDEX($H408:$K408,0,MATCH(N$404,$H$404:$K$404,0))*HLOOKUP(N$403,$J$400:$R$401,2)</f>
        <v>40</v>
      </c>
      <c r="O408" s="1015" cm="1">
        <f t="array" ref="O408">INDEX($H408:$K408,0,MATCH(O$404,$H$404:$K$404,0))*HLOOKUP(O$403,$J$400:$R$401,2)</f>
        <v>0</v>
      </c>
      <c r="P408" s="1015" cm="1">
        <f t="array" ref="P408">INDEX($H408:$K408,0,MATCH(P$404,$H$404:$K$404,0))*HLOOKUP(P$403,$J$400:$R$401,2)</f>
        <v>100</v>
      </c>
      <c r="Q408" s="1015" cm="1">
        <f t="array" ref="Q408">INDEX($H408:$K408,0,MATCH(Q$404,$H$404:$K$404,0))*HLOOKUP(Q$403,$J$400:$R$401,2)</f>
        <v>100</v>
      </c>
      <c r="R408" s="1015" cm="1">
        <f t="array" ref="R408">INDEX($H408:$K408,0,MATCH(R$404,$H$404:$K$404,0))*HLOOKUP(R$403,$J$400:$R$401,2)</f>
        <v>40</v>
      </c>
      <c r="S408" s="1015" cm="1">
        <f t="array" ref="S408">INDEX($H408:$K408,0,MATCH(S$404,$H$404:$K$404,0))*HLOOKUP(S$403,$J$400:$R$401,2)</f>
        <v>0</v>
      </c>
      <c r="T408" s="1015" cm="1">
        <f t="array" ref="T408">INDEX($H408:$K408,0,MATCH(T$404,$H$404:$K$404,0))*HLOOKUP(T$403,$J$400:$R$401,2)</f>
        <v>100</v>
      </c>
      <c r="U408" s="1015" cm="1">
        <f t="array" ref="U408">INDEX($H408:$K408,0,MATCH(U$404,$H$404:$K$404,0))*HLOOKUP(U$403,$J$400:$R$401,2)</f>
        <v>100</v>
      </c>
      <c r="V408" s="1015" cm="1">
        <f t="array" ref="V408">INDEX($H408:$K408,0,MATCH(V$404,$H$404:$K$404,0))*HLOOKUP(V$403,$J$400:$R$401,2)</f>
        <v>40</v>
      </c>
      <c r="W408" s="1015" cm="1">
        <f t="array" ref="W408">INDEX($H408:$K408,0,MATCH(W$404,$H$404:$K$404,0))*HLOOKUP(W$403,$J$400:$R$401,2)</f>
        <v>0</v>
      </c>
      <c r="X408" s="1015" cm="1">
        <f t="array" ref="X408">INDEX($H408:$K408,0,MATCH(X$404,$H$404:$K$404,0))*HLOOKUP(X$403,$J$400:$R$401,2)</f>
        <v>100</v>
      </c>
      <c r="Y408" s="1015" cm="1">
        <f t="array" ref="Y408">INDEX($H408:$K408,0,MATCH(Y$404,$H$404:$K$404,0))*HLOOKUP(Y$403,$J$400:$R$401,2)</f>
        <v>100</v>
      </c>
      <c r="Z408" s="1015" cm="1">
        <f t="array" ref="Z408">INDEX($H408:$K408,0,MATCH(Z$404,$H$404:$K$404,0))*HLOOKUP(Z$403,$J$400:$R$401,2)</f>
        <v>40</v>
      </c>
      <c r="AA408" s="1015" cm="1">
        <f t="array" ref="AA408">INDEX($H408:$K408,0,MATCH(AA$404,$H$404:$K$404,0))*HLOOKUP(AA$403,$J$400:$R$401,2)</f>
        <v>0</v>
      </c>
      <c r="AB408" s="1015" cm="1">
        <f t="array" ref="AB408">INDEX($H408:$K408,0,MATCH(AB$404,$H$404:$K$404,0))*HLOOKUP(AB$403,$J$400:$R$401,2)</f>
        <v>100</v>
      </c>
      <c r="AC408" s="1015" cm="1">
        <f t="array" ref="AC408">INDEX($H408:$K408,0,MATCH(AC$404,$H$404:$K$404,0))*HLOOKUP(AC$403,$J$400:$R$401,2)</f>
        <v>100</v>
      </c>
      <c r="AD408" s="1015" cm="1">
        <f t="array" ref="AD408">INDEX($H408:$K408,0,MATCH(AD$404,$H$404:$K$404,0))*HLOOKUP(AD$403,$J$400:$R$401,2)</f>
        <v>40</v>
      </c>
      <c r="AE408" s="1015" cm="1">
        <f t="array" ref="AE408">INDEX($H408:$K408,0,MATCH(AE$404,$H$404:$K$404,0))*HLOOKUP(AE$403,$J$400:$R$401,2)</f>
        <v>0</v>
      </c>
      <c r="AF408" s="1015" cm="1">
        <f t="array" ref="AF408">INDEX($H408:$K408,0,MATCH(AF$404,$H$404:$K$404,0))*HLOOKUP(AF$403,$J$400:$R$401,2)</f>
        <v>100</v>
      </c>
      <c r="AG408" s="1015" cm="1">
        <f t="array" ref="AG408">INDEX($H408:$K408,0,MATCH(AG$404,$H$404:$K$404,0))*HLOOKUP(AG$403,$J$400:$R$401,2)</f>
        <v>100</v>
      </c>
      <c r="AH408" s="1015" cm="1">
        <f t="array" ref="AH408">INDEX($H408:$K408,0,MATCH(AH$404,$H$404:$K$404,0))*HLOOKUP(AH$403,$J$400:$R$401,2)</f>
        <v>40</v>
      </c>
      <c r="AI408" s="1015" cm="1">
        <f t="array" ref="AI408">INDEX($H408:$K408,0,MATCH(AI$404,$H$404:$K$404,0))*HLOOKUP(AI$403,$J$400:$R$401,2)</f>
        <v>0</v>
      </c>
      <c r="AJ408" s="1015" cm="1">
        <f t="array" ref="AJ408">INDEX($H408:$K408,0,MATCH(AJ$404,$H$404:$K$404,0))*HLOOKUP(AJ$403,$J$400:$R$401,2)</f>
        <v>100</v>
      </c>
      <c r="AK408" s="1015" cm="1">
        <f t="array" ref="AK408">INDEX($H408:$K408,0,MATCH(AK$404,$H$404:$K$404,0))*HLOOKUP(AK$403,$J$400:$R$401,2)</f>
        <v>100</v>
      </c>
      <c r="AL408" s="1015" cm="1">
        <f t="array" ref="AL408">INDEX($H408:$K408,0,MATCH(AL$404,$H$404:$K$404,0))*HLOOKUP(AL$403,$J$400:$R$401,2)</f>
        <v>40</v>
      </c>
      <c r="AM408" s="1015" cm="1">
        <f t="array" ref="AM408">INDEX($H408:$K408,0,MATCH(AM$404,$H$404:$K$404,0))*HLOOKUP(AM$403,$J$400:$R$401,2)</f>
        <v>0</v>
      </c>
      <c r="AN408" s="1015" cm="1">
        <f t="array" ref="AN408">INDEX($H408:$K408,0,MATCH(AN$404,$H$404:$K$404,0))*HLOOKUP(AN$403,$J$400:$R$401,2)</f>
        <v>100</v>
      </c>
      <c r="AO408" s="1015" cm="1">
        <f t="array" ref="AO408">INDEX($H408:$K408,0,MATCH(AO$404,$H$404:$K$404,0))*HLOOKUP(AO$403,$J$400:$R$401,2)</f>
        <v>100</v>
      </c>
      <c r="AP408" s="1015" cm="1">
        <f t="array" ref="AP408">INDEX($H408:$K408,0,MATCH(AP$404,$H$404:$K$404,0))*HLOOKUP(AP$403,$J$400:$R$401,2)</f>
        <v>40</v>
      </c>
      <c r="AQ408" s="1015" cm="1">
        <f t="array" ref="AQ408">INDEX($H408:$K408,0,MATCH(AQ$404,$H$404:$K$404,0))*HLOOKUP(AQ$403,$J$400:$R$401,2)</f>
        <v>0</v>
      </c>
      <c r="AR408" s="1015" cm="1">
        <f t="array" ref="AR408">INDEX($H408:$K408,0,MATCH(AR$404,$H$404:$K$404,0))*HLOOKUP(AR$403,$J$400:$R$401,2)</f>
        <v>100</v>
      </c>
      <c r="AS408" s="1015" cm="1">
        <f t="array" ref="AS408">INDEX($H408:$K408,0,MATCH(AS$404,$H$404:$K$404,0))*HLOOKUP(AS$403,$J$400:$R$401,2)</f>
        <v>100</v>
      </c>
      <c r="AT408" s="1015" cm="1">
        <f t="array" ref="AT408">INDEX($H408:$K408,0,MATCH(AT$404,$H$404:$K$404,0))*HLOOKUP(AT$403,$J$400:$R$401,2)</f>
        <v>40</v>
      </c>
      <c r="AU408" s="1015" cm="1">
        <f t="array" ref="AU408">INDEX($H408:$K408,0,MATCH(AU$404,$H$404:$K$404,0))*HLOOKUP(AU$403,$J$400:$R$401,2)</f>
        <v>0</v>
      </c>
      <c r="AV408" s="313"/>
      <c r="AW408" s="313"/>
      <c r="AX408" s="705"/>
      <c r="AY408" s="700"/>
      <c r="AZ408" s="700"/>
      <c r="BA408" s="700"/>
    </row>
    <row r="409" spans="1:53" s="697" customFormat="1" ht="15" outlineLevel="1" x14ac:dyDescent="0.25">
      <c r="A409" s="701"/>
      <c r="B409" s="698"/>
      <c r="C409" s="710"/>
      <c r="D409" s="710"/>
      <c r="E409" s="710"/>
      <c r="F409" s="714"/>
      <c r="G409" s="714" t="str">
        <f t="shared" si="42"/>
        <v>YAOAOFa</v>
      </c>
      <c r="H409" s="357">
        <v>0</v>
      </c>
      <c r="I409" s="357">
        <v>0</v>
      </c>
      <c r="J409" s="357">
        <v>0</v>
      </c>
      <c r="K409" s="357">
        <v>0</v>
      </c>
      <c r="L409" s="1015" cm="1">
        <f t="array" ref="L409">INDEX($H409:$K409,0,MATCH(L$404,$H$404:$K$404,0))*HLOOKUP(L$403,$J$400:$R$401,2)</f>
        <v>0</v>
      </c>
      <c r="M409" s="1015" cm="1">
        <f t="array" ref="M409">INDEX($H409:$K409,0,MATCH(M$404,$H$404:$K$404,0))*HLOOKUP(M$403,$J$400:$R$401,2)</f>
        <v>0</v>
      </c>
      <c r="N409" s="1015" cm="1">
        <f t="array" ref="N409">INDEX($H409:$K409,0,MATCH(N$404,$H$404:$K$404,0))*HLOOKUP(N$403,$J$400:$R$401,2)</f>
        <v>0</v>
      </c>
      <c r="O409" s="1015" cm="1">
        <f t="array" ref="O409">INDEX($H409:$K409,0,MATCH(O$404,$H$404:$K$404,0))*HLOOKUP(O$403,$J$400:$R$401,2)</f>
        <v>0</v>
      </c>
      <c r="P409" s="1015" cm="1">
        <f t="array" ref="P409">INDEX($H409:$K409,0,MATCH(P$404,$H$404:$K$404,0))*HLOOKUP(P$403,$J$400:$R$401,2)</f>
        <v>0</v>
      </c>
      <c r="Q409" s="1015" cm="1">
        <f t="array" ref="Q409">INDEX($H409:$K409,0,MATCH(Q$404,$H$404:$K$404,0))*HLOOKUP(Q$403,$J$400:$R$401,2)</f>
        <v>0</v>
      </c>
      <c r="R409" s="1015" cm="1">
        <f t="array" ref="R409">INDEX($H409:$K409,0,MATCH(R$404,$H$404:$K$404,0))*HLOOKUP(R$403,$J$400:$R$401,2)</f>
        <v>0</v>
      </c>
      <c r="S409" s="1015" cm="1">
        <f t="array" ref="S409">INDEX($H409:$K409,0,MATCH(S$404,$H$404:$K$404,0))*HLOOKUP(S$403,$J$400:$R$401,2)</f>
        <v>0</v>
      </c>
      <c r="T409" s="1015" cm="1">
        <f t="array" ref="T409">INDEX($H409:$K409,0,MATCH(T$404,$H$404:$K$404,0))*HLOOKUP(T$403,$J$400:$R$401,2)</f>
        <v>0</v>
      </c>
      <c r="U409" s="1015" cm="1">
        <f t="array" ref="U409">INDEX($H409:$K409,0,MATCH(U$404,$H$404:$K$404,0))*HLOOKUP(U$403,$J$400:$R$401,2)</f>
        <v>0</v>
      </c>
      <c r="V409" s="1015" cm="1">
        <f t="array" ref="V409">INDEX($H409:$K409,0,MATCH(V$404,$H$404:$K$404,0))*HLOOKUP(V$403,$J$400:$R$401,2)</f>
        <v>0</v>
      </c>
      <c r="W409" s="1015" cm="1">
        <f t="array" ref="W409">INDEX($H409:$K409,0,MATCH(W$404,$H$404:$K$404,0))*HLOOKUP(W$403,$J$400:$R$401,2)</f>
        <v>0</v>
      </c>
      <c r="X409" s="1015" cm="1">
        <f t="array" ref="X409">INDEX($H409:$K409,0,MATCH(X$404,$H$404:$K$404,0))*HLOOKUP(X$403,$J$400:$R$401,2)</f>
        <v>0</v>
      </c>
      <c r="Y409" s="1015" cm="1">
        <f t="array" ref="Y409">INDEX($H409:$K409,0,MATCH(Y$404,$H$404:$K$404,0))*HLOOKUP(Y$403,$J$400:$R$401,2)</f>
        <v>0</v>
      </c>
      <c r="Z409" s="1015" cm="1">
        <f t="array" ref="Z409">INDEX($H409:$K409,0,MATCH(Z$404,$H$404:$K$404,0))*HLOOKUP(Z$403,$J$400:$R$401,2)</f>
        <v>0</v>
      </c>
      <c r="AA409" s="1015" cm="1">
        <f t="array" ref="AA409">INDEX($H409:$K409,0,MATCH(AA$404,$H$404:$K$404,0))*HLOOKUP(AA$403,$J$400:$R$401,2)</f>
        <v>0</v>
      </c>
      <c r="AB409" s="1015" cm="1">
        <f t="array" ref="AB409">INDEX($H409:$K409,0,MATCH(AB$404,$H$404:$K$404,0))*HLOOKUP(AB$403,$J$400:$R$401,2)</f>
        <v>0</v>
      </c>
      <c r="AC409" s="1015" cm="1">
        <f t="array" ref="AC409">INDEX($H409:$K409,0,MATCH(AC$404,$H$404:$K$404,0))*HLOOKUP(AC$403,$J$400:$R$401,2)</f>
        <v>0</v>
      </c>
      <c r="AD409" s="1015" cm="1">
        <f t="array" ref="AD409">INDEX($H409:$K409,0,MATCH(AD$404,$H$404:$K$404,0))*HLOOKUP(AD$403,$J$400:$R$401,2)</f>
        <v>0</v>
      </c>
      <c r="AE409" s="1015" cm="1">
        <f t="array" ref="AE409">INDEX($H409:$K409,0,MATCH(AE$404,$H$404:$K$404,0))*HLOOKUP(AE$403,$J$400:$R$401,2)</f>
        <v>0</v>
      </c>
      <c r="AF409" s="1015" cm="1">
        <f t="array" ref="AF409">INDEX($H409:$K409,0,MATCH(AF$404,$H$404:$K$404,0))*HLOOKUP(AF$403,$J$400:$R$401,2)</f>
        <v>0</v>
      </c>
      <c r="AG409" s="1015" cm="1">
        <f t="array" ref="AG409">INDEX($H409:$K409,0,MATCH(AG$404,$H$404:$K$404,0))*HLOOKUP(AG$403,$J$400:$R$401,2)</f>
        <v>0</v>
      </c>
      <c r="AH409" s="1015" cm="1">
        <f t="array" ref="AH409">INDEX($H409:$K409,0,MATCH(AH$404,$H$404:$K$404,0))*HLOOKUP(AH$403,$J$400:$R$401,2)</f>
        <v>0</v>
      </c>
      <c r="AI409" s="1015" cm="1">
        <f t="array" ref="AI409">INDEX($H409:$K409,0,MATCH(AI$404,$H$404:$K$404,0))*HLOOKUP(AI$403,$J$400:$R$401,2)</f>
        <v>0</v>
      </c>
      <c r="AJ409" s="1015" cm="1">
        <f t="array" ref="AJ409">INDEX($H409:$K409,0,MATCH(AJ$404,$H$404:$K$404,0))*HLOOKUP(AJ$403,$J$400:$R$401,2)</f>
        <v>0</v>
      </c>
      <c r="AK409" s="1015" cm="1">
        <f t="array" ref="AK409">INDEX($H409:$K409,0,MATCH(AK$404,$H$404:$K$404,0))*HLOOKUP(AK$403,$J$400:$R$401,2)</f>
        <v>0</v>
      </c>
      <c r="AL409" s="1015" cm="1">
        <f t="array" ref="AL409">INDEX($H409:$K409,0,MATCH(AL$404,$H$404:$K$404,0))*HLOOKUP(AL$403,$J$400:$R$401,2)</f>
        <v>0</v>
      </c>
      <c r="AM409" s="1015" cm="1">
        <f t="array" ref="AM409">INDEX($H409:$K409,0,MATCH(AM$404,$H$404:$K$404,0))*HLOOKUP(AM$403,$J$400:$R$401,2)</f>
        <v>0</v>
      </c>
      <c r="AN409" s="1015" cm="1">
        <f t="array" ref="AN409">INDEX($H409:$K409,0,MATCH(AN$404,$H$404:$K$404,0))*HLOOKUP(AN$403,$J$400:$R$401,2)</f>
        <v>0</v>
      </c>
      <c r="AO409" s="1015" cm="1">
        <f t="array" ref="AO409">INDEX($H409:$K409,0,MATCH(AO$404,$H$404:$K$404,0))*HLOOKUP(AO$403,$J$400:$R$401,2)</f>
        <v>0</v>
      </c>
      <c r="AP409" s="1015" cm="1">
        <f t="array" ref="AP409">INDEX($H409:$K409,0,MATCH(AP$404,$H$404:$K$404,0))*HLOOKUP(AP$403,$J$400:$R$401,2)</f>
        <v>0</v>
      </c>
      <c r="AQ409" s="1015" cm="1">
        <f t="array" ref="AQ409">INDEX($H409:$K409,0,MATCH(AQ$404,$H$404:$K$404,0))*HLOOKUP(AQ$403,$J$400:$R$401,2)</f>
        <v>0</v>
      </c>
      <c r="AR409" s="1015" cm="1">
        <f t="array" ref="AR409">INDEX($H409:$K409,0,MATCH(AR$404,$H$404:$K$404,0))*HLOOKUP(AR$403,$J$400:$R$401,2)</f>
        <v>0</v>
      </c>
      <c r="AS409" s="1015" cm="1">
        <f t="array" ref="AS409">INDEX($H409:$K409,0,MATCH(AS$404,$H$404:$K$404,0))*HLOOKUP(AS$403,$J$400:$R$401,2)</f>
        <v>0</v>
      </c>
      <c r="AT409" s="1015" cm="1">
        <f t="array" ref="AT409">INDEX($H409:$K409,0,MATCH(AT$404,$H$404:$K$404,0))*HLOOKUP(AT$403,$J$400:$R$401,2)</f>
        <v>0</v>
      </c>
      <c r="AU409" s="1015" cm="1">
        <f t="array" ref="AU409">INDEX($H409:$K409,0,MATCH(AU$404,$H$404:$K$404,0))*HLOOKUP(AU$403,$J$400:$R$401,2)</f>
        <v>0</v>
      </c>
      <c r="AV409" s="313"/>
      <c r="AW409" s="313"/>
      <c r="AX409" s="705"/>
      <c r="AY409" s="700"/>
      <c r="AZ409" s="700"/>
      <c r="BA409" s="700"/>
    </row>
    <row r="410" spans="1:53" s="697" customFormat="1" ht="15" outlineLevel="1" x14ac:dyDescent="0.25">
      <c r="A410" s="701"/>
      <c r="B410" s="698"/>
      <c r="C410" s="710"/>
      <c r="D410" s="710"/>
      <c r="E410" s="710"/>
      <c r="F410" s="714"/>
      <c r="G410" s="714" t="str">
        <f t="shared" si="42"/>
        <v>AYAOAof</v>
      </c>
      <c r="H410" s="357">
        <v>0</v>
      </c>
      <c r="I410" s="357">
        <v>0</v>
      </c>
      <c r="J410" s="357">
        <v>0</v>
      </c>
      <c r="K410" s="357">
        <v>0</v>
      </c>
      <c r="L410" s="1015" cm="1">
        <f t="array" ref="L410">INDEX($H410:$K410,0,MATCH(L$404,$H$404:$K$404,0))*HLOOKUP(L$403,$J$400:$R$401,2)</f>
        <v>0</v>
      </c>
      <c r="M410" s="1015" cm="1">
        <f t="array" ref="M410">INDEX($H410:$K410,0,MATCH(M$404,$H$404:$K$404,0))*HLOOKUP(M$403,$J$400:$R$401,2)</f>
        <v>0</v>
      </c>
      <c r="N410" s="1015" cm="1">
        <f t="array" ref="N410">INDEX($H410:$K410,0,MATCH(N$404,$H$404:$K$404,0))*HLOOKUP(N$403,$J$400:$R$401,2)</f>
        <v>0</v>
      </c>
      <c r="O410" s="1015" cm="1">
        <f t="array" ref="O410">INDEX($H410:$K410,0,MATCH(O$404,$H$404:$K$404,0))*HLOOKUP(O$403,$J$400:$R$401,2)</f>
        <v>0</v>
      </c>
      <c r="P410" s="1015" cm="1">
        <f t="array" ref="P410">INDEX($H410:$K410,0,MATCH(P$404,$H$404:$K$404,0))*HLOOKUP(P$403,$J$400:$R$401,2)</f>
        <v>0</v>
      </c>
      <c r="Q410" s="1015" cm="1">
        <f t="array" ref="Q410">INDEX($H410:$K410,0,MATCH(Q$404,$H$404:$K$404,0))*HLOOKUP(Q$403,$J$400:$R$401,2)</f>
        <v>0</v>
      </c>
      <c r="R410" s="1015" cm="1">
        <f t="array" ref="R410">INDEX($H410:$K410,0,MATCH(R$404,$H$404:$K$404,0))*HLOOKUP(R$403,$J$400:$R$401,2)</f>
        <v>0</v>
      </c>
      <c r="S410" s="1015" cm="1">
        <f t="array" ref="S410">INDEX($H410:$K410,0,MATCH(S$404,$H$404:$K$404,0))*HLOOKUP(S$403,$J$400:$R$401,2)</f>
        <v>0</v>
      </c>
      <c r="T410" s="1015" cm="1">
        <f t="array" ref="T410">INDEX($H410:$K410,0,MATCH(T$404,$H$404:$K$404,0))*HLOOKUP(T$403,$J$400:$R$401,2)</f>
        <v>0</v>
      </c>
      <c r="U410" s="1015" cm="1">
        <f t="array" ref="U410">INDEX($H410:$K410,0,MATCH(U$404,$H$404:$K$404,0))*HLOOKUP(U$403,$J$400:$R$401,2)</f>
        <v>0</v>
      </c>
      <c r="V410" s="1015" cm="1">
        <f t="array" ref="V410">INDEX($H410:$K410,0,MATCH(V$404,$H$404:$K$404,0))*HLOOKUP(V$403,$J$400:$R$401,2)</f>
        <v>0</v>
      </c>
      <c r="W410" s="1015" cm="1">
        <f t="array" ref="W410">INDEX($H410:$K410,0,MATCH(W$404,$H$404:$K$404,0))*HLOOKUP(W$403,$J$400:$R$401,2)</f>
        <v>0</v>
      </c>
      <c r="X410" s="1015" cm="1">
        <f t="array" ref="X410">INDEX($H410:$K410,0,MATCH(X$404,$H$404:$K$404,0))*HLOOKUP(X$403,$J$400:$R$401,2)</f>
        <v>0</v>
      </c>
      <c r="Y410" s="1015" cm="1">
        <f t="array" ref="Y410">INDEX($H410:$K410,0,MATCH(Y$404,$H$404:$K$404,0))*HLOOKUP(Y$403,$J$400:$R$401,2)</f>
        <v>0</v>
      </c>
      <c r="Z410" s="1015" cm="1">
        <f t="array" ref="Z410">INDEX($H410:$K410,0,MATCH(Z$404,$H$404:$K$404,0))*HLOOKUP(Z$403,$J$400:$R$401,2)</f>
        <v>0</v>
      </c>
      <c r="AA410" s="1015" cm="1">
        <f t="array" ref="AA410">INDEX($H410:$K410,0,MATCH(AA$404,$H$404:$K$404,0))*HLOOKUP(AA$403,$J$400:$R$401,2)</f>
        <v>0</v>
      </c>
      <c r="AB410" s="1015" cm="1">
        <f t="array" ref="AB410">INDEX($H410:$K410,0,MATCH(AB$404,$H$404:$K$404,0))*HLOOKUP(AB$403,$J$400:$R$401,2)</f>
        <v>0</v>
      </c>
      <c r="AC410" s="1015" cm="1">
        <f t="array" ref="AC410">INDEX($H410:$K410,0,MATCH(AC$404,$H$404:$K$404,0))*HLOOKUP(AC$403,$J$400:$R$401,2)</f>
        <v>0</v>
      </c>
      <c r="AD410" s="1015" cm="1">
        <f t="array" ref="AD410">INDEX($H410:$K410,0,MATCH(AD$404,$H$404:$K$404,0))*HLOOKUP(AD$403,$J$400:$R$401,2)</f>
        <v>0</v>
      </c>
      <c r="AE410" s="1015" cm="1">
        <f t="array" ref="AE410">INDEX($H410:$K410,0,MATCH(AE$404,$H$404:$K$404,0))*HLOOKUP(AE$403,$J$400:$R$401,2)</f>
        <v>0</v>
      </c>
      <c r="AF410" s="1015" cm="1">
        <f t="array" ref="AF410">INDEX($H410:$K410,0,MATCH(AF$404,$H$404:$K$404,0))*HLOOKUP(AF$403,$J$400:$R$401,2)</f>
        <v>0</v>
      </c>
      <c r="AG410" s="1015" cm="1">
        <f t="array" ref="AG410">INDEX($H410:$K410,0,MATCH(AG$404,$H$404:$K$404,0))*HLOOKUP(AG$403,$J$400:$R$401,2)</f>
        <v>0</v>
      </c>
      <c r="AH410" s="1015" cm="1">
        <f t="array" ref="AH410">INDEX($H410:$K410,0,MATCH(AH$404,$H$404:$K$404,0))*HLOOKUP(AH$403,$J$400:$R$401,2)</f>
        <v>0</v>
      </c>
      <c r="AI410" s="1015" cm="1">
        <f t="array" ref="AI410">INDEX($H410:$K410,0,MATCH(AI$404,$H$404:$K$404,0))*HLOOKUP(AI$403,$J$400:$R$401,2)</f>
        <v>0</v>
      </c>
      <c r="AJ410" s="1015" cm="1">
        <f t="array" ref="AJ410">INDEX($H410:$K410,0,MATCH(AJ$404,$H$404:$K$404,0))*HLOOKUP(AJ$403,$J$400:$R$401,2)</f>
        <v>0</v>
      </c>
      <c r="AK410" s="1015" cm="1">
        <f t="array" ref="AK410">INDEX($H410:$K410,0,MATCH(AK$404,$H$404:$K$404,0))*HLOOKUP(AK$403,$J$400:$R$401,2)</f>
        <v>0</v>
      </c>
      <c r="AL410" s="1015" cm="1">
        <f t="array" ref="AL410">INDEX($H410:$K410,0,MATCH(AL$404,$H$404:$K$404,0))*HLOOKUP(AL$403,$J$400:$R$401,2)</f>
        <v>0</v>
      </c>
      <c r="AM410" s="1015" cm="1">
        <f t="array" ref="AM410">INDEX($H410:$K410,0,MATCH(AM$404,$H$404:$K$404,0))*HLOOKUP(AM$403,$J$400:$R$401,2)</f>
        <v>0</v>
      </c>
      <c r="AN410" s="1015" cm="1">
        <f t="array" ref="AN410">INDEX($H410:$K410,0,MATCH(AN$404,$H$404:$K$404,0))*HLOOKUP(AN$403,$J$400:$R$401,2)</f>
        <v>0</v>
      </c>
      <c r="AO410" s="1015" cm="1">
        <f t="array" ref="AO410">INDEX($H410:$K410,0,MATCH(AO$404,$H$404:$K$404,0))*HLOOKUP(AO$403,$J$400:$R$401,2)</f>
        <v>0</v>
      </c>
      <c r="AP410" s="1015" cm="1">
        <f t="array" ref="AP410">INDEX($H410:$K410,0,MATCH(AP$404,$H$404:$K$404,0))*HLOOKUP(AP$403,$J$400:$R$401,2)</f>
        <v>0</v>
      </c>
      <c r="AQ410" s="1015" cm="1">
        <f t="array" ref="AQ410">INDEX($H410:$K410,0,MATCH(AQ$404,$H$404:$K$404,0))*HLOOKUP(AQ$403,$J$400:$R$401,2)</f>
        <v>0</v>
      </c>
      <c r="AR410" s="1015" cm="1">
        <f t="array" ref="AR410">INDEX($H410:$K410,0,MATCH(AR$404,$H$404:$K$404,0))*HLOOKUP(AR$403,$J$400:$R$401,2)</f>
        <v>0</v>
      </c>
      <c r="AS410" s="1015" cm="1">
        <f t="array" ref="AS410">INDEX($H410:$K410,0,MATCH(AS$404,$H$404:$K$404,0))*HLOOKUP(AS$403,$J$400:$R$401,2)</f>
        <v>0</v>
      </c>
      <c r="AT410" s="1015" cm="1">
        <f t="array" ref="AT410">INDEX($H410:$K410,0,MATCH(AT$404,$H$404:$K$404,0))*HLOOKUP(AT$403,$J$400:$R$401,2)</f>
        <v>0</v>
      </c>
      <c r="AU410" s="1015" cm="1">
        <f t="array" ref="AU410">INDEX($H410:$K410,0,MATCH(AU$404,$H$404:$K$404,0))*HLOOKUP(AU$403,$J$400:$R$401,2)</f>
        <v>0</v>
      </c>
      <c r="AV410" s="313"/>
      <c r="AW410" s="313"/>
      <c r="AX410" s="705"/>
      <c r="AY410" s="700"/>
      <c r="AZ410" s="700"/>
      <c r="BA410" s="700"/>
    </row>
    <row r="411" spans="1:53" s="76" customFormat="1" ht="15" outlineLevel="1" x14ac:dyDescent="0.25">
      <c r="A411" s="234"/>
      <c r="B411" s="235"/>
      <c r="C411" s="245"/>
      <c r="D411" s="245"/>
      <c r="E411" s="245"/>
      <c r="F411" s="253"/>
      <c r="G411" s="714" t="str">
        <f t="shared" si="42"/>
        <v>YYNBNb</v>
      </c>
      <c r="H411" s="357">
        <v>100</v>
      </c>
      <c r="I411" s="357">
        <v>120</v>
      </c>
      <c r="J411" s="357">
        <v>100</v>
      </c>
      <c r="K411" s="357">
        <v>0</v>
      </c>
      <c r="L411" s="1015" cm="1">
        <f t="array" ref="L411">INDEX($H411:$K411,0,MATCH(L$404,$H$404:$K$404,0))*HLOOKUP(L$403,$J$400:$R$401,2)</f>
        <v>100</v>
      </c>
      <c r="M411" s="1015" cm="1">
        <f t="array" ref="M411">INDEX($H411:$K411,0,MATCH(M$404,$H$404:$K$404,0))*HLOOKUP(M$403,$J$400:$R$401,2)</f>
        <v>120</v>
      </c>
      <c r="N411" s="1015" cm="1">
        <f t="array" ref="N411">INDEX($H411:$K411,0,MATCH(N$404,$H$404:$K$404,0))*HLOOKUP(N$403,$J$400:$R$401,2)</f>
        <v>100</v>
      </c>
      <c r="O411" s="1015" cm="1">
        <f t="array" ref="O411">INDEX($H411:$K411,0,MATCH(O$404,$H$404:$K$404,0))*HLOOKUP(O$403,$J$400:$R$401,2)</f>
        <v>0</v>
      </c>
      <c r="P411" s="1015" cm="1">
        <f t="array" ref="P411">INDEX($H411:$K411,0,MATCH(P$404,$H$404:$K$404,0))*HLOOKUP(P$403,$J$400:$R$401,2)</f>
        <v>100</v>
      </c>
      <c r="Q411" s="1015" cm="1">
        <f t="array" ref="Q411">INDEX($H411:$K411,0,MATCH(Q$404,$H$404:$K$404,0))*HLOOKUP(Q$403,$J$400:$R$401,2)</f>
        <v>120</v>
      </c>
      <c r="R411" s="1015" cm="1">
        <f t="array" ref="R411">INDEX($H411:$K411,0,MATCH(R$404,$H$404:$K$404,0))*HLOOKUP(R$403,$J$400:$R$401,2)</f>
        <v>100</v>
      </c>
      <c r="S411" s="1015" cm="1">
        <f t="array" ref="S411">INDEX($H411:$K411,0,MATCH(S$404,$H$404:$K$404,0))*HLOOKUP(S$403,$J$400:$R$401,2)</f>
        <v>0</v>
      </c>
      <c r="T411" s="1015" cm="1">
        <f t="array" ref="T411">INDEX($H411:$K411,0,MATCH(T$404,$H$404:$K$404,0))*HLOOKUP(T$403,$J$400:$R$401,2)</f>
        <v>100</v>
      </c>
      <c r="U411" s="1015" cm="1">
        <f t="array" ref="U411">INDEX($H411:$K411,0,MATCH(U$404,$H$404:$K$404,0))*HLOOKUP(U$403,$J$400:$R$401,2)</f>
        <v>120</v>
      </c>
      <c r="V411" s="1015" cm="1">
        <f t="array" ref="V411">INDEX($H411:$K411,0,MATCH(V$404,$H$404:$K$404,0))*HLOOKUP(V$403,$J$400:$R$401,2)</f>
        <v>100</v>
      </c>
      <c r="W411" s="1015" cm="1">
        <f t="array" ref="W411">INDEX($H411:$K411,0,MATCH(W$404,$H$404:$K$404,0))*HLOOKUP(W$403,$J$400:$R$401,2)</f>
        <v>0</v>
      </c>
      <c r="X411" s="1015" cm="1">
        <f t="array" ref="X411">INDEX($H411:$K411,0,MATCH(X$404,$H$404:$K$404,0))*HLOOKUP(X$403,$J$400:$R$401,2)</f>
        <v>100</v>
      </c>
      <c r="Y411" s="1015" cm="1">
        <f t="array" ref="Y411">INDEX($H411:$K411,0,MATCH(Y$404,$H$404:$K$404,0))*HLOOKUP(Y$403,$J$400:$R$401,2)</f>
        <v>120</v>
      </c>
      <c r="Z411" s="1015" cm="1">
        <f t="array" ref="Z411">INDEX($H411:$K411,0,MATCH(Z$404,$H$404:$K$404,0))*HLOOKUP(Z$403,$J$400:$R$401,2)</f>
        <v>100</v>
      </c>
      <c r="AA411" s="1015" cm="1">
        <f t="array" ref="AA411">INDEX($H411:$K411,0,MATCH(AA$404,$H$404:$K$404,0))*HLOOKUP(AA$403,$J$400:$R$401,2)</f>
        <v>0</v>
      </c>
      <c r="AB411" s="1015" cm="1">
        <f t="array" ref="AB411">INDEX($H411:$K411,0,MATCH(AB$404,$H$404:$K$404,0))*HLOOKUP(AB$403,$J$400:$R$401,2)</f>
        <v>100</v>
      </c>
      <c r="AC411" s="1015" cm="1">
        <f t="array" ref="AC411">INDEX($H411:$K411,0,MATCH(AC$404,$H$404:$K$404,0))*HLOOKUP(AC$403,$J$400:$R$401,2)</f>
        <v>120</v>
      </c>
      <c r="AD411" s="1015" cm="1">
        <f t="array" ref="AD411">INDEX($H411:$K411,0,MATCH(AD$404,$H$404:$K$404,0))*HLOOKUP(AD$403,$J$400:$R$401,2)</f>
        <v>100</v>
      </c>
      <c r="AE411" s="1015" cm="1">
        <f t="array" ref="AE411">INDEX($H411:$K411,0,MATCH(AE$404,$H$404:$K$404,0))*HLOOKUP(AE$403,$J$400:$R$401,2)</f>
        <v>0</v>
      </c>
      <c r="AF411" s="1015" cm="1">
        <f t="array" ref="AF411">INDEX($H411:$K411,0,MATCH(AF$404,$H$404:$K$404,0))*HLOOKUP(AF$403,$J$400:$R$401,2)</f>
        <v>100</v>
      </c>
      <c r="AG411" s="1015" cm="1">
        <f t="array" ref="AG411">INDEX($H411:$K411,0,MATCH(AG$404,$H$404:$K$404,0))*HLOOKUP(AG$403,$J$400:$R$401,2)</f>
        <v>120</v>
      </c>
      <c r="AH411" s="1015" cm="1">
        <f t="array" ref="AH411">INDEX($H411:$K411,0,MATCH(AH$404,$H$404:$K$404,0))*HLOOKUP(AH$403,$J$400:$R$401,2)</f>
        <v>100</v>
      </c>
      <c r="AI411" s="1015" cm="1">
        <f t="array" ref="AI411">INDEX($H411:$K411,0,MATCH(AI$404,$H$404:$K$404,0))*HLOOKUP(AI$403,$J$400:$R$401,2)</f>
        <v>0</v>
      </c>
      <c r="AJ411" s="1015" cm="1">
        <f t="array" ref="AJ411">INDEX($H411:$K411,0,MATCH(AJ$404,$H$404:$K$404,0))*HLOOKUP(AJ$403,$J$400:$R$401,2)</f>
        <v>100</v>
      </c>
      <c r="AK411" s="1015" cm="1">
        <f t="array" ref="AK411">INDEX($H411:$K411,0,MATCH(AK$404,$H$404:$K$404,0))*HLOOKUP(AK$403,$J$400:$R$401,2)</f>
        <v>120</v>
      </c>
      <c r="AL411" s="1015" cm="1">
        <f t="array" ref="AL411">INDEX($H411:$K411,0,MATCH(AL$404,$H$404:$K$404,0))*HLOOKUP(AL$403,$J$400:$R$401,2)</f>
        <v>100</v>
      </c>
      <c r="AM411" s="1015" cm="1">
        <f t="array" ref="AM411">INDEX($H411:$K411,0,MATCH(AM$404,$H$404:$K$404,0))*HLOOKUP(AM$403,$J$400:$R$401,2)</f>
        <v>0</v>
      </c>
      <c r="AN411" s="1015" cm="1">
        <f t="array" ref="AN411">INDEX($H411:$K411,0,MATCH(AN$404,$H$404:$K$404,0))*HLOOKUP(AN$403,$J$400:$R$401,2)</f>
        <v>100</v>
      </c>
      <c r="AO411" s="1015" cm="1">
        <f t="array" ref="AO411">INDEX($H411:$K411,0,MATCH(AO$404,$H$404:$K$404,0))*HLOOKUP(AO$403,$J$400:$R$401,2)</f>
        <v>120</v>
      </c>
      <c r="AP411" s="1015" cm="1">
        <f t="array" ref="AP411">INDEX($H411:$K411,0,MATCH(AP$404,$H$404:$K$404,0))*HLOOKUP(AP$403,$J$400:$R$401,2)</f>
        <v>100</v>
      </c>
      <c r="AQ411" s="1015" cm="1">
        <f t="array" ref="AQ411">INDEX($H411:$K411,0,MATCH(AQ$404,$H$404:$K$404,0))*HLOOKUP(AQ$403,$J$400:$R$401,2)</f>
        <v>0</v>
      </c>
      <c r="AR411" s="1015" cm="1">
        <f t="array" ref="AR411">INDEX($H411:$K411,0,MATCH(AR$404,$H$404:$K$404,0))*HLOOKUP(AR$403,$J$400:$R$401,2)</f>
        <v>100</v>
      </c>
      <c r="AS411" s="1015" cm="1">
        <f t="array" ref="AS411">INDEX($H411:$K411,0,MATCH(AS$404,$H$404:$K$404,0))*HLOOKUP(AS$403,$J$400:$R$401,2)</f>
        <v>120</v>
      </c>
      <c r="AT411" s="1015" cm="1">
        <f t="array" ref="AT411">INDEX($H411:$K411,0,MATCH(AT$404,$H$404:$K$404,0))*HLOOKUP(AT$403,$J$400:$R$401,2)</f>
        <v>100</v>
      </c>
      <c r="AU411" s="1015"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4" t="str">
        <f t="shared" si="42"/>
        <v>YYBNBz</v>
      </c>
      <c r="H412" s="357">
        <v>100</v>
      </c>
      <c r="I412" s="357">
        <v>150</v>
      </c>
      <c r="J412" s="357">
        <v>0</v>
      </c>
      <c r="K412" s="357">
        <v>150</v>
      </c>
      <c r="L412" s="1015" cm="1">
        <f t="array" ref="L412">INDEX($H412:$K412,0,MATCH(L$404,$H$404:$K$404,0))*HLOOKUP(L$403,$J$400:$R$401,2)</f>
        <v>100</v>
      </c>
      <c r="M412" s="1015" cm="1">
        <f t="array" ref="M412">INDEX($H412:$K412,0,MATCH(M$404,$H$404:$K$404,0))*HLOOKUP(M$403,$J$400:$R$401,2)</f>
        <v>150</v>
      </c>
      <c r="N412" s="1015" cm="1">
        <f t="array" ref="N412">INDEX($H412:$K412,0,MATCH(N$404,$H$404:$K$404,0))*HLOOKUP(N$403,$J$400:$R$401,2)</f>
        <v>0</v>
      </c>
      <c r="O412" s="1015" cm="1">
        <f t="array" ref="O412">INDEX($H412:$K412,0,MATCH(O$404,$H$404:$K$404,0))*HLOOKUP(O$403,$J$400:$R$401,2)</f>
        <v>150</v>
      </c>
      <c r="P412" s="1015" cm="1">
        <f t="array" ref="P412">INDEX($H412:$K412,0,MATCH(P$404,$H$404:$K$404,0))*HLOOKUP(P$403,$J$400:$R$401,2)</f>
        <v>100</v>
      </c>
      <c r="Q412" s="1015" cm="1">
        <f t="array" ref="Q412">INDEX($H412:$K412,0,MATCH(Q$404,$H$404:$K$404,0))*HLOOKUP(Q$403,$J$400:$R$401,2)</f>
        <v>150</v>
      </c>
      <c r="R412" s="1015" cm="1">
        <f t="array" ref="R412">INDEX($H412:$K412,0,MATCH(R$404,$H$404:$K$404,0))*HLOOKUP(R$403,$J$400:$R$401,2)</f>
        <v>0</v>
      </c>
      <c r="S412" s="1015" cm="1">
        <f t="array" ref="S412">INDEX($H412:$K412,0,MATCH(S$404,$H$404:$K$404,0))*HLOOKUP(S$403,$J$400:$R$401,2)</f>
        <v>150</v>
      </c>
      <c r="T412" s="1015" cm="1">
        <f t="array" ref="T412">INDEX($H412:$K412,0,MATCH(T$404,$H$404:$K$404,0))*HLOOKUP(T$403,$J$400:$R$401,2)</f>
        <v>100</v>
      </c>
      <c r="U412" s="1015" cm="1">
        <f t="array" ref="U412">INDEX($H412:$K412,0,MATCH(U$404,$H$404:$K$404,0))*HLOOKUP(U$403,$J$400:$R$401,2)</f>
        <v>150</v>
      </c>
      <c r="V412" s="1015" cm="1">
        <f t="array" ref="V412">INDEX($H412:$K412,0,MATCH(V$404,$H$404:$K$404,0))*HLOOKUP(V$403,$J$400:$R$401,2)</f>
        <v>0</v>
      </c>
      <c r="W412" s="1015" cm="1">
        <f t="array" ref="W412">INDEX($H412:$K412,0,MATCH(W$404,$H$404:$K$404,0))*HLOOKUP(W$403,$J$400:$R$401,2)</f>
        <v>150</v>
      </c>
      <c r="X412" s="1015" cm="1">
        <f t="array" ref="X412">INDEX($H412:$K412,0,MATCH(X$404,$H$404:$K$404,0))*HLOOKUP(X$403,$J$400:$R$401,2)</f>
        <v>100</v>
      </c>
      <c r="Y412" s="1015" cm="1">
        <f t="array" ref="Y412">INDEX($H412:$K412,0,MATCH(Y$404,$H$404:$K$404,0))*HLOOKUP(Y$403,$J$400:$R$401,2)</f>
        <v>150</v>
      </c>
      <c r="Z412" s="1015" cm="1">
        <f t="array" ref="Z412">INDEX($H412:$K412,0,MATCH(Z$404,$H$404:$K$404,0))*HLOOKUP(Z$403,$J$400:$R$401,2)</f>
        <v>0</v>
      </c>
      <c r="AA412" s="1015" cm="1">
        <f t="array" ref="AA412">INDEX($H412:$K412,0,MATCH(AA$404,$H$404:$K$404,0))*HLOOKUP(AA$403,$J$400:$R$401,2)</f>
        <v>150</v>
      </c>
      <c r="AB412" s="1015" cm="1">
        <f t="array" ref="AB412">INDEX($H412:$K412,0,MATCH(AB$404,$H$404:$K$404,0))*HLOOKUP(AB$403,$J$400:$R$401,2)</f>
        <v>100</v>
      </c>
      <c r="AC412" s="1015" cm="1">
        <f t="array" ref="AC412">INDEX($H412:$K412,0,MATCH(AC$404,$H$404:$K$404,0))*HLOOKUP(AC$403,$J$400:$R$401,2)</f>
        <v>150</v>
      </c>
      <c r="AD412" s="1015" cm="1">
        <f t="array" ref="AD412">INDEX($H412:$K412,0,MATCH(AD$404,$H$404:$K$404,0))*HLOOKUP(AD$403,$J$400:$R$401,2)</f>
        <v>0</v>
      </c>
      <c r="AE412" s="1015" cm="1">
        <f t="array" ref="AE412">INDEX($H412:$K412,0,MATCH(AE$404,$H$404:$K$404,0))*HLOOKUP(AE$403,$J$400:$R$401,2)</f>
        <v>150</v>
      </c>
      <c r="AF412" s="1015" cm="1">
        <f t="array" ref="AF412">INDEX($H412:$K412,0,MATCH(AF$404,$H$404:$K$404,0))*HLOOKUP(AF$403,$J$400:$R$401,2)</f>
        <v>100</v>
      </c>
      <c r="AG412" s="1015" cm="1">
        <f t="array" ref="AG412">INDEX($H412:$K412,0,MATCH(AG$404,$H$404:$K$404,0))*HLOOKUP(AG$403,$J$400:$R$401,2)</f>
        <v>150</v>
      </c>
      <c r="AH412" s="1015" cm="1">
        <f t="array" ref="AH412">INDEX($H412:$K412,0,MATCH(AH$404,$H$404:$K$404,0))*HLOOKUP(AH$403,$J$400:$R$401,2)</f>
        <v>0</v>
      </c>
      <c r="AI412" s="1015" cm="1">
        <f t="array" ref="AI412">INDEX($H412:$K412,0,MATCH(AI$404,$H$404:$K$404,0))*HLOOKUP(AI$403,$J$400:$R$401,2)</f>
        <v>150</v>
      </c>
      <c r="AJ412" s="1015" cm="1">
        <f t="array" ref="AJ412">INDEX($H412:$K412,0,MATCH(AJ$404,$H$404:$K$404,0))*HLOOKUP(AJ$403,$J$400:$R$401,2)</f>
        <v>100</v>
      </c>
      <c r="AK412" s="1015" cm="1">
        <f t="array" ref="AK412">INDEX($H412:$K412,0,MATCH(AK$404,$H$404:$K$404,0))*HLOOKUP(AK$403,$J$400:$R$401,2)</f>
        <v>150</v>
      </c>
      <c r="AL412" s="1015" cm="1">
        <f t="array" ref="AL412">INDEX($H412:$K412,0,MATCH(AL$404,$H$404:$K$404,0))*HLOOKUP(AL$403,$J$400:$R$401,2)</f>
        <v>0</v>
      </c>
      <c r="AM412" s="1015" cm="1">
        <f t="array" ref="AM412">INDEX($H412:$K412,0,MATCH(AM$404,$H$404:$K$404,0))*HLOOKUP(AM$403,$J$400:$R$401,2)</f>
        <v>150</v>
      </c>
      <c r="AN412" s="1015" cm="1">
        <f t="array" ref="AN412">INDEX($H412:$K412,0,MATCH(AN$404,$H$404:$K$404,0))*HLOOKUP(AN$403,$J$400:$R$401,2)</f>
        <v>100</v>
      </c>
      <c r="AO412" s="1015" cm="1">
        <f t="array" ref="AO412">INDEX($H412:$K412,0,MATCH(AO$404,$H$404:$K$404,0))*HLOOKUP(AO$403,$J$400:$R$401,2)</f>
        <v>150</v>
      </c>
      <c r="AP412" s="1015" cm="1">
        <f t="array" ref="AP412">INDEX($H412:$K412,0,MATCH(AP$404,$H$404:$K$404,0))*HLOOKUP(AP$403,$J$400:$R$401,2)</f>
        <v>0</v>
      </c>
      <c r="AQ412" s="1015" cm="1">
        <f t="array" ref="AQ412">INDEX($H412:$K412,0,MATCH(AQ$404,$H$404:$K$404,0))*HLOOKUP(AQ$403,$J$400:$R$401,2)</f>
        <v>150</v>
      </c>
      <c r="AR412" s="1015" cm="1">
        <f t="array" ref="AR412">INDEX($H412:$K412,0,MATCH(AR$404,$H$404:$K$404,0))*HLOOKUP(AR$403,$J$400:$R$401,2)</f>
        <v>100</v>
      </c>
      <c r="AS412" s="1015" cm="1">
        <f t="array" ref="AS412">INDEX($H412:$K412,0,MATCH(AS$404,$H$404:$K$404,0))*HLOOKUP(AS$403,$J$400:$R$401,2)</f>
        <v>150</v>
      </c>
      <c r="AT412" s="1015" cm="1">
        <f t="array" ref="AT412">INDEX($H412:$K412,0,MATCH(AT$404,$H$404:$K$404,0))*HLOOKUP(AT$403,$J$400:$R$401,2)</f>
        <v>0</v>
      </c>
      <c r="AU412" s="1015"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4" t="str">
        <f t="shared" si="42"/>
        <v>YYBNBr</v>
      </c>
      <c r="H413" s="357">
        <v>100</v>
      </c>
      <c r="I413" s="357">
        <v>150</v>
      </c>
      <c r="J413" s="357">
        <v>0</v>
      </c>
      <c r="K413" s="357">
        <v>150</v>
      </c>
      <c r="L413" s="1015" cm="1">
        <f t="array" ref="L413">INDEX($H413:$K413,0,MATCH(L$404,$H$404:$K$404,0))*HLOOKUP(L$403,$J$400:$R$401,2)</f>
        <v>100</v>
      </c>
      <c r="M413" s="1015" cm="1">
        <f t="array" ref="M413">INDEX($H413:$K413,0,MATCH(M$404,$H$404:$K$404,0))*HLOOKUP(M$403,$J$400:$R$401,2)</f>
        <v>150</v>
      </c>
      <c r="N413" s="1015" cm="1">
        <f t="array" ref="N413">INDEX($H413:$K413,0,MATCH(N$404,$H$404:$K$404,0))*HLOOKUP(N$403,$J$400:$R$401,2)</f>
        <v>0</v>
      </c>
      <c r="O413" s="1015" cm="1">
        <f t="array" ref="O413">INDEX($H413:$K413,0,MATCH(O$404,$H$404:$K$404,0))*HLOOKUP(O$403,$J$400:$R$401,2)</f>
        <v>150</v>
      </c>
      <c r="P413" s="1015" cm="1">
        <f t="array" ref="P413">INDEX($H413:$K413,0,MATCH(P$404,$H$404:$K$404,0))*HLOOKUP(P$403,$J$400:$R$401,2)</f>
        <v>100</v>
      </c>
      <c r="Q413" s="1015" cm="1">
        <f t="array" ref="Q413">INDEX($H413:$K413,0,MATCH(Q$404,$H$404:$K$404,0))*HLOOKUP(Q$403,$J$400:$R$401,2)</f>
        <v>150</v>
      </c>
      <c r="R413" s="1015" cm="1">
        <f t="array" ref="R413">INDEX($H413:$K413,0,MATCH(R$404,$H$404:$K$404,0))*HLOOKUP(R$403,$J$400:$R$401,2)</f>
        <v>0</v>
      </c>
      <c r="S413" s="1015" cm="1">
        <f t="array" ref="S413">INDEX($H413:$K413,0,MATCH(S$404,$H$404:$K$404,0))*HLOOKUP(S$403,$J$400:$R$401,2)</f>
        <v>150</v>
      </c>
      <c r="T413" s="1015" cm="1">
        <f t="array" ref="T413">INDEX($H413:$K413,0,MATCH(T$404,$H$404:$K$404,0))*HLOOKUP(T$403,$J$400:$R$401,2)</f>
        <v>100</v>
      </c>
      <c r="U413" s="1015" cm="1">
        <f t="array" ref="U413">INDEX($H413:$K413,0,MATCH(U$404,$H$404:$K$404,0))*HLOOKUP(U$403,$J$400:$R$401,2)</f>
        <v>150</v>
      </c>
      <c r="V413" s="1015" cm="1">
        <f t="array" ref="V413">INDEX($H413:$K413,0,MATCH(V$404,$H$404:$K$404,0))*HLOOKUP(V$403,$J$400:$R$401,2)</f>
        <v>0</v>
      </c>
      <c r="W413" s="1015" cm="1">
        <f t="array" ref="W413">INDEX($H413:$K413,0,MATCH(W$404,$H$404:$K$404,0))*HLOOKUP(W$403,$J$400:$R$401,2)</f>
        <v>150</v>
      </c>
      <c r="X413" s="1015" cm="1">
        <f t="array" ref="X413">INDEX($H413:$K413,0,MATCH(X$404,$H$404:$K$404,0))*HLOOKUP(X$403,$J$400:$R$401,2)</f>
        <v>100</v>
      </c>
      <c r="Y413" s="1015" cm="1">
        <f t="array" ref="Y413">INDEX($H413:$K413,0,MATCH(Y$404,$H$404:$K$404,0))*HLOOKUP(Y$403,$J$400:$R$401,2)</f>
        <v>150</v>
      </c>
      <c r="Z413" s="1015" cm="1">
        <f t="array" ref="Z413">INDEX($H413:$K413,0,MATCH(Z$404,$H$404:$K$404,0))*HLOOKUP(Z$403,$J$400:$R$401,2)</f>
        <v>0</v>
      </c>
      <c r="AA413" s="1015" cm="1">
        <f t="array" ref="AA413">INDEX($H413:$K413,0,MATCH(AA$404,$H$404:$K$404,0))*HLOOKUP(AA$403,$J$400:$R$401,2)</f>
        <v>150</v>
      </c>
      <c r="AB413" s="1015" cm="1">
        <f t="array" ref="AB413">INDEX($H413:$K413,0,MATCH(AB$404,$H$404:$K$404,0))*HLOOKUP(AB$403,$J$400:$R$401,2)</f>
        <v>100</v>
      </c>
      <c r="AC413" s="1015" cm="1">
        <f t="array" ref="AC413">INDEX($H413:$K413,0,MATCH(AC$404,$H$404:$K$404,0))*HLOOKUP(AC$403,$J$400:$R$401,2)</f>
        <v>150</v>
      </c>
      <c r="AD413" s="1015" cm="1">
        <f t="array" ref="AD413">INDEX($H413:$K413,0,MATCH(AD$404,$H$404:$K$404,0))*HLOOKUP(AD$403,$J$400:$R$401,2)</f>
        <v>0</v>
      </c>
      <c r="AE413" s="1015" cm="1">
        <f t="array" ref="AE413">INDEX($H413:$K413,0,MATCH(AE$404,$H$404:$K$404,0))*HLOOKUP(AE$403,$J$400:$R$401,2)</f>
        <v>150</v>
      </c>
      <c r="AF413" s="1015" cm="1">
        <f t="array" ref="AF413">INDEX($H413:$K413,0,MATCH(AF$404,$H$404:$K$404,0))*HLOOKUP(AF$403,$J$400:$R$401,2)</f>
        <v>100</v>
      </c>
      <c r="AG413" s="1015" cm="1">
        <f t="array" ref="AG413">INDEX($H413:$K413,0,MATCH(AG$404,$H$404:$K$404,0))*HLOOKUP(AG$403,$J$400:$R$401,2)</f>
        <v>150</v>
      </c>
      <c r="AH413" s="1015" cm="1">
        <f t="array" ref="AH413">INDEX($H413:$K413,0,MATCH(AH$404,$H$404:$K$404,0))*HLOOKUP(AH$403,$J$400:$R$401,2)</f>
        <v>0</v>
      </c>
      <c r="AI413" s="1015" cm="1">
        <f t="array" ref="AI413">INDEX($H413:$K413,0,MATCH(AI$404,$H$404:$K$404,0))*HLOOKUP(AI$403,$J$400:$R$401,2)</f>
        <v>150</v>
      </c>
      <c r="AJ413" s="1015" cm="1">
        <f t="array" ref="AJ413">INDEX($H413:$K413,0,MATCH(AJ$404,$H$404:$K$404,0))*HLOOKUP(AJ$403,$J$400:$R$401,2)</f>
        <v>100</v>
      </c>
      <c r="AK413" s="1015" cm="1">
        <f t="array" ref="AK413">INDEX($H413:$K413,0,MATCH(AK$404,$H$404:$K$404,0))*HLOOKUP(AK$403,$J$400:$R$401,2)</f>
        <v>150</v>
      </c>
      <c r="AL413" s="1015" cm="1">
        <f t="array" ref="AL413">INDEX($H413:$K413,0,MATCH(AL$404,$H$404:$K$404,0))*HLOOKUP(AL$403,$J$400:$R$401,2)</f>
        <v>0</v>
      </c>
      <c r="AM413" s="1015" cm="1">
        <f t="array" ref="AM413">INDEX($H413:$K413,0,MATCH(AM$404,$H$404:$K$404,0))*HLOOKUP(AM$403,$J$400:$R$401,2)</f>
        <v>150</v>
      </c>
      <c r="AN413" s="1015" cm="1">
        <f t="array" ref="AN413">INDEX($H413:$K413,0,MATCH(AN$404,$H$404:$K$404,0))*HLOOKUP(AN$403,$J$400:$R$401,2)</f>
        <v>100</v>
      </c>
      <c r="AO413" s="1015" cm="1">
        <f t="array" ref="AO413">INDEX($H413:$K413,0,MATCH(AO$404,$H$404:$K$404,0))*HLOOKUP(AO$403,$J$400:$R$401,2)</f>
        <v>150</v>
      </c>
      <c r="AP413" s="1015" cm="1">
        <f t="array" ref="AP413">INDEX($H413:$K413,0,MATCH(AP$404,$H$404:$K$404,0))*HLOOKUP(AP$403,$J$400:$R$401,2)</f>
        <v>0</v>
      </c>
      <c r="AQ413" s="1015" cm="1">
        <f t="array" ref="AQ413">INDEX($H413:$K413,0,MATCH(AQ$404,$H$404:$K$404,0))*HLOOKUP(AQ$403,$J$400:$R$401,2)</f>
        <v>150</v>
      </c>
      <c r="AR413" s="1015" cm="1">
        <f t="array" ref="AR413">INDEX($H413:$K413,0,MATCH(AR$404,$H$404:$K$404,0))*HLOOKUP(AR$403,$J$400:$R$401,2)</f>
        <v>100</v>
      </c>
      <c r="AS413" s="1015" cm="1">
        <f t="array" ref="AS413">INDEX($H413:$K413,0,MATCH(AS$404,$H$404:$K$404,0))*HLOOKUP(AS$403,$J$400:$R$401,2)</f>
        <v>150</v>
      </c>
      <c r="AT413" s="1015" cm="1">
        <f t="array" ref="AT413">INDEX($H413:$K413,0,MATCH(AT$404,$H$404:$K$404,0))*HLOOKUP(AT$403,$J$400:$R$401,2)</f>
        <v>0</v>
      </c>
      <c r="AU413" s="1015"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4" t="str">
        <f t="shared" si="42"/>
        <v>YYNWBr</v>
      </c>
      <c r="H414" s="357">
        <v>100</v>
      </c>
      <c r="I414" s="357">
        <v>150</v>
      </c>
      <c r="J414" s="357">
        <v>0</v>
      </c>
      <c r="K414" s="357">
        <v>150</v>
      </c>
      <c r="L414" s="1015" cm="1">
        <f t="array" ref="L414">INDEX($H414:$K414,0,MATCH(L$404,$H$404:$K$404,0))*HLOOKUP(L$403,$J$400:$R$401,2)</f>
        <v>100</v>
      </c>
      <c r="M414" s="1015" cm="1">
        <f t="array" ref="M414">INDEX($H414:$K414,0,MATCH(M$404,$H$404:$K$404,0))*HLOOKUP(M$403,$J$400:$R$401,2)</f>
        <v>150</v>
      </c>
      <c r="N414" s="1015" cm="1">
        <f t="array" ref="N414">INDEX($H414:$K414,0,MATCH(N$404,$H$404:$K$404,0))*HLOOKUP(N$403,$J$400:$R$401,2)</f>
        <v>0</v>
      </c>
      <c r="O414" s="1015" cm="1">
        <f t="array" ref="O414">INDEX($H414:$K414,0,MATCH(O$404,$H$404:$K$404,0))*HLOOKUP(O$403,$J$400:$R$401,2)</f>
        <v>150</v>
      </c>
      <c r="P414" s="1015" cm="1">
        <f t="array" ref="P414">INDEX($H414:$K414,0,MATCH(P$404,$H$404:$K$404,0))*HLOOKUP(P$403,$J$400:$R$401,2)</f>
        <v>100</v>
      </c>
      <c r="Q414" s="1015" cm="1">
        <f t="array" ref="Q414">INDEX($H414:$K414,0,MATCH(Q$404,$H$404:$K$404,0))*HLOOKUP(Q$403,$J$400:$R$401,2)</f>
        <v>150</v>
      </c>
      <c r="R414" s="1015" cm="1">
        <f t="array" ref="R414">INDEX($H414:$K414,0,MATCH(R$404,$H$404:$K$404,0))*HLOOKUP(R$403,$J$400:$R$401,2)</f>
        <v>0</v>
      </c>
      <c r="S414" s="1015" cm="1">
        <f t="array" ref="S414">INDEX($H414:$K414,0,MATCH(S$404,$H$404:$K$404,0))*HLOOKUP(S$403,$J$400:$R$401,2)</f>
        <v>150</v>
      </c>
      <c r="T414" s="1015" cm="1">
        <f t="array" ref="T414">INDEX($H414:$K414,0,MATCH(T$404,$H$404:$K$404,0))*HLOOKUP(T$403,$J$400:$R$401,2)</f>
        <v>100</v>
      </c>
      <c r="U414" s="1015" cm="1">
        <f t="array" ref="U414">INDEX($H414:$K414,0,MATCH(U$404,$H$404:$K$404,0))*HLOOKUP(U$403,$J$400:$R$401,2)</f>
        <v>150</v>
      </c>
      <c r="V414" s="1015" cm="1">
        <f t="array" ref="V414">INDEX($H414:$K414,0,MATCH(V$404,$H$404:$K$404,0))*HLOOKUP(V$403,$J$400:$R$401,2)</f>
        <v>0</v>
      </c>
      <c r="W414" s="1015" cm="1">
        <f t="array" ref="W414">INDEX($H414:$K414,0,MATCH(W$404,$H$404:$K$404,0))*HLOOKUP(W$403,$J$400:$R$401,2)</f>
        <v>150</v>
      </c>
      <c r="X414" s="1015" cm="1">
        <f t="array" ref="X414">INDEX($H414:$K414,0,MATCH(X$404,$H$404:$K$404,0))*HLOOKUP(X$403,$J$400:$R$401,2)</f>
        <v>100</v>
      </c>
      <c r="Y414" s="1015" cm="1">
        <f t="array" ref="Y414">INDEX($H414:$K414,0,MATCH(Y$404,$H$404:$K$404,0))*HLOOKUP(Y$403,$J$400:$R$401,2)</f>
        <v>150</v>
      </c>
      <c r="Z414" s="1015" cm="1">
        <f t="array" ref="Z414">INDEX($H414:$K414,0,MATCH(Z$404,$H$404:$K$404,0))*HLOOKUP(Z$403,$J$400:$R$401,2)</f>
        <v>0</v>
      </c>
      <c r="AA414" s="1015" cm="1">
        <f t="array" ref="AA414">INDEX($H414:$K414,0,MATCH(AA$404,$H$404:$K$404,0))*HLOOKUP(AA$403,$J$400:$R$401,2)</f>
        <v>150</v>
      </c>
      <c r="AB414" s="1015" cm="1">
        <f t="array" ref="AB414">INDEX($H414:$K414,0,MATCH(AB$404,$H$404:$K$404,0))*HLOOKUP(AB$403,$J$400:$R$401,2)</f>
        <v>100</v>
      </c>
      <c r="AC414" s="1015" cm="1">
        <f t="array" ref="AC414">INDEX($H414:$K414,0,MATCH(AC$404,$H$404:$K$404,0))*HLOOKUP(AC$403,$J$400:$R$401,2)</f>
        <v>150</v>
      </c>
      <c r="AD414" s="1015" cm="1">
        <f t="array" ref="AD414">INDEX($H414:$K414,0,MATCH(AD$404,$H$404:$K$404,0))*HLOOKUP(AD$403,$J$400:$R$401,2)</f>
        <v>0</v>
      </c>
      <c r="AE414" s="1015" cm="1">
        <f t="array" ref="AE414">INDEX($H414:$K414,0,MATCH(AE$404,$H$404:$K$404,0))*HLOOKUP(AE$403,$J$400:$R$401,2)</f>
        <v>150</v>
      </c>
      <c r="AF414" s="1015" cm="1">
        <f t="array" ref="AF414">INDEX($H414:$K414,0,MATCH(AF$404,$H$404:$K$404,0))*HLOOKUP(AF$403,$J$400:$R$401,2)</f>
        <v>100</v>
      </c>
      <c r="AG414" s="1015" cm="1">
        <f t="array" ref="AG414">INDEX($H414:$K414,0,MATCH(AG$404,$H$404:$K$404,0))*HLOOKUP(AG$403,$J$400:$R$401,2)</f>
        <v>150</v>
      </c>
      <c r="AH414" s="1015" cm="1">
        <f t="array" ref="AH414">INDEX($H414:$K414,0,MATCH(AH$404,$H$404:$K$404,0))*HLOOKUP(AH$403,$J$400:$R$401,2)</f>
        <v>0</v>
      </c>
      <c r="AI414" s="1015" cm="1">
        <f t="array" ref="AI414">INDEX($H414:$K414,0,MATCH(AI$404,$H$404:$K$404,0))*HLOOKUP(AI$403,$J$400:$R$401,2)</f>
        <v>150</v>
      </c>
      <c r="AJ414" s="1015" cm="1">
        <f t="array" ref="AJ414">INDEX($H414:$K414,0,MATCH(AJ$404,$H$404:$K$404,0))*HLOOKUP(AJ$403,$J$400:$R$401,2)</f>
        <v>100</v>
      </c>
      <c r="AK414" s="1015" cm="1">
        <f t="array" ref="AK414">INDEX($H414:$K414,0,MATCH(AK$404,$H$404:$K$404,0))*HLOOKUP(AK$403,$J$400:$R$401,2)</f>
        <v>150</v>
      </c>
      <c r="AL414" s="1015" cm="1">
        <f t="array" ref="AL414">INDEX($H414:$K414,0,MATCH(AL$404,$H$404:$K$404,0))*HLOOKUP(AL$403,$J$400:$R$401,2)</f>
        <v>0</v>
      </c>
      <c r="AM414" s="1015" cm="1">
        <f t="array" ref="AM414">INDEX($H414:$K414,0,MATCH(AM$404,$H$404:$K$404,0))*HLOOKUP(AM$403,$J$400:$R$401,2)</f>
        <v>150</v>
      </c>
      <c r="AN414" s="1015" cm="1">
        <f t="array" ref="AN414">INDEX($H414:$K414,0,MATCH(AN$404,$H$404:$K$404,0))*HLOOKUP(AN$403,$J$400:$R$401,2)</f>
        <v>100</v>
      </c>
      <c r="AO414" s="1015" cm="1">
        <f t="array" ref="AO414">INDEX($H414:$K414,0,MATCH(AO$404,$H$404:$K$404,0))*HLOOKUP(AO$403,$J$400:$R$401,2)</f>
        <v>150</v>
      </c>
      <c r="AP414" s="1015" cm="1">
        <f t="array" ref="AP414">INDEX($H414:$K414,0,MATCH(AP$404,$H$404:$K$404,0))*HLOOKUP(AP$403,$J$400:$R$401,2)</f>
        <v>0</v>
      </c>
      <c r="AQ414" s="1015" cm="1">
        <f t="array" ref="AQ414">INDEX($H414:$K414,0,MATCH(AQ$404,$H$404:$K$404,0))*HLOOKUP(AQ$403,$J$400:$R$401,2)</f>
        <v>150</v>
      </c>
      <c r="AR414" s="1015" cm="1">
        <f t="array" ref="AR414">INDEX($H414:$K414,0,MATCH(AR$404,$H$404:$K$404,0))*HLOOKUP(AR$403,$J$400:$R$401,2)</f>
        <v>100</v>
      </c>
      <c r="AS414" s="1015" cm="1">
        <f t="array" ref="AS414">INDEX($H414:$K414,0,MATCH(AS$404,$H$404:$K$404,0))*HLOOKUP(AS$403,$J$400:$R$401,2)</f>
        <v>150</v>
      </c>
      <c r="AT414" s="1015" cm="1">
        <f t="array" ref="AT414">INDEX($H414:$K414,0,MATCH(AT$404,$H$404:$K$404,0))*HLOOKUP(AT$403,$J$400:$R$401,2)</f>
        <v>0</v>
      </c>
      <c r="AU414" s="1015"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4" t="str">
        <f t="shared" si="42"/>
        <v>YYWBNw</v>
      </c>
      <c r="H415" s="357">
        <v>100</v>
      </c>
      <c r="I415" s="357">
        <v>120</v>
      </c>
      <c r="J415" s="357">
        <v>100</v>
      </c>
      <c r="K415" s="357">
        <v>0</v>
      </c>
      <c r="L415" s="1015" cm="1">
        <f t="array" ref="L415">INDEX($H415:$K415,0,MATCH(L$404,$H$404:$K$404,0))*HLOOKUP(L$403,$J$400:$R$401,2)</f>
        <v>100</v>
      </c>
      <c r="M415" s="1015" cm="1">
        <f t="array" ref="M415">INDEX($H415:$K415,0,MATCH(M$404,$H$404:$K$404,0))*HLOOKUP(M$403,$J$400:$R$401,2)</f>
        <v>120</v>
      </c>
      <c r="N415" s="1015" cm="1">
        <f t="array" ref="N415">INDEX($H415:$K415,0,MATCH(N$404,$H$404:$K$404,0))*HLOOKUP(N$403,$J$400:$R$401,2)</f>
        <v>100</v>
      </c>
      <c r="O415" s="1015" cm="1">
        <f t="array" ref="O415">INDEX($H415:$K415,0,MATCH(O$404,$H$404:$K$404,0))*HLOOKUP(O$403,$J$400:$R$401,2)</f>
        <v>0</v>
      </c>
      <c r="P415" s="1015" cm="1">
        <f t="array" ref="P415">INDEX($H415:$K415,0,MATCH(P$404,$H$404:$K$404,0))*HLOOKUP(P$403,$J$400:$R$401,2)</f>
        <v>100</v>
      </c>
      <c r="Q415" s="1015" cm="1">
        <f t="array" ref="Q415">INDEX($H415:$K415,0,MATCH(Q$404,$H$404:$K$404,0))*HLOOKUP(Q$403,$J$400:$R$401,2)</f>
        <v>120</v>
      </c>
      <c r="R415" s="1015" cm="1">
        <f t="array" ref="R415">INDEX($H415:$K415,0,MATCH(R$404,$H$404:$K$404,0))*HLOOKUP(R$403,$J$400:$R$401,2)</f>
        <v>100</v>
      </c>
      <c r="S415" s="1015" cm="1">
        <f t="array" ref="S415">INDEX($H415:$K415,0,MATCH(S$404,$H$404:$K$404,0))*HLOOKUP(S$403,$J$400:$R$401,2)</f>
        <v>0</v>
      </c>
      <c r="T415" s="1015" cm="1">
        <f t="array" ref="T415">INDEX($H415:$K415,0,MATCH(T$404,$H$404:$K$404,0))*HLOOKUP(T$403,$J$400:$R$401,2)</f>
        <v>100</v>
      </c>
      <c r="U415" s="1015" cm="1">
        <f t="array" ref="U415">INDEX($H415:$K415,0,MATCH(U$404,$H$404:$K$404,0))*HLOOKUP(U$403,$J$400:$R$401,2)</f>
        <v>120</v>
      </c>
      <c r="V415" s="1015" cm="1">
        <f t="array" ref="V415">INDEX($H415:$K415,0,MATCH(V$404,$H$404:$K$404,0))*HLOOKUP(V$403,$J$400:$R$401,2)</f>
        <v>100</v>
      </c>
      <c r="W415" s="1015" cm="1">
        <f t="array" ref="W415">INDEX($H415:$K415,0,MATCH(W$404,$H$404:$K$404,0))*HLOOKUP(W$403,$J$400:$R$401,2)</f>
        <v>0</v>
      </c>
      <c r="X415" s="1015" cm="1">
        <f t="array" ref="X415">INDEX($H415:$K415,0,MATCH(X$404,$H$404:$K$404,0))*HLOOKUP(X$403,$J$400:$R$401,2)</f>
        <v>100</v>
      </c>
      <c r="Y415" s="1015" cm="1">
        <f t="array" ref="Y415">INDEX($H415:$K415,0,MATCH(Y$404,$H$404:$K$404,0))*HLOOKUP(Y$403,$J$400:$R$401,2)</f>
        <v>120</v>
      </c>
      <c r="Z415" s="1015" cm="1">
        <f t="array" ref="Z415">INDEX($H415:$K415,0,MATCH(Z$404,$H$404:$K$404,0))*HLOOKUP(Z$403,$J$400:$R$401,2)</f>
        <v>100</v>
      </c>
      <c r="AA415" s="1015" cm="1">
        <f t="array" ref="AA415">INDEX($H415:$K415,0,MATCH(AA$404,$H$404:$K$404,0))*HLOOKUP(AA$403,$J$400:$R$401,2)</f>
        <v>0</v>
      </c>
      <c r="AB415" s="1015" cm="1">
        <f t="array" ref="AB415">INDEX($H415:$K415,0,MATCH(AB$404,$H$404:$K$404,0))*HLOOKUP(AB$403,$J$400:$R$401,2)</f>
        <v>100</v>
      </c>
      <c r="AC415" s="1015" cm="1">
        <f t="array" ref="AC415">INDEX($H415:$K415,0,MATCH(AC$404,$H$404:$K$404,0))*HLOOKUP(AC$403,$J$400:$R$401,2)</f>
        <v>120</v>
      </c>
      <c r="AD415" s="1015" cm="1">
        <f t="array" ref="AD415">INDEX($H415:$K415,0,MATCH(AD$404,$H$404:$K$404,0))*HLOOKUP(AD$403,$J$400:$R$401,2)</f>
        <v>100</v>
      </c>
      <c r="AE415" s="1015" cm="1">
        <f t="array" ref="AE415">INDEX($H415:$K415,0,MATCH(AE$404,$H$404:$K$404,0))*HLOOKUP(AE$403,$J$400:$R$401,2)</f>
        <v>0</v>
      </c>
      <c r="AF415" s="1015" cm="1">
        <f t="array" ref="AF415">INDEX($H415:$K415,0,MATCH(AF$404,$H$404:$K$404,0))*HLOOKUP(AF$403,$J$400:$R$401,2)</f>
        <v>100</v>
      </c>
      <c r="AG415" s="1015" cm="1">
        <f t="array" ref="AG415">INDEX($H415:$K415,0,MATCH(AG$404,$H$404:$K$404,0))*HLOOKUP(AG$403,$J$400:$R$401,2)</f>
        <v>120</v>
      </c>
      <c r="AH415" s="1015" cm="1">
        <f t="array" ref="AH415">INDEX($H415:$K415,0,MATCH(AH$404,$H$404:$K$404,0))*HLOOKUP(AH$403,$J$400:$R$401,2)</f>
        <v>100</v>
      </c>
      <c r="AI415" s="1015" cm="1">
        <f t="array" ref="AI415">INDEX($H415:$K415,0,MATCH(AI$404,$H$404:$K$404,0))*HLOOKUP(AI$403,$J$400:$R$401,2)</f>
        <v>0</v>
      </c>
      <c r="AJ415" s="1015" cm="1">
        <f t="array" ref="AJ415">INDEX($H415:$K415,0,MATCH(AJ$404,$H$404:$K$404,0))*HLOOKUP(AJ$403,$J$400:$R$401,2)</f>
        <v>100</v>
      </c>
      <c r="AK415" s="1015" cm="1">
        <f t="array" ref="AK415">INDEX($H415:$K415,0,MATCH(AK$404,$H$404:$K$404,0))*HLOOKUP(AK$403,$J$400:$R$401,2)</f>
        <v>120</v>
      </c>
      <c r="AL415" s="1015" cm="1">
        <f t="array" ref="AL415">INDEX($H415:$K415,0,MATCH(AL$404,$H$404:$K$404,0))*HLOOKUP(AL$403,$J$400:$R$401,2)</f>
        <v>100</v>
      </c>
      <c r="AM415" s="1015" cm="1">
        <f t="array" ref="AM415">INDEX($H415:$K415,0,MATCH(AM$404,$H$404:$K$404,0))*HLOOKUP(AM$403,$J$400:$R$401,2)</f>
        <v>0</v>
      </c>
      <c r="AN415" s="1015" cm="1">
        <f t="array" ref="AN415">INDEX($H415:$K415,0,MATCH(AN$404,$H$404:$K$404,0))*HLOOKUP(AN$403,$J$400:$R$401,2)</f>
        <v>100</v>
      </c>
      <c r="AO415" s="1015" cm="1">
        <f t="array" ref="AO415">INDEX($H415:$K415,0,MATCH(AO$404,$H$404:$K$404,0))*HLOOKUP(AO$403,$J$400:$R$401,2)</f>
        <v>120</v>
      </c>
      <c r="AP415" s="1015" cm="1">
        <f t="array" ref="AP415">INDEX($H415:$K415,0,MATCH(AP$404,$H$404:$K$404,0))*HLOOKUP(AP$403,$J$400:$R$401,2)</f>
        <v>100</v>
      </c>
      <c r="AQ415" s="1015" cm="1">
        <f t="array" ref="AQ415">INDEX($H415:$K415,0,MATCH(AQ$404,$H$404:$K$404,0))*HLOOKUP(AQ$403,$J$400:$R$401,2)</f>
        <v>0</v>
      </c>
      <c r="AR415" s="1015" cm="1">
        <f t="array" ref="AR415">INDEX($H415:$K415,0,MATCH(AR$404,$H$404:$K$404,0))*HLOOKUP(AR$403,$J$400:$R$401,2)</f>
        <v>100</v>
      </c>
      <c r="AS415" s="1015" cm="1">
        <f t="array" ref="AS415">INDEX($H415:$K415,0,MATCH(AS$404,$H$404:$K$404,0))*HLOOKUP(AS$403,$J$400:$R$401,2)</f>
        <v>120</v>
      </c>
      <c r="AT415" s="1015" cm="1">
        <f t="array" ref="AT415">INDEX($H415:$K415,0,MATCH(AT$404,$H$404:$K$404,0))*HLOOKUP(AT$403,$J$400:$R$401,2)</f>
        <v>100</v>
      </c>
      <c r="AU415" s="1015"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4" t="str">
        <f t="shared" si="42"/>
        <v>YYBNWb</v>
      </c>
      <c r="H416" s="357">
        <v>100</v>
      </c>
      <c r="I416" s="357">
        <v>120</v>
      </c>
      <c r="J416" s="357">
        <v>100</v>
      </c>
      <c r="K416" s="357">
        <v>0</v>
      </c>
      <c r="L416" s="1015" cm="1">
        <f t="array" ref="L416">INDEX($H416:$K416,0,MATCH(L$404,$H$404:$K$404,0))*HLOOKUP(L$403,$J$400:$R$401,2)</f>
        <v>100</v>
      </c>
      <c r="M416" s="1015" cm="1">
        <f t="array" ref="M416">INDEX($H416:$K416,0,MATCH(M$404,$H$404:$K$404,0))*HLOOKUP(M$403,$J$400:$R$401,2)</f>
        <v>120</v>
      </c>
      <c r="N416" s="1015" cm="1">
        <f t="array" ref="N416">INDEX($H416:$K416,0,MATCH(N$404,$H$404:$K$404,0))*HLOOKUP(N$403,$J$400:$R$401,2)</f>
        <v>100</v>
      </c>
      <c r="O416" s="1015" cm="1">
        <f t="array" ref="O416">INDEX($H416:$K416,0,MATCH(O$404,$H$404:$K$404,0))*HLOOKUP(O$403,$J$400:$R$401,2)</f>
        <v>0</v>
      </c>
      <c r="P416" s="1015" cm="1">
        <f t="array" ref="P416">INDEX($H416:$K416,0,MATCH(P$404,$H$404:$K$404,0))*HLOOKUP(P$403,$J$400:$R$401,2)</f>
        <v>100</v>
      </c>
      <c r="Q416" s="1015" cm="1">
        <f t="array" ref="Q416">INDEX($H416:$K416,0,MATCH(Q$404,$H$404:$K$404,0))*HLOOKUP(Q$403,$J$400:$R$401,2)</f>
        <v>120</v>
      </c>
      <c r="R416" s="1015" cm="1">
        <f t="array" ref="R416">INDEX($H416:$K416,0,MATCH(R$404,$H$404:$K$404,0))*HLOOKUP(R$403,$J$400:$R$401,2)</f>
        <v>100</v>
      </c>
      <c r="S416" s="1015" cm="1">
        <f t="array" ref="S416">INDEX($H416:$K416,0,MATCH(S$404,$H$404:$K$404,0))*HLOOKUP(S$403,$J$400:$R$401,2)</f>
        <v>0</v>
      </c>
      <c r="T416" s="1015" cm="1">
        <f t="array" ref="T416">INDEX($H416:$K416,0,MATCH(T$404,$H$404:$K$404,0))*HLOOKUP(T$403,$J$400:$R$401,2)</f>
        <v>100</v>
      </c>
      <c r="U416" s="1015" cm="1">
        <f t="array" ref="U416">INDEX($H416:$K416,0,MATCH(U$404,$H$404:$K$404,0))*HLOOKUP(U$403,$J$400:$R$401,2)</f>
        <v>120</v>
      </c>
      <c r="V416" s="1015" cm="1">
        <f t="array" ref="V416">INDEX($H416:$K416,0,MATCH(V$404,$H$404:$K$404,0))*HLOOKUP(V$403,$J$400:$R$401,2)</f>
        <v>100</v>
      </c>
      <c r="W416" s="1015" cm="1">
        <f t="array" ref="W416">INDEX($H416:$K416,0,MATCH(W$404,$H$404:$K$404,0))*HLOOKUP(W$403,$J$400:$R$401,2)</f>
        <v>0</v>
      </c>
      <c r="X416" s="1015" cm="1">
        <f t="array" ref="X416">INDEX($H416:$K416,0,MATCH(X$404,$H$404:$K$404,0))*HLOOKUP(X$403,$J$400:$R$401,2)</f>
        <v>100</v>
      </c>
      <c r="Y416" s="1015" cm="1">
        <f t="array" ref="Y416">INDEX($H416:$K416,0,MATCH(Y$404,$H$404:$K$404,0))*HLOOKUP(Y$403,$J$400:$R$401,2)</f>
        <v>120</v>
      </c>
      <c r="Z416" s="1015" cm="1">
        <f t="array" ref="Z416">INDEX($H416:$K416,0,MATCH(Z$404,$H$404:$K$404,0))*HLOOKUP(Z$403,$J$400:$R$401,2)</f>
        <v>100</v>
      </c>
      <c r="AA416" s="1015" cm="1">
        <f t="array" ref="AA416">INDEX($H416:$K416,0,MATCH(AA$404,$H$404:$K$404,0))*HLOOKUP(AA$403,$J$400:$R$401,2)</f>
        <v>0</v>
      </c>
      <c r="AB416" s="1015" cm="1">
        <f t="array" ref="AB416">INDEX($H416:$K416,0,MATCH(AB$404,$H$404:$K$404,0))*HLOOKUP(AB$403,$J$400:$R$401,2)</f>
        <v>100</v>
      </c>
      <c r="AC416" s="1015" cm="1">
        <f t="array" ref="AC416">INDEX($H416:$K416,0,MATCH(AC$404,$H$404:$K$404,0))*HLOOKUP(AC$403,$J$400:$R$401,2)</f>
        <v>120</v>
      </c>
      <c r="AD416" s="1015" cm="1">
        <f t="array" ref="AD416">INDEX($H416:$K416,0,MATCH(AD$404,$H$404:$K$404,0))*HLOOKUP(AD$403,$J$400:$R$401,2)</f>
        <v>100</v>
      </c>
      <c r="AE416" s="1015" cm="1">
        <f t="array" ref="AE416">INDEX($H416:$K416,0,MATCH(AE$404,$H$404:$K$404,0))*HLOOKUP(AE$403,$J$400:$R$401,2)</f>
        <v>0</v>
      </c>
      <c r="AF416" s="1015" cm="1">
        <f t="array" ref="AF416">INDEX($H416:$K416,0,MATCH(AF$404,$H$404:$K$404,0))*HLOOKUP(AF$403,$J$400:$R$401,2)</f>
        <v>100</v>
      </c>
      <c r="AG416" s="1015" cm="1">
        <f t="array" ref="AG416">INDEX($H416:$K416,0,MATCH(AG$404,$H$404:$K$404,0))*HLOOKUP(AG$403,$J$400:$R$401,2)</f>
        <v>120</v>
      </c>
      <c r="AH416" s="1015" cm="1">
        <f t="array" ref="AH416">INDEX($H416:$K416,0,MATCH(AH$404,$H$404:$K$404,0))*HLOOKUP(AH$403,$J$400:$R$401,2)</f>
        <v>100</v>
      </c>
      <c r="AI416" s="1015" cm="1">
        <f t="array" ref="AI416">INDEX($H416:$K416,0,MATCH(AI$404,$H$404:$K$404,0))*HLOOKUP(AI$403,$J$400:$R$401,2)</f>
        <v>0</v>
      </c>
      <c r="AJ416" s="1015" cm="1">
        <f t="array" ref="AJ416">INDEX($H416:$K416,0,MATCH(AJ$404,$H$404:$K$404,0))*HLOOKUP(AJ$403,$J$400:$R$401,2)</f>
        <v>100</v>
      </c>
      <c r="AK416" s="1015" cm="1">
        <f t="array" ref="AK416">INDEX($H416:$K416,0,MATCH(AK$404,$H$404:$K$404,0))*HLOOKUP(AK$403,$J$400:$R$401,2)</f>
        <v>120</v>
      </c>
      <c r="AL416" s="1015" cm="1">
        <f t="array" ref="AL416">INDEX($H416:$K416,0,MATCH(AL$404,$H$404:$K$404,0))*HLOOKUP(AL$403,$J$400:$R$401,2)</f>
        <v>100</v>
      </c>
      <c r="AM416" s="1015" cm="1">
        <f t="array" ref="AM416">INDEX($H416:$K416,0,MATCH(AM$404,$H$404:$K$404,0))*HLOOKUP(AM$403,$J$400:$R$401,2)</f>
        <v>0</v>
      </c>
      <c r="AN416" s="1015" cm="1">
        <f t="array" ref="AN416">INDEX($H416:$K416,0,MATCH(AN$404,$H$404:$K$404,0))*HLOOKUP(AN$403,$J$400:$R$401,2)</f>
        <v>100</v>
      </c>
      <c r="AO416" s="1015" cm="1">
        <f t="array" ref="AO416">INDEX($H416:$K416,0,MATCH(AO$404,$H$404:$K$404,0))*HLOOKUP(AO$403,$J$400:$R$401,2)</f>
        <v>120</v>
      </c>
      <c r="AP416" s="1015" cm="1">
        <f t="array" ref="AP416">INDEX($H416:$K416,0,MATCH(AP$404,$H$404:$K$404,0))*HLOOKUP(AP$403,$J$400:$R$401,2)</f>
        <v>100</v>
      </c>
      <c r="AQ416" s="1015" cm="1">
        <f t="array" ref="AQ416">INDEX($H416:$K416,0,MATCH(AQ$404,$H$404:$K$404,0))*HLOOKUP(AQ$403,$J$400:$R$401,2)</f>
        <v>0</v>
      </c>
      <c r="AR416" s="1015" cm="1">
        <f t="array" ref="AR416">INDEX($H416:$K416,0,MATCH(AR$404,$H$404:$K$404,0))*HLOOKUP(AR$403,$J$400:$R$401,2)</f>
        <v>100</v>
      </c>
      <c r="AS416" s="1015" cm="1">
        <f t="array" ref="AS416">INDEX($H416:$K416,0,MATCH(AS$404,$H$404:$K$404,0))*HLOOKUP(AS$403,$J$400:$R$401,2)</f>
        <v>120</v>
      </c>
      <c r="AT416" s="1015" cm="1">
        <f t="array" ref="AT416">INDEX($H416:$K416,0,MATCH(AT$404,$H$404:$K$404,0))*HLOOKUP(AT$403,$J$400:$R$401,2)</f>
        <v>100</v>
      </c>
      <c r="AU416" s="1015"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4" t="str">
        <f t="shared" si="42"/>
        <v>AAAAAz</v>
      </c>
      <c r="H417" s="357">
        <v>100</v>
      </c>
      <c r="I417" s="357">
        <v>100</v>
      </c>
      <c r="J417" s="357">
        <v>0</v>
      </c>
      <c r="K417" s="357">
        <v>50</v>
      </c>
      <c r="L417" s="1015" cm="1">
        <f t="array" ref="L417">INDEX($H417:$K417,0,MATCH(L$404,$H$404:$K$404,0))*HLOOKUP(L$403,$J$400:$R$401,2)</f>
        <v>100</v>
      </c>
      <c r="M417" s="1015" cm="1">
        <f t="array" ref="M417">INDEX($H417:$K417,0,MATCH(M$404,$H$404:$K$404,0))*HLOOKUP(M$403,$J$400:$R$401,2)</f>
        <v>100</v>
      </c>
      <c r="N417" s="1015" cm="1">
        <f t="array" ref="N417">INDEX($H417:$K417,0,MATCH(N$404,$H$404:$K$404,0))*HLOOKUP(N$403,$J$400:$R$401,2)</f>
        <v>0</v>
      </c>
      <c r="O417" s="1015" cm="1">
        <f t="array" ref="O417">INDEX($H417:$K417,0,MATCH(O$404,$H$404:$K$404,0))*HLOOKUP(O$403,$J$400:$R$401,2)</f>
        <v>50</v>
      </c>
      <c r="P417" s="1015" cm="1">
        <f t="array" ref="P417">INDEX($H417:$K417,0,MATCH(P$404,$H$404:$K$404,0))*HLOOKUP(P$403,$J$400:$R$401,2)</f>
        <v>100</v>
      </c>
      <c r="Q417" s="1015" cm="1">
        <f t="array" ref="Q417">INDEX($H417:$K417,0,MATCH(Q$404,$H$404:$K$404,0))*HLOOKUP(Q$403,$J$400:$R$401,2)</f>
        <v>100</v>
      </c>
      <c r="R417" s="1015" cm="1">
        <f t="array" ref="R417">INDEX($H417:$K417,0,MATCH(R$404,$H$404:$K$404,0))*HLOOKUP(R$403,$J$400:$R$401,2)</f>
        <v>0</v>
      </c>
      <c r="S417" s="1015" cm="1">
        <f t="array" ref="S417">INDEX($H417:$K417,0,MATCH(S$404,$H$404:$K$404,0))*HLOOKUP(S$403,$J$400:$R$401,2)</f>
        <v>50</v>
      </c>
      <c r="T417" s="1015" cm="1">
        <f t="array" ref="T417">INDEX($H417:$K417,0,MATCH(T$404,$H$404:$K$404,0))*HLOOKUP(T$403,$J$400:$R$401,2)</f>
        <v>100</v>
      </c>
      <c r="U417" s="1015" cm="1">
        <f t="array" ref="U417">INDEX($H417:$K417,0,MATCH(U$404,$H$404:$K$404,0))*HLOOKUP(U$403,$J$400:$R$401,2)</f>
        <v>100</v>
      </c>
      <c r="V417" s="1015" cm="1">
        <f t="array" ref="V417">INDEX($H417:$K417,0,MATCH(V$404,$H$404:$K$404,0))*HLOOKUP(V$403,$J$400:$R$401,2)</f>
        <v>0</v>
      </c>
      <c r="W417" s="1015" cm="1">
        <f t="array" ref="W417">INDEX($H417:$K417,0,MATCH(W$404,$H$404:$K$404,0))*HLOOKUP(W$403,$J$400:$R$401,2)</f>
        <v>50</v>
      </c>
      <c r="X417" s="1015" cm="1">
        <f t="array" ref="X417">INDEX($H417:$K417,0,MATCH(X$404,$H$404:$K$404,0))*HLOOKUP(X$403,$J$400:$R$401,2)</f>
        <v>100</v>
      </c>
      <c r="Y417" s="1015" cm="1">
        <f t="array" ref="Y417">INDEX($H417:$K417,0,MATCH(Y$404,$H$404:$K$404,0))*HLOOKUP(Y$403,$J$400:$R$401,2)</f>
        <v>100</v>
      </c>
      <c r="Z417" s="1015" cm="1">
        <f t="array" ref="Z417">INDEX($H417:$K417,0,MATCH(Z$404,$H$404:$K$404,0))*HLOOKUP(Z$403,$J$400:$R$401,2)</f>
        <v>0</v>
      </c>
      <c r="AA417" s="1015" cm="1">
        <f t="array" ref="AA417">INDEX($H417:$K417,0,MATCH(AA$404,$H$404:$K$404,0))*HLOOKUP(AA$403,$J$400:$R$401,2)</f>
        <v>50</v>
      </c>
      <c r="AB417" s="1015" cm="1">
        <f t="array" ref="AB417">INDEX($H417:$K417,0,MATCH(AB$404,$H$404:$K$404,0))*HLOOKUP(AB$403,$J$400:$R$401,2)</f>
        <v>100</v>
      </c>
      <c r="AC417" s="1015" cm="1">
        <f t="array" ref="AC417">INDEX($H417:$K417,0,MATCH(AC$404,$H$404:$K$404,0))*HLOOKUP(AC$403,$J$400:$R$401,2)</f>
        <v>100</v>
      </c>
      <c r="AD417" s="1015" cm="1">
        <f t="array" ref="AD417">INDEX($H417:$K417,0,MATCH(AD$404,$H$404:$K$404,0))*HLOOKUP(AD$403,$J$400:$R$401,2)</f>
        <v>0</v>
      </c>
      <c r="AE417" s="1015" cm="1">
        <f t="array" ref="AE417">INDEX($H417:$K417,0,MATCH(AE$404,$H$404:$K$404,0))*HLOOKUP(AE$403,$J$400:$R$401,2)</f>
        <v>50</v>
      </c>
      <c r="AF417" s="1015" cm="1">
        <f t="array" ref="AF417">INDEX($H417:$K417,0,MATCH(AF$404,$H$404:$K$404,0))*HLOOKUP(AF$403,$J$400:$R$401,2)</f>
        <v>100</v>
      </c>
      <c r="AG417" s="1015" cm="1">
        <f t="array" ref="AG417">INDEX($H417:$K417,0,MATCH(AG$404,$H$404:$K$404,0))*HLOOKUP(AG$403,$J$400:$R$401,2)</f>
        <v>100</v>
      </c>
      <c r="AH417" s="1015" cm="1">
        <f t="array" ref="AH417">INDEX($H417:$K417,0,MATCH(AH$404,$H$404:$K$404,0))*HLOOKUP(AH$403,$J$400:$R$401,2)</f>
        <v>0</v>
      </c>
      <c r="AI417" s="1015" cm="1">
        <f t="array" ref="AI417">INDEX($H417:$K417,0,MATCH(AI$404,$H$404:$K$404,0))*HLOOKUP(AI$403,$J$400:$R$401,2)</f>
        <v>50</v>
      </c>
      <c r="AJ417" s="1015" cm="1">
        <f t="array" ref="AJ417">INDEX($H417:$K417,0,MATCH(AJ$404,$H$404:$K$404,0))*HLOOKUP(AJ$403,$J$400:$R$401,2)</f>
        <v>100</v>
      </c>
      <c r="AK417" s="1015" cm="1">
        <f t="array" ref="AK417">INDEX($H417:$K417,0,MATCH(AK$404,$H$404:$K$404,0))*HLOOKUP(AK$403,$J$400:$R$401,2)</f>
        <v>100</v>
      </c>
      <c r="AL417" s="1015" cm="1">
        <f t="array" ref="AL417">INDEX($H417:$K417,0,MATCH(AL$404,$H$404:$K$404,0))*HLOOKUP(AL$403,$J$400:$R$401,2)</f>
        <v>0</v>
      </c>
      <c r="AM417" s="1015" cm="1">
        <f t="array" ref="AM417">INDEX($H417:$K417,0,MATCH(AM$404,$H$404:$K$404,0))*HLOOKUP(AM$403,$J$400:$R$401,2)</f>
        <v>50</v>
      </c>
      <c r="AN417" s="1015" cm="1">
        <f t="array" ref="AN417">INDEX($H417:$K417,0,MATCH(AN$404,$H$404:$K$404,0))*HLOOKUP(AN$403,$J$400:$R$401,2)</f>
        <v>100</v>
      </c>
      <c r="AO417" s="1015" cm="1">
        <f t="array" ref="AO417">INDEX($H417:$K417,0,MATCH(AO$404,$H$404:$K$404,0))*HLOOKUP(AO$403,$J$400:$R$401,2)</f>
        <v>100</v>
      </c>
      <c r="AP417" s="1015" cm="1">
        <f t="array" ref="AP417">INDEX($H417:$K417,0,MATCH(AP$404,$H$404:$K$404,0))*HLOOKUP(AP$403,$J$400:$R$401,2)</f>
        <v>0</v>
      </c>
      <c r="AQ417" s="1015" cm="1">
        <f t="array" ref="AQ417">INDEX($H417:$K417,0,MATCH(AQ$404,$H$404:$K$404,0))*HLOOKUP(AQ$403,$J$400:$R$401,2)</f>
        <v>50</v>
      </c>
      <c r="AR417" s="1015" cm="1">
        <f t="array" ref="AR417">INDEX($H417:$K417,0,MATCH(AR$404,$H$404:$K$404,0))*HLOOKUP(AR$403,$J$400:$R$401,2)</f>
        <v>100</v>
      </c>
      <c r="AS417" s="1015" cm="1">
        <f t="array" ref="AS417">INDEX($H417:$K417,0,MATCH(AS$404,$H$404:$K$404,0))*HLOOKUP(AS$403,$J$400:$R$401,2)</f>
        <v>100</v>
      </c>
      <c r="AT417" s="1015" cm="1">
        <f t="array" ref="AT417">INDEX($H417:$K417,0,MATCH(AT$404,$H$404:$K$404,0))*HLOOKUP(AT$403,$J$400:$R$401,2)</f>
        <v>0</v>
      </c>
      <c r="AU417" s="1015"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4" t="str">
        <f t="shared" si="42"/>
        <v>AAAANw</v>
      </c>
      <c r="H418" s="357">
        <v>100</v>
      </c>
      <c r="I418" s="357">
        <v>100</v>
      </c>
      <c r="J418" s="357">
        <v>60</v>
      </c>
      <c r="K418" s="357">
        <v>0</v>
      </c>
      <c r="L418" s="1015" cm="1">
        <f t="array" ref="L418">INDEX($H418:$K418,0,MATCH(L$404,$H$404:$K$404,0))*HLOOKUP(L$403,$J$400:$R$401,2)</f>
        <v>100</v>
      </c>
      <c r="M418" s="1015" cm="1">
        <f t="array" ref="M418">INDEX($H418:$K418,0,MATCH(M$404,$H$404:$K$404,0))*HLOOKUP(M$403,$J$400:$R$401,2)</f>
        <v>100</v>
      </c>
      <c r="N418" s="1015" cm="1">
        <f t="array" ref="N418">INDEX($H418:$K418,0,MATCH(N$404,$H$404:$K$404,0))*HLOOKUP(N$403,$J$400:$R$401,2)</f>
        <v>60</v>
      </c>
      <c r="O418" s="1015" cm="1">
        <f t="array" ref="O418">INDEX($H418:$K418,0,MATCH(O$404,$H$404:$K$404,0))*HLOOKUP(O$403,$J$400:$R$401,2)</f>
        <v>0</v>
      </c>
      <c r="P418" s="1015" cm="1">
        <f t="array" ref="P418">INDEX($H418:$K418,0,MATCH(P$404,$H$404:$K$404,0))*HLOOKUP(P$403,$J$400:$R$401,2)</f>
        <v>100</v>
      </c>
      <c r="Q418" s="1015" cm="1">
        <f t="array" ref="Q418">INDEX($H418:$K418,0,MATCH(Q$404,$H$404:$K$404,0))*HLOOKUP(Q$403,$J$400:$R$401,2)</f>
        <v>100</v>
      </c>
      <c r="R418" s="1015" cm="1">
        <f t="array" ref="R418">INDEX($H418:$K418,0,MATCH(R$404,$H$404:$K$404,0))*HLOOKUP(R$403,$J$400:$R$401,2)</f>
        <v>60</v>
      </c>
      <c r="S418" s="1015" cm="1">
        <f t="array" ref="S418">INDEX($H418:$K418,0,MATCH(S$404,$H$404:$K$404,0))*HLOOKUP(S$403,$J$400:$R$401,2)</f>
        <v>0</v>
      </c>
      <c r="T418" s="1015" cm="1">
        <f t="array" ref="T418">INDEX($H418:$K418,0,MATCH(T$404,$H$404:$K$404,0))*HLOOKUP(T$403,$J$400:$R$401,2)</f>
        <v>100</v>
      </c>
      <c r="U418" s="1015" cm="1">
        <f t="array" ref="U418">INDEX($H418:$K418,0,MATCH(U$404,$H$404:$K$404,0))*HLOOKUP(U$403,$J$400:$R$401,2)</f>
        <v>100</v>
      </c>
      <c r="V418" s="1015" cm="1">
        <f t="array" ref="V418">INDEX($H418:$K418,0,MATCH(V$404,$H$404:$K$404,0))*HLOOKUP(V$403,$J$400:$R$401,2)</f>
        <v>60</v>
      </c>
      <c r="W418" s="1015" cm="1">
        <f t="array" ref="W418">INDEX($H418:$K418,0,MATCH(W$404,$H$404:$K$404,0))*HLOOKUP(W$403,$J$400:$R$401,2)</f>
        <v>0</v>
      </c>
      <c r="X418" s="1015" cm="1">
        <f t="array" ref="X418">INDEX($H418:$K418,0,MATCH(X$404,$H$404:$K$404,0))*HLOOKUP(X$403,$J$400:$R$401,2)</f>
        <v>100</v>
      </c>
      <c r="Y418" s="1015" cm="1">
        <f t="array" ref="Y418">INDEX($H418:$K418,0,MATCH(Y$404,$H$404:$K$404,0))*HLOOKUP(Y$403,$J$400:$R$401,2)</f>
        <v>100</v>
      </c>
      <c r="Z418" s="1015" cm="1">
        <f t="array" ref="Z418">INDEX($H418:$K418,0,MATCH(Z$404,$H$404:$K$404,0))*HLOOKUP(Z$403,$J$400:$R$401,2)</f>
        <v>60</v>
      </c>
      <c r="AA418" s="1015" cm="1">
        <f t="array" ref="AA418">INDEX($H418:$K418,0,MATCH(AA$404,$H$404:$K$404,0))*HLOOKUP(AA$403,$J$400:$R$401,2)</f>
        <v>0</v>
      </c>
      <c r="AB418" s="1015" cm="1">
        <f t="array" ref="AB418">INDEX($H418:$K418,0,MATCH(AB$404,$H$404:$K$404,0))*HLOOKUP(AB$403,$J$400:$R$401,2)</f>
        <v>100</v>
      </c>
      <c r="AC418" s="1015" cm="1">
        <f t="array" ref="AC418">INDEX($H418:$K418,0,MATCH(AC$404,$H$404:$K$404,0))*HLOOKUP(AC$403,$J$400:$R$401,2)</f>
        <v>100</v>
      </c>
      <c r="AD418" s="1015" cm="1">
        <f t="array" ref="AD418">INDEX($H418:$K418,0,MATCH(AD$404,$H$404:$K$404,0))*HLOOKUP(AD$403,$J$400:$R$401,2)</f>
        <v>60</v>
      </c>
      <c r="AE418" s="1015" cm="1">
        <f t="array" ref="AE418">INDEX($H418:$K418,0,MATCH(AE$404,$H$404:$K$404,0))*HLOOKUP(AE$403,$J$400:$R$401,2)</f>
        <v>0</v>
      </c>
      <c r="AF418" s="1015" cm="1">
        <f t="array" ref="AF418">INDEX($H418:$K418,0,MATCH(AF$404,$H$404:$K$404,0))*HLOOKUP(AF$403,$J$400:$R$401,2)</f>
        <v>100</v>
      </c>
      <c r="AG418" s="1015" cm="1">
        <f t="array" ref="AG418">INDEX($H418:$K418,0,MATCH(AG$404,$H$404:$K$404,0))*HLOOKUP(AG$403,$J$400:$R$401,2)</f>
        <v>100</v>
      </c>
      <c r="AH418" s="1015" cm="1">
        <f t="array" ref="AH418">INDEX($H418:$K418,0,MATCH(AH$404,$H$404:$K$404,0))*HLOOKUP(AH$403,$J$400:$R$401,2)</f>
        <v>60</v>
      </c>
      <c r="AI418" s="1015" cm="1">
        <f t="array" ref="AI418">INDEX($H418:$K418,0,MATCH(AI$404,$H$404:$K$404,0))*HLOOKUP(AI$403,$J$400:$R$401,2)</f>
        <v>0</v>
      </c>
      <c r="AJ418" s="1015" cm="1">
        <f t="array" ref="AJ418">INDEX($H418:$K418,0,MATCH(AJ$404,$H$404:$K$404,0))*HLOOKUP(AJ$403,$J$400:$R$401,2)</f>
        <v>100</v>
      </c>
      <c r="AK418" s="1015" cm="1">
        <f t="array" ref="AK418">INDEX($H418:$K418,0,MATCH(AK$404,$H$404:$K$404,0))*HLOOKUP(AK$403,$J$400:$R$401,2)</f>
        <v>100</v>
      </c>
      <c r="AL418" s="1015" cm="1">
        <f t="array" ref="AL418">INDEX($H418:$K418,0,MATCH(AL$404,$H$404:$K$404,0))*HLOOKUP(AL$403,$J$400:$R$401,2)</f>
        <v>60</v>
      </c>
      <c r="AM418" s="1015" cm="1">
        <f t="array" ref="AM418">INDEX($H418:$K418,0,MATCH(AM$404,$H$404:$K$404,0))*HLOOKUP(AM$403,$J$400:$R$401,2)</f>
        <v>0</v>
      </c>
      <c r="AN418" s="1015" cm="1">
        <f t="array" ref="AN418">INDEX($H418:$K418,0,MATCH(AN$404,$H$404:$K$404,0))*HLOOKUP(AN$403,$J$400:$R$401,2)</f>
        <v>100</v>
      </c>
      <c r="AO418" s="1015" cm="1">
        <f t="array" ref="AO418">INDEX($H418:$K418,0,MATCH(AO$404,$H$404:$K$404,0))*HLOOKUP(AO$403,$J$400:$R$401,2)</f>
        <v>100</v>
      </c>
      <c r="AP418" s="1015" cm="1">
        <f t="array" ref="AP418">INDEX($H418:$K418,0,MATCH(AP$404,$H$404:$K$404,0))*HLOOKUP(AP$403,$J$400:$R$401,2)</f>
        <v>60</v>
      </c>
      <c r="AQ418" s="1015" cm="1">
        <f t="array" ref="AQ418">INDEX($H418:$K418,0,MATCH(AQ$404,$H$404:$K$404,0))*HLOOKUP(AQ$403,$J$400:$R$401,2)</f>
        <v>0</v>
      </c>
      <c r="AR418" s="1015" cm="1">
        <f t="array" ref="AR418">INDEX($H418:$K418,0,MATCH(AR$404,$H$404:$K$404,0))*HLOOKUP(AR$403,$J$400:$R$401,2)</f>
        <v>100</v>
      </c>
      <c r="AS418" s="1015" cm="1">
        <f t="array" ref="AS418">INDEX($H418:$K418,0,MATCH(AS$404,$H$404:$K$404,0))*HLOOKUP(AS$403,$J$400:$R$401,2)</f>
        <v>100</v>
      </c>
      <c r="AT418" s="1015" cm="1">
        <f t="array" ref="AT418">INDEX($H418:$K418,0,MATCH(AT$404,$H$404:$K$404,0))*HLOOKUP(AT$403,$J$400:$R$401,2)</f>
        <v>60</v>
      </c>
      <c r="AU418" s="1015"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4" t="str">
        <f t="shared" si="42"/>
        <v>AAANWb</v>
      </c>
      <c r="H419" s="357">
        <v>100</v>
      </c>
      <c r="I419" s="357">
        <v>120</v>
      </c>
      <c r="J419" s="357">
        <v>80</v>
      </c>
      <c r="K419" s="357">
        <v>0</v>
      </c>
      <c r="L419" s="1015" cm="1">
        <f t="array" ref="L419">INDEX($H419:$K419,0,MATCH(L$404,$H$404:$K$404,0))*HLOOKUP(L$403,$J$400:$R$401,2)</f>
        <v>100</v>
      </c>
      <c r="M419" s="1015" cm="1">
        <f t="array" ref="M419">INDEX($H419:$K419,0,MATCH(M$404,$H$404:$K$404,0))*HLOOKUP(M$403,$J$400:$R$401,2)</f>
        <v>120</v>
      </c>
      <c r="N419" s="1015" cm="1">
        <f t="array" ref="N419">INDEX($H419:$K419,0,MATCH(N$404,$H$404:$K$404,0))*HLOOKUP(N$403,$J$400:$R$401,2)</f>
        <v>80</v>
      </c>
      <c r="O419" s="1015" cm="1">
        <f t="array" ref="O419">INDEX($H419:$K419,0,MATCH(O$404,$H$404:$K$404,0))*HLOOKUP(O$403,$J$400:$R$401,2)</f>
        <v>0</v>
      </c>
      <c r="P419" s="1015" cm="1">
        <f t="array" ref="P419">INDEX($H419:$K419,0,MATCH(P$404,$H$404:$K$404,0))*HLOOKUP(P$403,$J$400:$R$401,2)</f>
        <v>100</v>
      </c>
      <c r="Q419" s="1015" cm="1">
        <f t="array" ref="Q419">INDEX($H419:$K419,0,MATCH(Q$404,$H$404:$K$404,0))*HLOOKUP(Q$403,$J$400:$R$401,2)</f>
        <v>120</v>
      </c>
      <c r="R419" s="1015" cm="1">
        <f t="array" ref="R419">INDEX($H419:$K419,0,MATCH(R$404,$H$404:$K$404,0))*HLOOKUP(R$403,$J$400:$R$401,2)</f>
        <v>80</v>
      </c>
      <c r="S419" s="1015" cm="1">
        <f t="array" ref="S419">INDEX($H419:$K419,0,MATCH(S$404,$H$404:$K$404,0))*HLOOKUP(S$403,$J$400:$R$401,2)</f>
        <v>0</v>
      </c>
      <c r="T419" s="1015" cm="1">
        <f t="array" ref="T419">INDEX($H419:$K419,0,MATCH(T$404,$H$404:$K$404,0))*HLOOKUP(T$403,$J$400:$R$401,2)</f>
        <v>100</v>
      </c>
      <c r="U419" s="1015" cm="1">
        <f t="array" ref="U419">INDEX($H419:$K419,0,MATCH(U$404,$H$404:$K$404,0))*HLOOKUP(U$403,$J$400:$R$401,2)</f>
        <v>120</v>
      </c>
      <c r="V419" s="1015" cm="1">
        <f t="array" ref="V419">INDEX($H419:$K419,0,MATCH(V$404,$H$404:$K$404,0))*HLOOKUP(V$403,$J$400:$R$401,2)</f>
        <v>80</v>
      </c>
      <c r="W419" s="1015" cm="1">
        <f t="array" ref="W419">INDEX($H419:$K419,0,MATCH(W$404,$H$404:$K$404,0))*HLOOKUP(W$403,$J$400:$R$401,2)</f>
        <v>0</v>
      </c>
      <c r="X419" s="1015" cm="1">
        <f t="array" ref="X419">INDEX($H419:$K419,0,MATCH(X$404,$H$404:$K$404,0))*HLOOKUP(X$403,$J$400:$R$401,2)</f>
        <v>100</v>
      </c>
      <c r="Y419" s="1015" cm="1">
        <f t="array" ref="Y419">INDEX($H419:$K419,0,MATCH(Y$404,$H$404:$K$404,0))*HLOOKUP(Y$403,$J$400:$R$401,2)</f>
        <v>120</v>
      </c>
      <c r="Z419" s="1015" cm="1">
        <f t="array" ref="Z419">INDEX($H419:$K419,0,MATCH(Z$404,$H$404:$K$404,0))*HLOOKUP(Z$403,$J$400:$R$401,2)</f>
        <v>80</v>
      </c>
      <c r="AA419" s="1015" cm="1">
        <f t="array" ref="AA419">INDEX($H419:$K419,0,MATCH(AA$404,$H$404:$K$404,0))*HLOOKUP(AA$403,$J$400:$R$401,2)</f>
        <v>0</v>
      </c>
      <c r="AB419" s="1015" cm="1">
        <f t="array" ref="AB419">INDEX($H419:$K419,0,MATCH(AB$404,$H$404:$K$404,0))*HLOOKUP(AB$403,$J$400:$R$401,2)</f>
        <v>100</v>
      </c>
      <c r="AC419" s="1015" cm="1">
        <f t="array" ref="AC419">INDEX($H419:$K419,0,MATCH(AC$404,$H$404:$K$404,0))*HLOOKUP(AC$403,$J$400:$R$401,2)</f>
        <v>120</v>
      </c>
      <c r="AD419" s="1015" cm="1">
        <f t="array" ref="AD419">INDEX($H419:$K419,0,MATCH(AD$404,$H$404:$K$404,0))*HLOOKUP(AD$403,$J$400:$R$401,2)</f>
        <v>80</v>
      </c>
      <c r="AE419" s="1015" cm="1">
        <f t="array" ref="AE419">INDEX($H419:$K419,0,MATCH(AE$404,$H$404:$K$404,0))*HLOOKUP(AE$403,$J$400:$R$401,2)</f>
        <v>0</v>
      </c>
      <c r="AF419" s="1015" cm="1">
        <f t="array" ref="AF419">INDEX($H419:$K419,0,MATCH(AF$404,$H$404:$K$404,0))*HLOOKUP(AF$403,$J$400:$R$401,2)</f>
        <v>100</v>
      </c>
      <c r="AG419" s="1015" cm="1">
        <f t="array" ref="AG419">INDEX($H419:$K419,0,MATCH(AG$404,$H$404:$K$404,0))*HLOOKUP(AG$403,$J$400:$R$401,2)</f>
        <v>120</v>
      </c>
      <c r="AH419" s="1015" cm="1">
        <f t="array" ref="AH419">INDEX($H419:$K419,0,MATCH(AH$404,$H$404:$K$404,0))*HLOOKUP(AH$403,$J$400:$R$401,2)</f>
        <v>80</v>
      </c>
      <c r="AI419" s="1015" cm="1">
        <f t="array" ref="AI419">INDEX($H419:$K419,0,MATCH(AI$404,$H$404:$K$404,0))*HLOOKUP(AI$403,$J$400:$R$401,2)</f>
        <v>0</v>
      </c>
      <c r="AJ419" s="1015" cm="1">
        <f t="array" ref="AJ419">INDEX($H419:$K419,0,MATCH(AJ$404,$H$404:$K$404,0))*HLOOKUP(AJ$403,$J$400:$R$401,2)</f>
        <v>100</v>
      </c>
      <c r="AK419" s="1015" cm="1">
        <f t="array" ref="AK419">INDEX($H419:$K419,0,MATCH(AK$404,$H$404:$K$404,0))*HLOOKUP(AK$403,$J$400:$R$401,2)</f>
        <v>120</v>
      </c>
      <c r="AL419" s="1015" cm="1">
        <f t="array" ref="AL419">INDEX($H419:$K419,0,MATCH(AL$404,$H$404:$K$404,0))*HLOOKUP(AL$403,$J$400:$R$401,2)</f>
        <v>80</v>
      </c>
      <c r="AM419" s="1015" cm="1">
        <f t="array" ref="AM419">INDEX($H419:$K419,0,MATCH(AM$404,$H$404:$K$404,0))*HLOOKUP(AM$403,$J$400:$R$401,2)</f>
        <v>0</v>
      </c>
      <c r="AN419" s="1015" cm="1">
        <f t="array" ref="AN419">INDEX($H419:$K419,0,MATCH(AN$404,$H$404:$K$404,0))*HLOOKUP(AN$403,$J$400:$R$401,2)</f>
        <v>100</v>
      </c>
      <c r="AO419" s="1015" cm="1">
        <f t="array" ref="AO419">INDEX($H419:$K419,0,MATCH(AO$404,$H$404:$K$404,0))*HLOOKUP(AO$403,$J$400:$R$401,2)</f>
        <v>120</v>
      </c>
      <c r="AP419" s="1015" cm="1">
        <f t="array" ref="AP419">INDEX($H419:$K419,0,MATCH(AP$404,$H$404:$K$404,0))*HLOOKUP(AP$403,$J$400:$R$401,2)</f>
        <v>80</v>
      </c>
      <c r="AQ419" s="1015" cm="1">
        <f t="array" ref="AQ419">INDEX($H419:$K419,0,MATCH(AQ$404,$H$404:$K$404,0))*HLOOKUP(AQ$403,$J$400:$R$401,2)</f>
        <v>0</v>
      </c>
      <c r="AR419" s="1015" cm="1">
        <f t="array" ref="AR419">INDEX($H419:$K419,0,MATCH(AR$404,$H$404:$K$404,0))*HLOOKUP(AR$403,$J$400:$R$401,2)</f>
        <v>100</v>
      </c>
      <c r="AS419" s="1015" cm="1">
        <f t="array" ref="AS419">INDEX($H419:$K419,0,MATCH(AS$404,$H$404:$K$404,0))*HLOOKUP(AS$403,$J$400:$R$401,2)</f>
        <v>120</v>
      </c>
      <c r="AT419" s="1015" cm="1">
        <f t="array" ref="AT419">INDEX($H419:$K419,0,MATCH(AT$404,$H$404:$K$404,0))*HLOOKUP(AT$403,$J$400:$R$401,2)</f>
        <v>80</v>
      </c>
      <c r="AU419" s="1015"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4" t="str">
        <f t="shared" si="42"/>
        <v>AANWBa</v>
      </c>
      <c r="H420" s="357">
        <v>0</v>
      </c>
      <c r="I420" s="357">
        <v>0</v>
      </c>
      <c r="J420" s="357">
        <v>0</v>
      </c>
      <c r="K420" s="357">
        <v>0</v>
      </c>
      <c r="L420" s="1015" cm="1">
        <f t="array" ref="L420">INDEX($H420:$K420,0,MATCH(L$404,$H$404:$K$404,0))*HLOOKUP(L$403,$J$400:$R$401,2)</f>
        <v>0</v>
      </c>
      <c r="M420" s="1015" cm="1">
        <f t="array" ref="M420">INDEX($H420:$K420,0,MATCH(M$404,$H$404:$K$404,0))*HLOOKUP(M$403,$J$400:$R$401,2)</f>
        <v>0</v>
      </c>
      <c r="N420" s="1015" cm="1">
        <f t="array" ref="N420">INDEX($H420:$K420,0,MATCH(N$404,$H$404:$K$404,0))*HLOOKUP(N$403,$J$400:$R$401,2)</f>
        <v>0</v>
      </c>
      <c r="O420" s="1015" cm="1">
        <f t="array" ref="O420">INDEX($H420:$K420,0,MATCH(O$404,$H$404:$K$404,0))*HLOOKUP(O$403,$J$400:$R$401,2)</f>
        <v>0</v>
      </c>
      <c r="P420" s="1015" cm="1">
        <f t="array" ref="P420">INDEX($H420:$K420,0,MATCH(P$404,$H$404:$K$404,0))*HLOOKUP(P$403,$J$400:$R$401,2)</f>
        <v>0</v>
      </c>
      <c r="Q420" s="1015" cm="1">
        <f t="array" ref="Q420">INDEX($H420:$K420,0,MATCH(Q$404,$H$404:$K$404,0))*HLOOKUP(Q$403,$J$400:$R$401,2)</f>
        <v>0</v>
      </c>
      <c r="R420" s="1015" cm="1">
        <f t="array" ref="R420">INDEX($H420:$K420,0,MATCH(R$404,$H$404:$K$404,0))*HLOOKUP(R$403,$J$400:$R$401,2)</f>
        <v>0</v>
      </c>
      <c r="S420" s="1015" cm="1">
        <f t="array" ref="S420">INDEX($H420:$K420,0,MATCH(S$404,$H$404:$K$404,0))*HLOOKUP(S$403,$J$400:$R$401,2)</f>
        <v>0</v>
      </c>
      <c r="T420" s="1015" cm="1">
        <f t="array" ref="T420">INDEX($H420:$K420,0,MATCH(T$404,$H$404:$K$404,0))*HLOOKUP(T$403,$J$400:$R$401,2)</f>
        <v>0</v>
      </c>
      <c r="U420" s="1015" cm="1">
        <f t="array" ref="U420">INDEX($H420:$K420,0,MATCH(U$404,$H$404:$K$404,0))*HLOOKUP(U$403,$J$400:$R$401,2)</f>
        <v>0</v>
      </c>
      <c r="V420" s="1015" cm="1">
        <f t="array" ref="V420">INDEX($H420:$K420,0,MATCH(V$404,$H$404:$K$404,0))*HLOOKUP(V$403,$J$400:$R$401,2)</f>
        <v>0</v>
      </c>
      <c r="W420" s="1015" cm="1">
        <f t="array" ref="W420">INDEX($H420:$K420,0,MATCH(W$404,$H$404:$K$404,0))*HLOOKUP(W$403,$J$400:$R$401,2)</f>
        <v>0</v>
      </c>
      <c r="X420" s="1015" cm="1">
        <f t="array" ref="X420">INDEX($H420:$K420,0,MATCH(X$404,$H$404:$K$404,0))*HLOOKUP(X$403,$J$400:$R$401,2)</f>
        <v>0</v>
      </c>
      <c r="Y420" s="1015" cm="1">
        <f t="array" ref="Y420">INDEX($H420:$K420,0,MATCH(Y$404,$H$404:$K$404,0))*HLOOKUP(Y$403,$J$400:$R$401,2)</f>
        <v>0</v>
      </c>
      <c r="Z420" s="1015" cm="1">
        <f t="array" ref="Z420">INDEX($H420:$K420,0,MATCH(Z$404,$H$404:$K$404,0))*HLOOKUP(Z$403,$J$400:$R$401,2)</f>
        <v>0</v>
      </c>
      <c r="AA420" s="1015" cm="1">
        <f t="array" ref="AA420">INDEX($H420:$K420,0,MATCH(AA$404,$H$404:$K$404,0))*HLOOKUP(AA$403,$J$400:$R$401,2)</f>
        <v>0</v>
      </c>
      <c r="AB420" s="1015" cm="1">
        <f t="array" ref="AB420">INDEX($H420:$K420,0,MATCH(AB$404,$H$404:$K$404,0))*HLOOKUP(AB$403,$J$400:$R$401,2)</f>
        <v>0</v>
      </c>
      <c r="AC420" s="1015" cm="1">
        <f t="array" ref="AC420">INDEX($H420:$K420,0,MATCH(AC$404,$H$404:$K$404,0))*HLOOKUP(AC$403,$J$400:$R$401,2)</f>
        <v>0</v>
      </c>
      <c r="AD420" s="1015" cm="1">
        <f t="array" ref="AD420">INDEX($H420:$K420,0,MATCH(AD$404,$H$404:$K$404,0))*HLOOKUP(AD$403,$J$400:$R$401,2)</f>
        <v>0</v>
      </c>
      <c r="AE420" s="1015" cm="1">
        <f t="array" ref="AE420">INDEX($H420:$K420,0,MATCH(AE$404,$H$404:$K$404,0))*HLOOKUP(AE$403,$J$400:$R$401,2)</f>
        <v>0</v>
      </c>
      <c r="AF420" s="1015" cm="1">
        <f t="array" ref="AF420">INDEX($H420:$K420,0,MATCH(AF$404,$H$404:$K$404,0))*HLOOKUP(AF$403,$J$400:$R$401,2)</f>
        <v>0</v>
      </c>
      <c r="AG420" s="1015" cm="1">
        <f t="array" ref="AG420">INDEX($H420:$K420,0,MATCH(AG$404,$H$404:$K$404,0))*HLOOKUP(AG$403,$J$400:$R$401,2)</f>
        <v>0</v>
      </c>
      <c r="AH420" s="1015" cm="1">
        <f t="array" ref="AH420">INDEX($H420:$K420,0,MATCH(AH$404,$H$404:$K$404,0))*HLOOKUP(AH$403,$J$400:$R$401,2)</f>
        <v>0</v>
      </c>
      <c r="AI420" s="1015" cm="1">
        <f t="array" ref="AI420">INDEX($H420:$K420,0,MATCH(AI$404,$H$404:$K$404,0))*HLOOKUP(AI$403,$J$400:$R$401,2)</f>
        <v>0</v>
      </c>
      <c r="AJ420" s="1015" cm="1">
        <f t="array" ref="AJ420">INDEX($H420:$K420,0,MATCH(AJ$404,$H$404:$K$404,0))*HLOOKUP(AJ$403,$J$400:$R$401,2)</f>
        <v>0</v>
      </c>
      <c r="AK420" s="1015" cm="1">
        <f t="array" ref="AK420">INDEX($H420:$K420,0,MATCH(AK$404,$H$404:$K$404,0))*HLOOKUP(AK$403,$J$400:$R$401,2)</f>
        <v>0</v>
      </c>
      <c r="AL420" s="1015" cm="1">
        <f t="array" ref="AL420">INDEX($H420:$K420,0,MATCH(AL$404,$H$404:$K$404,0))*HLOOKUP(AL$403,$J$400:$R$401,2)</f>
        <v>0</v>
      </c>
      <c r="AM420" s="1015" cm="1">
        <f t="array" ref="AM420">INDEX($H420:$K420,0,MATCH(AM$404,$H$404:$K$404,0))*HLOOKUP(AM$403,$J$400:$R$401,2)</f>
        <v>0</v>
      </c>
      <c r="AN420" s="1015" cm="1">
        <f t="array" ref="AN420">INDEX($H420:$K420,0,MATCH(AN$404,$H$404:$K$404,0))*HLOOKUP(AN$403,$J$400:$R$401,2)</f>
        <v>0</v>
      </c>
      <c r="AO420" s="1015" cm="1">
        <f t="array" ref="AO420">INDEX($H420:$K420,0,MATCH(AO$404,$H$404:$K$404,0))*HLOOKUP(AO$403,$J$400:$R$401,2)</f>
        <v>0</v>
      </c>
      <c r="AP420" s="1015" cm="1">
        <f t="array" ref="AP420">INDEX($H420:$K420,0,MATCH(AP$404,$H$404:$K$404,0))*HLOOKUP(AP$403,$J$400:$R$401,2)</f>
        <v>0</v>
      </c>
      <c r="AQ420" s="1015" cm="1">
        <f t="array" ref="AQ420">INDEX($H420:$K420,0,MATCH(AQ$404,$H$404:$K$404,0))*HLOOKUP(AQ$403,$J$400:$R$401,2)</f>
        <v>0</v>
      </c>
      <c r="AR420" s="1015" cm="1">
        <f t="array" ref="AR420">INDEX($H420:$K420,0,MATCH(AR$404,$H$404:$K$404,0))*HLOOKUP(AR$403,$J$400:$R$401,2)</f>
        <v>0</v>
      </c>
      <c r="AS420" s="1015" cm="1">
        <f t="array" ref="AS420">INDEX($H420:$K420,0,MATCH(AS$404,$H$404:$K$404,0))*HLOOKUP(AS$403,$J$400:$R$401,2)</f>
        <v>0</v>
      </c>
      <c r="AT420" s="1015" cm="1">
        <f t="array" ref="AT420">INDEX($H420:$K420,0,MATCH(AT$404,$H$404:$K$404,0))*HLOOKUP(AT$403,$J$400:$R$401,2)</f>
        <v>0</v>
      </c>
      <c r="AU420" s="1015"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4" t="str">
        <f t="shared" si="42"/>
        <v>AYWBAa</v>
      </c>
      <c r="H421" s="357">
        <v>0</v>
      </c>
      <c r="I421" s="357">
        <v>0</v>
      </c>
      <c r="J421" s="357">
        <v>0</v>
      </c>
      <c r="K421" s="357">
        <v>0</v>
      </c>
      <c r="L421" s="1015" cm="1">
        <f t="array" ref="L421">INDEX($H421:$K421,0,MATCH(L$404,$H$404:$K$404,0))*HLOOKUP(L$403,$J$400:$R$401,2)</f>
        <v>0</v>
      </c>
      <c r="M421" s="1015" cm="1">
        <f t="array" ref="M421">INDEX($H421:$K421,0,MATCH(M$404,$H$404:$K$404,0))*HLOOKUP(M$403,$J$400:$R$401,2)</f>
        <v>0</v>
      </c>
      <c r="N421" s="1015" cm="1">
        <f t="array" ref="N421">INDEX($H421:$K421,0,MATCH(N$404,$H$404:$K$404,0))*HLOOKUP(N$403,$J$400:$R$401,2)</f>
        <v>0</v>
      </c>
      <c r="O421" s="1015" cm="1">
        <f t="array" ref="O421">INDEX($H421:$K421,0,MATCH(O$404,$H$404:$K$404,0))*HLOOKUP(O$403,$J$400:$R$401,2)</f>
        <v>0</v>
      </c>
      <c r="P421" s="1015" cm="1">
        <f t="array" ref="P421">INDEX($H421:$K421,0,MATCH(P$404,$H$404:$K$404,0))*HLOOKUP(P$403,$J$400:$R$401,2)</f>
        <v>0</v>
      </c>
      <c r="Q421" s="1015" cm="1">
        <f t="array" ref="Q421">INDEX($H421:$K421,0,MATCH(Q$404,$H$404:$K$404,0))*HLOOKUP(Q$403,$J$400:$R$401,2)</f>
        <v>0</v>
      </c>
      <c r="R421" s="1015" cm="1">
        <f t="array" ref="R421">INDEX($H421:$K421,0,MATCH(R$404,$H$404:$K$404,0))*HLOOKUP(R$403,$J$400:$R$401,2)</f>
        <v>0</v>
      </c>
      <c r="S421" s="1015" cm="1">
        <f t="array" ref="S421">INDEX($H421:$K421,0,MATCH(S$404,$H$404:$K$404,0))*HLOOKUP(S$403,$J$400:$R$401,2)</f>
        <v>0</v>
      </c>
      <c r="T421" s="1015" cm="1">
        <f t="array" ref="T421">INDEX($H421:$K421,0,MATCH(T$404,$H$404:$K$404,0))*HLOOKUP(T$403,$J$400:$R$401,2)</f>
        <v>0</v>
      </c>
      <c r="U421" s="1015" cm="1">
        <f t="array" ref="U421">INDEX($H421:$K421,0,MATCH(U$404,$H$404:$K$404,0))*HLOOKUP(U$403,$J$400:$R$401,2)</f>
        <v>0</v>
      </c>
      <c r="V421" s="1015" cm="1">
        <f t="array" ref="V421">INDEX($H421:$K421,0,MATCH(V$404,$H$404:$K$404,0))*HLOOKUP(V$403,$J$400:$R$401,2)</f>
        <v>0</v>
      </c>
      <c r="W421" s="1015" cm="1">
        <f t="array" ref="W421">INDEX($H421:$K421,0,MATCH(W$404,$H$404:$K$404,0))*HLOOKUP(W$403,$J$400:$R$401,2)</f>
        <v>0</v>
      </c>
      <c r="X421" s="1015" cm="1">
        <f t="array" ref="X421">INDEX($H421:$K421,0,MATCH(X$404,$H$404:$K$404,0))*HLOOKUP(X$403,$J$400:$R$401,2)</f>
        <v>0</v>
      </c>
      <c r="Y421" s="1015" cm="1">
        <f t="array" ref="Y421">INDEX($H421:$K421,0,MATCH(Y$404,$H$404:$K$404,0))*HLOOKUP(Y$403,$J$400:$R$401,2)</f>
        <v>0</v>
      </c>
      <c r="Z421" s="1015" cm="1">
        <f t="array" ref="Z421">INDEX($H421:$K421,0,MATCH(Z$404,$H$404:$K$404,0))*HLOOKUP(Z$403,$J$400:$R$401,2)</f>
        <v>0</v>
      </c>
      <c r="AA421" s="1015" cm="1">
        <f t="array" ref="AA421">INDEX($H421:$K421,0,MATCH(AA$404,$H$404:$K$404,0))*HLOOKUP(AA$403,$J$400:$R$401,2)</f>
        <v>0</v>
      </c>
      <c r="AB421" s="1015" cm="1">
        <f t="array" ref="AB421">INDEX($H421:$K421,0,MATCH(AB$404,$H$404:$K$404,0))*HLOOKUP(AB$403,$J$400:$R$401,2)</f>
        <v>0</v>
      </c>
      <c r="AC421" s="1015" cm="1">
        <f t="array" ref="AC421">INDEX($H421:$K421,0,MATCH(AC$404,$H$404:$K$404,0))*HLOOKUP(AC$403,$J$400:$R$401,2)</f>
        <v>0</v>
      </c>
      <c r="AD421" s="1015" cm="1">
        <f t="array" ref="AD421">INDEX($H421:$K421,0,MATCH(AD$404,$H$404:$K$404,0))*HLOOKUP(AD$403,$J$400:$R$401,2)</f>
        <v>0</v>
      </c>
      <c r="AE421" s="1015" cm="1">
        <f t="array" ref="AE421">INDEX($H421:$K421,0,MATCH(AE$404,$H$404:$K$404,0))*HLOOKUP(AE$403,$J$400:$R$401,2)</f>
        <v>0</v>
      </c>
      <c r="AF421" s="1015" cm="1">
        <f t="array" ref="AF421">INDEX($H421:$K421,0,MATCH(AF$404,$H$404:$K$404,0))*HLOOKUP(AF$403,$J$400:$R$401,2)</f>
        <v>0</v>
      </c>
      <c r="AG421" s="1015" cm="1">
        <f t="array" ref="AG421">INDEX($H421:$K421,0,MATCH(AG$404,$H$404:$K$404,0))*HLOOKUP(AG$403,$J$400:$R$401,2)</f>
        <v>0</v>
      </c>
      <c r="AH421" s="1015" cm="1">
        <f t="array" ref="AH421">INDEX($H421:$K421,0,MATCH(AH$404,$H$404:$K$404,0))*HLOOKUP(AH$403,$J$400:$R$401,2)</f>
        <v>0</v>
      </c>
      <c r="AI421" s="1015" cm="1">
        <f t="array" ref="AI421">INDEX($H421:$K421,0,MATCH(AI$404,$H$404:$K$404,0))*HLOOKUP(AI$403,$J$400:$R$401,2)</f>
        <v>0</v>
      </c>
      <c r="AJ421" s="1015" cm="1">
        <f t="array" ref="AJ421">INDEX($H421:$K421,0,MATCH(AJ$404,$H$404:$K$404,0))*HLOOKUP(AJ$403,$J$400:$R$401,2)</f>
        <v>0</v>
      </c>
      <c r="AK421" s="1015" cm="1">
        <f t="array" ref="AK421">INDEX($H421:$K421,0,MATCH(AK$404,$H$404:$K$404,0))*HLOOKUP(AK$403,$J$400:$R$401,2)</f>
        <v>0</v>
      </c>
      <c r="AL421" s="1015" cm="1">
        <f t="array" ref="AL421">INDEX($H421:$K421,0,MATCH(AL$404,$H$404:$K$404,0))*HLOOKUP(AL$403,$J$400:$R$401,2)</f>
        <v>0</v>
      </c>
      <c r="AM421" s="1015" cm="1">
        <f t="array" ref="AM421">INDEX($H421:$K421,0,MATCH(AM$404,$H$404:$K$404,0))*HLOOKUP(AM$403,$J$400:$R$401,2)</f>
        <v>0</v>
      </c>
      <c r="AN421" s="1015" cm="1">
        <f t="array" ref="AN421">INDEX($H421:$K421,0,MATCH(AN$404,$H$404:$K$404,0))*HLOOKUP(AN$403,$J$400:$R$401,2)</f>
        <v>0</v>
      </c>
      <c r="AO421" s="1015" cm="1">
        <f t="array" ref="AO421">INDEX($H421:$K421,0,MATCH(AO$404,$H$404:$K$404,0))*HLOOKUP(AO$403,$J$400:$R$401,2)</f>
        <v>0</v>
      </c>
      <c r="AP421" s="1015" cm="1">
        <f t="array" ref="AP421">INDEX($H421:$K421,0,MATCH(AP$404,$H$404:$K$404,0))*HLOOKUP(AP$403,$J$400:$R$401,2)</f>
        <v>0</v>
      </c>
      <c r="AQ421" s="1015" cm="1">
        <f t="array" ref="AQ421">INDEX($H421:$K421,0,MATCH(AQ$404,$H$404:$K$404,0))*HLOOKUP(AQ$403,$J$400:$R$401,2)</f>
        <v>0</v>
      </c>
      <c r="AR421" s="1015" cm="1">
        <f t="array" ref="AR421">INDEX($H421:$K421,0,MATCH(AR$404,$H$404:$K$404,0))*HLOOKUP(AR$403,$J$400:$R$401,2)</f>
        <v>0</v>
      </c>
      <c r="AS421" s="1015" cm="1">
        <f t="array" ref="AS421">INDEX($H421:$K421,0,MATCH(AS$404,$H$404:$K$404,0))*HLOOKUP(AS$403,$J$400:$R$401,2)</f>
        <v>0</v>
      </c>
      <c r="AT421" s="1015" cm="1">
        <f t="array" ref="AT421">INDEX($H421:$K421,0,MATCH(AT$404,$H$404:$K$404,0))*HLOOKUP(AT$403,$J$400:$R$401,2)</f>
        <v>0</v>
      </c>
      <c r="AU421" s="1015"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4" t="str">
        <f t="shared" si="42"/>
        <v>YYBAAa</v>
      </c>
      <c r="H422" s="357">
        <v>0</v>
      </c>
      <c r="I422" s="357">
        <v>0</v>
      </c>
      <c r="J422" s="357">
        <v>0</v>
      </c>
      <c r="K422" s="357">
        <v>0</v>
      </c>
      <c r="L422" s="1015" cm="1">
        <f t="array" ref="L422">INDEX($H422:$K422,0,MATCH(L$404,$H$404:$K$404,0))*HLOOKUP(L$403,$J$400:$R$401,2)</f>
        <v>0</v>
      </c>
      <c r="M422" s="1015" cm="1">
        <f t="array" ref="M422">INDEX($H422:$K422,0,MATCH(M$404,$H$404:$K$404,0))*HLOOKUP(M$403,$J$400:$R$401,2)</f>
        <v>0</v>
      </c>
      <c r="N422" s="1015" cm="1">
        <f t="array" ref="N422">INDEX($H422:$K422,0,MATCH(N$404,$H$404:$K$404,0))*HLOOKUP(N$403,$J$400:$R$401,2)</f>
        <v>0</v>
      </c>
      <c r="O422" s="1015" cm="1">
        <f t="array" ref="O422">INDEX($H422:$K422,0,MATCH(O$404,$H$404:$K$404,0))*HLOOKUP(O$403,$J$400:$R$401,2)</f>
        <v>0</v>
      </c>
      <c r="P422" s="1015" cm="1">
        <f t="array" ref="P422">INDEX($H422:$K422,0,MATCH(P$404,$H$404:$K$404,0))*HLOOKUP(P$403,$J$400:$R$401,2)</f>
        <v>0</v>
      </c>
      <c r="Q422" s="1015" cm="1">
        <f t="array" ref="Q422">INDEX($H422:$K422,0,MATCH(Q$404,$H$404:$K$404,0))*HLOOKUP(Q$403,$J$400:$R$401,2)</f>
        <v>0</v>
      </c>
      <c r="R422" s="1015" cm="1">
        <f t="array" ref="R422">INDEX($H422:$K422,0,MATCH(R$404,$H$404:$K$404,0))*HLOOKUP(R$403,$J$400:$R$401,2)</f>
        <v>0</v>
      </c>
      <c r="S422" s="1015" cm="1">
        <f t="array" ref="S422">INDEX($H422:$K422,0,MATCH(S$404,$H$404:$K$404,0))*HLOOKUP(S$403,$J$400:$R$401,2)</f>
        <v>0</v>
      </c>
      <c r="T422" s="1015" cm="1">
        <f t="array" ref="T422">INDEX($H422:$K422,0,MATCH(T$404,$H$404:$K$404,0))*HLOOKUP(T$403,$J$400:$R$401,2)</f>
        <v>0</v>
      </c>
      <c r="U422" s="1015" cm="1">
        <f t="array" ref="U422">INDEX($H422:$K422,0,MATCH(U$404,$H$404:$K$404,0))*HLOOKUP(U$403,$J$400:$R$401,2)</f>
        <v>0</v>
      </c>
      <c r="V422" s="1015" cm="1">
        <f t="array" ref="V422">INDEX($H422:$K422,0,MATCH(V$404,$H$404:$K$404,0))*HLOOKUP(V$403,$J$400:$R$401,2)</f>
        <v>0</v>
      </c>
      <c r="W422" s="1015" cm="1">
        <f t="array" ref="W422">INDEX($H422:$K422,0,MATCH(W$404,$H$404:$K$404,0))*HLOOKUP(W$403,$J$400:$R$401,2)</f>
        <v>0</v>
      </c>
      <c r="X422" s="1015" cm="1">
        <f t="array" ref="X422">INDEX($H422:$K422,0,MATCH(X$404,$H$404:$K$404,0))*HLOOKUP(X$403,$J$400:$R$401,2)</f>
        <v>0</v>
      </c>
      <c r="Y422" s="1015" cm="1">
        <f t="array" ref="Y422">INDEX($H422:$K422,0,MATCH(Y$404,$H$404:$K$404,0))*HLOOKUP(Y$403,$J$400:$R$401,2)</f>
        <v>0</v>
      </c>
      <c r="Z422" s="1015" cm="1">
        <f t="array" ref="Z422">INDEX($H422:$K422,0,MATCH(Z$404,$H$404:$K$404,0))*HLOOKUP(Z$403,$J$400:$R$401,2)</f>
        <v>0</v>
      </c>
      <c r="AA422" s="1015" cm="1">
        <f t="array" ref="AA422">INDEX($H422:$K422,0,MATCH(AA$404,$H$404:$K$404,0))*HLOOKUP(AA$403,$J$400:$R$401,2)</f>
        <v>0</v>
      </c>
      <c r="AB422" s="1015" cm="1">
        <f t="array" ref="AB422">INDEX($H422:$K422,0,MATCH(AB$404,$H$404:$K$404,0))*HLOOKUP(AB$403,$J$400:$R$401,2)</f>
        <v>0</v>
      </c>
      <c r="AC422" s="1015" cm="1">
        <f t="array" ref="AC422">INDEX($H422:$K422,0,MATCH(AC$404,$H$404:$K$404,0))*HLOOKUP(AC$403,$J$400:$R$401,2)</f>
        <v>0</v>
      </c>
      <c r="AD422" s="1015" cm="1">
        <f t="array" ref="AD422">INDEX($H422:$K422,0,MATCH(AD$404,$H$404:$K$404,0))*HLOOKUP(AD$403,$J$400:$R$401,2)</f>
        <v>0</v>
      </c>
      <c r="AE422" s="1015" cm="1">
        <f t="array" ref="AE422">INDEX($H422:$K422,0,MATCH(AE$404,$H$404:$K$404,0))*HLOOKUP(AE$403,$J$400:$R$401,2)</f>
        <v>0</v>
      </c>
      <c r="AF422" s="1015" cm="1">
        <f t="array" ref="AF422">INDEX($H422:$K422,0,MATCH(AF$404,$H$404:$K$404,0))*HLOOKUP(AF$403,$J$400:$R$401,2)</f>
        <v>0</v>
      </c>
      <c r="AG422" s="1015" cm="1">
        <f t="array" ref="AG422">INDEX($H422:$K422,0,MATCH(AG$404,$H$404:$K$404,0))*HLOOKUP(AG$403,$J$400:$R$401,2)</f>
        <v>0</v>
      </c>
      <c r="AH422" s="1015" cm="1">
        <f t="array" ref="AH422">INDEX($H422:$K422,0,MATCH(AH$404,$H$404:$K$404,0))*HLOOKUP(AH$403,$J$400:$R$401,2)</f>
        <v>0</v>
      </c>
      <c r="AI422" s="1015" cm="1">
        <f t="array" ref="AI422">INDEX($H422:$K422,0,MATCH(AI$404,$H$404:$K$404,0))*HLOOKUP(AI$403,$J$400:$R$401,2)</f>
        <v>0</v>
      </c>
      <c r="AJ422" s="1015" cm="1">
        <f t="array" ref="AJ422">INDEX($H422:$K422,0,MATCH(AJ$404,$H$404:$K$404,0))*HLOOKUP(AJ$403,$J$400:$R$401,2)</f>
        <v>0</v>
      </c>
      <c r="AK422" s="1015" cm="1">
        <f t="array" ref="AK422">INDEX($H422:$K422,0,MATCH(AK$404,$H$404:$K$404,0))*HLOOKUP(AK$403,$J$400:$R$401,2)</f>
        <v>0</v>
      </c>
      <c r="AL422" s="1015" cm="1">
        <f t="array" ref="AL422">INDEX($H422:$K422,0,MATCH(AL$404,$H$404:$K$404,0))*HLOOKUP(AL$403,$J$400:$R$401,2)</f>
        <v>0</v>
      </c>
      <c r="AM422" s="1015" cm="1">
        <f t="array" ref="AM422">INDEX($H422:$K422,0,MATCH(AM$404,$H$404:$K$404,0))*HLOOKUP(AM$403,$J$400:$R$401,2)</f>
        <v>0</v>
      </c>
      <c r="AN422" s="1015" cm="1">
        <f t="array" ref="AN422">INDEX($H422:$K422,0,MATCH(AN$404,$H$404:$K$404,0))*HLOOKUP(AN$403,$J$400:$R$401,2)</f>
        <v>0</v>
      </c>
      <c r="AO422" s="1015" cm="1">
        <f t="array" ref="AO422">INDEX($H422:$K422,0,MATCH(AO$404,$H$404:$K$404,0))*HLOOKUP(AO$403,$J$400:$R$401,2)</f>
        <v>0</v>
      </c>
      <c r="AP422" s="1015" cm="1">
        <f t="array" ref="AP422">INDEX($H422:$K422,0,MATCH(AP$404,$H$404:$K$404,0))*HLOOKUP(AP$403,$J$400:$R$401,2)</f>
        <v>0</v>
      </c>
      <c r="AQ422" s="1015" cm="1">
        <f t="array" ref="AQ422">INDEX($H422:$K422,0,MATCH(AQ$404,$H$404:$K$404,0))*HLOOKUP(AQ$403,$J$400:$R$401,2)</f>
        <v>0</v>
      </c>
      <c r="AR422" s="1015" cm="1">
        <f t="array" ref="AR422">INDEX($H422:$K422,0,MATCH(AR$404,$H$404:$K$404,0))*HLOOKUP(AR$403,$J$400:$R$401,2)</f>
        <v>0</v>
      </c>
      <c r="AS422" s="1015" cm="1">
        <f t="array" ref="AS422">INDEX($H422:$K422,0,MATCH(AS$404,$H$404:$K$404,0))*HLOOKUP(AS$403,$J$400:$R$401,2)</f>
        <v>0</v>
      </c>
      <c r="AT422" s="1015" cm="1">
        <f t="array" ref="AT422">INDEX($H422:$K422,0,MATCH(AT$404,$H$404:$K$404,0))*HLOOKUP(AT$403,$J$400:$R$401,2)</f>
        <v>0</v>
      </c>
      <c r="AU422" s="1015"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4" t="str">
        <f t="shared" si="42"/>
        <v>YYAAAa</v>
      </c>
      <c r="H423" s="357">
        <v>0</v>
      </c>
      <c r="I423" s="357">
        <v>0</v>
      </c>
      <c r="J423" s="357">
        <v>0</v>
      </c>
      <c r="K423" s="357">
        <v>0</v>
      </c>
      <c r="L423" s="1015" cm="1">
        <f t="array" ref="L423">INDEX($H423:$K423,0,MATCH(L$404,$H$404:$K$404,0))*HLOOKUP(L$403,$J$400:$R$401,2)</f>
        <v>0</v>
      </c>
      <c r="M423" s="1015" cm="1">
        <f t="array" ref="M423">INDEX($H423:$K423,0,MATCH(M$404,$H$404:$K$404,0))*HLOOKUP(M$403,$J$400:$R$401,2)</f>
        <v>0</v>
      </c>
      <c r="N423" s="1015" cm="1">
        <f t="array" ref="N423">INDEX($H423:$K423,0,MATCH(N$404,$H$404:$K$404,0))*HLOOKUP(N$403,$J$400:$R$401,2)</f>
        <v>0</v>
      </c>
      <c r="O423" s="1015" cm="1">
        <f t="array" ref="O423">INDEX($H423:$K423,0,MATCH(O$404,$H$404:$K$404,0))*HLOOKUP(O$403,$J$400:$R$401,2)</f>
        <v>0</v>
      </c>
      <c r="P423" s="1015" cm="1">
        <f t="array" ref="P423">INDEX($H423:$K423,0,MATCH(P$404,$H$404:$K$404,0))*HLOOKUP(P$403,$J$400:$R$401,2)</f>
        <v>0</v>
      </c>
      <c r="Q423" s="1015" cm="1">
        <f t="array" ref="Q423">INDEX($H423:$K423,0,MATCH(Q$404,$H$404:$K$404,0))*HLOOKUP(Q$403,$J$400:$R$401,2)</f>
        <v>0</v>
      </c>
      <c r="R423" s="1015" cm="1">
        <f t="array" ref="R423">INDEX($H423:$K423,0,MATCH(R$404,$H$404:$K$404,0))*HLOOKUP(R$403,$J$400:$R$401,2)</f>
        <v>0</v>
      </c>
      <c r="S423" s="1015" cm="1">
        <f t="array" ref="S423">INDEX($H423:$K423,0,MATCH(S$404,$H$404:$K$404,0))*HLOOKUP(S$403,$J$400:$R$401,2)</f>
        <v>0</v>
      </c>
      <c r="T423" s="1015" cm="1">
        <f t="array" ref="T423">INDEX($H423:$K423,0,MATCH(T$404,$H$404:$K$404,0))*HLOOKUP(T$403,$J$400:$R$401,2)</f>
        <v>0</v>
      </c>
      <c r="U423" s="1015" cm="1">
        <f t="array" ref="U423">INDEX($H423:$K423,0,MATCH(U$404,$H$404:$K$404,0))*HLOOKUP(U$403,$J$400:$R$401,2)</f>
        <v>0</v>
      </c>
      <c r="V423" s="1015" cm="1">
        <f t="array" ref="V423">INDEX($H423:$K423,0,MATCH(V$404,$H$404:$K$404,0))*HLOOKUP(V$403,$J$400:$R$401,2)</f>
        <v>0</v>
      </c>
      <c r="W423" s="1015" cm="1">
        <f t="array" ref="W423">INDEX($H423:$K423,0,MATCH(W$404,$H$404:$K$404,0))*HLOOKUP(W$403,$J$400:$R$401,2)</f>
        <v>0</v>
      </c>
      <c r="X423" s="1015" cm="1">
        <f t="array" ref="X423">INDEX($H423:$K423,0,MATCH(X$404,$H$404:$K$404,0))*HLOOKUP(X$403,$J$400:$R$401,2)</f>
        <v>0</v>
      </c>
      <c r="Y423" s="1015" cm="1">
        <f t="array" ref="Y423">INDEX($H423:$K423,0,MATCH(Y$404,$H$404:$K$404,0))*HLOOKUP(Y$403,$J$400:$R$401,2)</f>
        <v>0</v>
      </c>
      <c r="Z423" s="1015" cm="1">
        <f t="array" ref="Z423">INDEX($H423:$K423,0,MATCH(Z$404,$H$404:$K$404,0))*HLOOKUP(Z$403,$J$400:$R$401,2)</f>
        <v>0</v>
      </c>
      <c r="AA423" s="1015" cm="1">
        <f t="array" ref="AA423">INDEX($H423:$K423,0,MATCH(AA$404,$H$404:$K$404,0))*HLOOKUP(AA$403,$J$400:$R$401,2)</f>
        <v>0</v>
      </c>
      <c r="AB423" s="1015" cm="1">
        <f t="array" ref="AB423">INDEX($H423:$K423,0,MATCH(AB$404,$H$404:$K$404,0))*HLOOKUP(AB$403,$J$400:$R$401,2)</f>
        <v>0</v>
      </c>
      <c r="AC423" s="1015" cm="1">
        <f t="array" ref="AC423">INDEX($H423:$K423,0,MATCH(AC$404,$H$404:$K$404,0))*HLOOKUP(AC$403,$J$400:$R$401,2)</f>
        <v>0</v>
      </c>
      <c r="AD423" s="1015" cm="1">
        <f t="array" ref="AD423">INDEX($H423:$K423,0,MATCH(AD$404,$H$404:$K$404,0))*HLOOKUP(AD$403,$J$400:$R$401,2)</f>
        <v>0</v>
      </c>
      <c r="AE423" s="1015" cm="1">
        <f t="array" ref="AE423">INDEX($H423:$K423,0,MATCH(AE$404,$H$404:$K$404,0))*HLOOKUP(AE$403,$J$400:$R$401,2)</f>
        <v>0</v>
      </c>
      <c r="AF423" s="1015" cm="1">
        <f t="array" ref="AF423">INDEX($H423:$K423,0,MATCH(AF$404,$H$404:$K$404,0))*HLOOKUP(AF$403,$J$400:$R$401,2)</f>
        <v>0</v>
      </c>
      <c r="AG423" s="1015" cm="1">
        <f t="array" ref="AG423">INDEX($H423:$K423,0,MATCH(AG$404,$H$404:$K$404,0))*HLOOKUP(AG$403,$J$400:$R$401,2)</f>
        <v>0</v>
      </c>
      <c r="AH423" s="1015" cm="1">
        <f t="array" ref="AH423">INDEX($H423:$K423,0,MATCH(AH$404,$H$404:$K$404,0))*HLOOKUP(AH$403,$J$400:$R$401,2)</f>
        <v>0</v>
      </c>
      <c r="AI423" s="1015" cm="1">
        <f t="array" ref="AI423">INDEX($H423:$K423,0,MATCH(AI$404,$H$404:$K$404,0))*HLOOKUP(AI$403,$J$400:$R$401,2)</f>
        <v>0</v>
      </c>
      <c r="AJ423" s="1015" cm="1">
        <f t="array" ref="AJ423">INDEX($H423:$K423,0,MATCH(AJ$404,$H$404:$K$404,0))*HLOOKUP(AJ$403,$J$400:$R$401,2)</f>
        <v>0</v>
      </c>
      <c r="AK423" s="1015" cm="1">
        <f t="array" ref="AK423">INDEX($H423:$K423,0,MATCH(AK$404,$H$404:$K$404,0))*HLOOKUP(AK$403,$J$400:$R$401,2)</f>
        <v>0</v>
      </c>
      <c r="AL423" s="1015" cm="1">
        <f t="array" ref="AL423">INDEX($H423:$K423,0,MATCH(AL$404,$H$404:$K$404,0))*HLOOKUP(AL$403,$J$400:$R$401,2)</f>
        <v>0</v>
      </c>
      <c r="AM423" s="1015" cm="1">
        <f t="array" ref="AM423">INDEX($H423:$K423,0,MATCH(AM$404,$H$404:$K$404,0))*HLOOKUP(AM$403,$J$400:$R$401,2)</f>
        <v>0</v>
      </c>
      <c r="AN423" s="1015" cm="1">
        <f t="array" ref="AN423">INDEX($H423:$K423,0,MATCH(AN$404,$H$404:$K$404,0))*HLOOKUP(AN$403,$J$400:$R$401,2)</f>
        <v>0</v>
      </c>
      <c r="AO423" s="1015" cm="1">
        <f t="array" ref="AO423">INDEX($H423:$K423,0,MATCH(AO$404,$H$404:$K$404,0))*HLOOKUP(AO$403,$J$400:$R$401,2)</f>
        <v>0</v>
      </c>
      <c r="AP423" s="1015" cm="1">
        <f t="array" ref="AP423">INDEX($H423:$K423,0,MATCH(AP$404,$H$404:$K$404,0))*HLOOKUP(AP$403,$J$400:$R$401,2)</f>
        <v>0</v>
      </c>
      <c r="AQ423" s="1015" cm="1">
        <f t="array" ref="AQ423">INDEX($H423:$K423,0,MATCH(AQ$404,$H$404:$K$404,0))*HLOOKUP(AQ$403,$J$400:$R$401,2)</f>
        <v>0</v>
      </c>
      <c r="AR423" s="1015" cm="1">
        <f t="array" ref="AR423">INDEX($H423:$K423,0,MATCH(AR$404,$H$404:$K$404,0))*HLOOKUP(AR$403,$J$400:$R$401,2)</f>
        <v>0</v>
      </c>
      <c r="AS423" s="1015" cm="1">
        <f t="array" ref="AS423">INDEX($H423:$K423,0,MATCH(AS$404,$H$404:$K$404,0))*HLOOKUP(AS$403,$J$400:$R$401,2)</f>
        <v>0</v>
      </c>
      <c r="AT423" s="1015" cm="1">
        <f t="array" ref="AT423">INDEX($H423:$K423,0,MATCH(AT$404,$H$404:$K$404,0))*HLOOKUP(AT$403,$J$400:$R$401,2)</f>
        <v>0</v>
      </c>
      <c r="AU423" s="1015"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4" t="str">
        <f t="shared" si="42"/>
        <v>YAAAAa</v>
      </c>
      <c r="H424" s="357">
        <v>0</v>
      </c>
      <c r="I424" s="357">
        <v>0</v>
      </c>
      <c r="J424" s="357">
        <v>0</v>
      </c>
      <c r="K424" s="357">
        <v>0</v>
      </c>
      <c r="L424" s="1015" cm="1">
        <f t="array" ref="L424">INDEX($H424:$K424,0,MATCH(L$404,$H$404:$K$404,0))*HLOOKUP(L$403,$J$400:$R$401,2)</f>
        <v>0</v>
      </c>
      <c r="M424" s="1015" cm="1">
        <f t="array" ref="M424">INDEX($H424:$K424,0,MATCH(M$404,$H$404:$K$404,0))*HLOOKUP(M$403,$J$400:$R$401,2)</f>
        <v>0</v>
      </c>
      <c r="N424" s="1015" cm="1">
        <f t="array" ref="N424">INDEX($H424:$K424,0,MATCH(N$404,$H$404:$K$404,0))*HLOOKUP(N$403,$J$400:$R$401,2)</f>
        <v>0</v>
      </c>
      <c r="O424" s="1015" cm="1">
        <f t="array" ref="O424">INDEX($H424:$K424,0,MATCH(O$404,$H$404:$K$404,0))*HLOOKUP(O$403,$J$400:$R$401,2)</f>
        <v>0</v>
      </c>
      <c r="P424" s="1015" cm="1">
        <f t="array" ref="P424">INDEX($H424:$K424,0,MATCH(P$404,$H$404:$K$404,0))*HLOOKUP(P$403,$J$400:$R$401,2)</f>
        <v>0</v>
      </c>
      <c r="Q424" s="1015" cm="1">
        <f t="array" ref="Q424">INDEX($H424:$K424,0,MATCH(Q$404,$H$404:$K$404,0))*HLOOKUP(Q$403,$J$400:$R$401,2)</f>
        <v>0</v>
      </c>
      <c r="R424" s="1015" cm="1">
        <f t="array" ref="R424">INDEX($H424:$K424,0,MATCH(R$404,$H$404:$K$404,0))*HLOOKUP(R$403,$J$400:$R$401,2)</f>
        <v>0</v>
      </c>
      <c r="S424" s="1015" cm="1">
        <f t="array" ref="S424">INDEX($H424:$K424,0,MATCH(S$404,$H$404:$K$404,0))*HLOOKUP(S$403,$J$400:$R$401,2)</f>
        <v>0</v>
      </c>
      <c r="T424" s="1015" cm="1">
        <f t="array" ref="T424">INDEX($H424:$K424,0,MATCH(T$404,$H$404:$K$404,0))*HLOOKUP(T$403,$J$400:$R$401,2)</f>
        <v>0</v>
      </c>
      <c r="U424" s="1015" cm="1">
        <f t="array" ref="U424">INDEX($H424:$K424,0,MATCH(U$404,$H$404:$K$404,0))*HLOOKUP(U$403,$J$400:$R$401,2)</f>
        <v>0</v>
      </c>
      <c r="V424" s="1015" cm="1">
        <f t="array" ref="V424">INDEX($H424:$K424,0,MATCH(V$404,$H$404:$K$404,0))*HLOOKUP(V$403,$J$400:$R$401,2)</f>
        <v>0</v>
      </c>
      <c r="W424" s="1015" cm="1">
        <f t="array" ref="W424">INDEX($H424:$K424,0,MATCH(W$404,$H$404:$K$404,0))*HLOOKUP(W$403,$J$400:$R$401,2)</f>
        <v>0</v>
      </c>
      <c r="X424" s="1015" cm="1">
        <f t="array" ref="X424">INDEX($H424:$K424,0,MATCH(X$404,$H$404:$K$404,0))*HLOOKUP(X$403,$J$400:$R$401,2)</f>
        <v>0</v>
      </c>
      <c r="Y424" s="1015" cm="1">
        <f t="array" ref="Y424">INDEX($H424:$K424,0,MATCH(Y$404,$H$404:$K$404,0))*HLOOKUP(Y$403,$J$400:$R$401,2)</f>
        <v>0</v>
      </c>
      <c r="Z424" s="1015" cm="1">
        <f t="array" ref="Z424">INDEX($H424:$K424,0,MATCH(Z$404,$H$404:$K$404,0))*HLOOKUP(Z$403,$J$400:$R$401,2)</f>
        <v>0</v>
      </c>
      <c r="AA424" s="1015" cm="1">
        <f t="array" ref="AA424">INDEX($H424:$K424,0,MATCH(AA$404,$H$404:$K$404,0))*HLOOKUP(AA$403,$J$400:$R$401,2)</f>
        <v>0</v>
      </c>
      <c r="AB424" s="1015" cm="1">
        <f t="array" ref="AB424">INDEX($H424:$K424,0,MATCH(AB$404,$H$404:$K$404,0))*HLOOKUP(AB$403,$J$400:$R$401,2)</f>
        <v>0</v>
      </c>
      <c r="AC424" s="1015" cm="1">
        <f t="array" ref="AC424">INDEX($H424:$K424,0,MATCH(AC$404,$H$404:$K$404,0))*HLOOKUP(AC$403,$J$400:$R$401,2)</f>
        <v>0</v>
      </c>
      <c r="AD424" s="1015" cm="1">
        <f t="array" ref="AD424">INDEX($H424:$K424,0,MATCH(AD$404,$H$404:$K$404,0))*HLOOKUP(AD$403,$J$400:$R$401,2)</f>
        <v>0</v>
      </c>
      <c r="AE424" s="1015" cm="1">
        <f t="array" ref="AE424">INDEX($H424:$K424,0,MATCH(AE$404,$H$404:$K$404,0))*HLOOKUP(AE$403,$J$400:$R$401,2)</f>
        <v>0</v>
      </c>
      <c r="AF424" s="1015" cm="1">
        <f t="array" ref="AF424">INDEX($H424:$K424,0,MATCH(AF$404,$H$404:$K$404,0))*HLOOKUP(AF$403,$J$400:$R$401,2)</f>
        <v>0</v>
      </c>
      <c r="AG424" s="1015" cm="1">
        <f t="array" ref="AG424">INDEX($H424:$K424,0,MATCH(AG$404,$H$404:$K$404,0))*HLOOKUP(AG$403,$J$400:$R$401,2)</f>
        <v>0</v>
      </c>
      <c r="AH424" s="1015" cm="1">
        <f t="array" ref="AH424">INDEX($H424:$K424,0,MATCH(AH$404,$H$404:$K$404,0))*HLOOKUP(AH$403,$J$400:$R$401,2)</f>
        <v>0</v>
      </c>
      <c r="AI424" s="1015" cm="1">
        <f t="array" ref="AI424">INDEX($H424:$K424,0,MATCH(AI$404,$H$404:$K$404,0))*HLOOKUP(AI$403,$J$400:$R$401,2)</f>
        <v>0</v>
      </c>
      <c r="AJ424" s="1015" cm="1">
        <f t="array" ref="AJ424">INDEX($H424:$K424,0,MATCH(AJ$404,$H$404:$K$404,0))*HLOOKUP(AJ$403,$J$400:$R$401,2)</f>
        <v>0</v>
      </c>
      <c r="AK424" s="1015" cm="1">
        <f t="array" ref="AK424">INDEX($H424:$K424,0,MATCH(AK$404,$H$404:$K$404,0))*HLOOKUP(AK$403,$J$400:$R$401,2)</f>
        <v>0</v>
      </c>
      <c r="AL424" s="1015" cm="1">
        <f t="array" ref="AL424">INDEX($H424:$K424,0,MATCH(AL$404,$H$404:$K$404,0))*HLOOKUP(AL$403,$J$400:$R$401,2)</f>
        <v>0</v>
      </c>
      <c r="AM424" s="1015" cm="1">
        <f t="array" ref="AM424">INDEX($H424:$K424,0,MATCH(AM$404,$H$404:$K$404,0))*HLOOKUP(AM$403,$J$400:$R$401,2)</f>
        <v>0</v>
      </c>
      <c r="AN424" s="1015" cm="1">
        <f t="array" ref="AN424">INDEX($H424:$K424,0,MATCH(AN$404,$H$404:$K$404,0))*HLOOKUP(AN$403,$J$400:$R$401,2)</f>
        <v>0</v>
      </c>
      <c r="AO424" s="1015" cm="1">
        <f t="array" ref="AO424">INDEX($H424:$K424,0,MATCH(AO$404,$H$404:$K$404,0))*HLOOKUP(AO$403,$J$400:$R$401,2)</f>
        <v>0</v>
      </c>
      <c r="AP424" s="1015" cm="1">
        <f t="array" ref="AP424">INDEX($H424:$K424,0,MATCH(AP$404,$H$404:$K$404,0))*HLOOKUP(AP$403,$J$400:$R$401,2)</f>
        <v>0</v>
      </c>
      <c r="AQ424" s="1015" cm="1">
        <f t="array" ref="AQ424">INDEX($H424:$K424,0,MATCH(AQ$404,$H$404:$K$404,0))*HLOOKUP(AQ$403,$J$400:$R$401,2)</f>
        <v>0</v>
      </c>
      <c r="AR424" s="1015" cm="1">
        <f t="array" ref="AR424">INDEX($H424:$K424,0,MATCH(AR$404,$H$404:$K$404,0))*HLOOKUP(AR$403,$J$400:$R$401,2)</f>
        <v>0</v>
      </c>
      <c r="AS424" s="1015" cm="1">
        <f t="array" ref="AS424">INDEX($H424:$K424,0,MATCH(AS$404,$H$404:$K$404,0))*HLOOKUP(AS$403,$J$400:$R$401,2)</f>
        <v>0</v>
      </c>
      <c r="AT424" s="1015" cm="1">
        <f t="array" ref="AT424">INDEX($H424:$K424,0,MATCH(AT$404,$H$404:$K$404,0))*HLOOKUP(AT$403,$J$400:$R$401,2)</f>
        <v>0</v>
      </c>
      <c r="AU424" s="1015" cm="1">
        <f t="array" ref="AU424">INDEX($H424:$K424,0,MATCH(AU$404,$H$404:$K$404,0))*HLOOKUP(AU$403,$J$400:$R$401,2)</f>
        <v>0</v>
      </c>
      <c r="AV424" s="313"/>
      <c r="AW424" s="313"/>
      <c r="AX424" s="244"/>
      <c r="AY424" s="236"/>
      <c r="AZ424" s="236"/>
      <c r="BA424" s="236"/>
    </row>
    <row r="425" spans="1:53" s="697" customFormat="1" ht="15" outlineLevel="1" x14ac:dyDescent="0.25">
      <c r="A425" s="701"/>
      <c r="B425" s="698"/>
      <c r="C425" s="710"/>
      <c r="D425" s="710"/>
      <c r="E425" s="710"/>
      <c r="F425" s="714"/>
      <c r="G425" s="714" t="str">
        <f t="shared" si="42"/>
        <v>YYFWBz</v>
      </c>
      <c r="H425" s="357">
        <v>100</v>
      </c>
      <c r="I425" s="357">
        <v>150</v>
      </c>
      <c r="J425" s="357">
        <v>0</v>
      </c>
      <c r="K425" s="357">
        <v>150</v>
      </c>
      <c r="L425" s="1015" cm="1">
        <f t="array" ref="L425">INDEX($H425:$K425,0,MATCH(L$404,$H$404:$K$404,0))*HLOOKUP(L$403,$J$400:$R$401,2)</f>
        <v>100</v>
      </c>
      <c r="M425" s="1015" cm="1">
        <f t="array" ref="M425">INDEX($H425:$K425,0,MATCH(M$404,$H$404:$K$404,0))*HLOOKUP(M$403,$J$400:$R$401,2)</f>
        <v>150</v>
      </c>
      <c r="N425" s="1015" cm="1">
        <f t="array" ref="N425">INDEX($H425:$K425,0,MATCH(N$404,$H$404:$K$404,0))*HLOOKUP(N$403,$J$400:$R$401,2)</f>
        <v>0</v>
      </c>
      <c r="O425" s="1015" cm="1">
        <f t="array" ref="O425">INDEX($H425:$K425,0,MATCH(O$404,$H$404:$K$404,0))*HLOOKUP(O$403,$J$400:$R$401,2)</f>
        <v>150</v>
      </c>
      <c r="P425" s="1015" cm="1">
        <f t="array" ref="P425">INDEX($H425:$K425,0,MATCH(P$404,$H$404:$K$404,0))*HLOOKUP(P$403,$J$400:$R$401,2)</f>
        <v>100</v>
      </c>
      <c r="Q425" s="1015" cm="1">
        <f t="array" ref="Q425">INDEX($H425:$K425,0,MATCH(Q$404,$H$404:$K$404,0))*HLOOKUP(Q$403,$J$400:$R$401,2)</f>
        <v>150</v>
      </c>
      <c r="R425" s="1015" cm="1">
        <f t="array" ref="R425">INDEX($H425:$K425,0,MATCH(R$404,$H$404:$K$404,0))*HLOOKUP(R$403,$J$400:$R$401,2)</f>
        <v>0</v>
      </c>
      <c r="S425" s="1015" cm="1">
        <f t="array" ref="S425">INDEX($H425:$K425,0,MATCH(S$404,$H$404:$K$404,0))*HLOOKUP(S$403,$J$400:$R$401,2)</f>
        <v>150</v>
      </c>
      <c r="T425" s="1015" cm="1">
        <f t="array" ref="T425">INDEX($H425:$K425,0,MATCH(T$404,$H$404:$K$404,0))*HLOOKUP(T$403,$J$400:$R$401,2)</f>
        <v>100</v>
      </c>
      <c r="U425" s="1015" cm="1">
        <f t="array" ref="U425">INDEX($H425:$K425,0,MATCH(U$404,$H$404:$K$404,0))*HLOOKUP(U$403,$J$400:$R$401,2)</f>
        <v>150</v>
      </c>
      <c r="V425" s="1015" cm="1">
        <f t="array" ref="V425">INDEX($H425:$K425,0,MATCH(V$404,$H$404:$K$404,0))*HLOOKUP(V$403,$J$400:$R$401,2)</f>
        <v>0</v>
      </c>
      <c r="W425" s="1015" cm="1">
        <f t="array" ref="W425">INDEX($H425:$K425,0,MATCH(W$404,$H$404:$K$404,0))*HLOOKUP(W$403,$J$400:$R$401,2)</f>
        <v>150</v>
      </c>
      <c r="X425" s="1015" cm="1">
        <f t="array" ref="X425">INDEX($H425:$K425,0,MATCH(X$404,$H$404:$K$404,0))*HLOOKUP(X$403,$J$400:$R$401,2)</f>
        <v>100</v>
      </c>
      <c r="Y425" s="1015" cm="1">
        <f t="array" ref="Y425">INDEX($H425:$K425,0,MATCH(Y$404,$H$404:$K$404,0))*HLOOKUP(Y$403,$J$400:$R$401,2)</f>
        <v>150</v>
      </c>
      <c r="Z425" s="1015" cm="1">
        <f t="array" ref="Z425">INDEX($H425:$K425,0,MATCH(Z$404,$H$404:$K$404,0))*HLOOKUP(Z$403,$J$400:$R$401,2)</f>
        <v>0</v>
      </c>
      <c r="AA425" s="1015" cm="1">
        <f t="array" ref="AA425">INDEX($H425:$K425,0,MATCH(AA$404,$H$404:$K$404,0))*HLOOKUP(AA$403,$J$400:$R$401,2)</f>
        <v>150</v>
      </c>
      <c r="AB425" s="1015" cm="1">
        <f t="array" ref="AB425">INDEX($H425:$K425,0,MATCH(AB$404,$H$404:$K$404,0))*HLOOKUP(AB$403,$J$400:$R$401,2)</f>
        <v>100</v>
      </c>
      <c r="AC425" s="1015" cm="1">
        <f t="array" ref="AC425">INDEX($H425:$K425,0,MATCH(AC$404,$H$404:$K$404,0))*HLOOKUP(AC$403,$J$400:$R$401,2)</f>
        <v>150</v>
      </c>
      <c r="AD425" s="1015" cm="1">
        <f t="array" ref="AD425">INDEX($H425:$K425,0,MATCH(AD$404,$H$404:$K$404,0))*HLOOKUP(AD$403,$J$400:$R$401,2)</f>
        <v>0</v>
      </c>
      <c r="AE425" s="1015" cm="1">
        <f t="array" ref="AE425">INDEX($H425:$K425,0,MATCH(AE$404,$H$404:$K$404,0))*HLOOKUP(AE$403,$J$400:$R$401,2)</f>
        <v>150</v>
      </c>
      <c r="AF425" s="1015" cm="1">
        <f t="array" ref="AF425">INDEX($H425:$K425,0,MATCH(AF$404,$H$404:$K$404,0))*HLOOKUP(AF$403,$J$400:$R$401,2)</f>
        <v>100</v>
      </c>
      <c r="AG425" s="1015" cm="1">
        <f t="array" ref="AG425">INDEX($H425:$K425,0,MATCH(AG$404,$H$404:$K$404,0))*HLOOKUP(AG$403,$J$400:$R$401,2)</f>
        <v>150</v>
      </c>
      <c r="AH425" s="1015" cm="1">
        <f t="array" ref="AH425">INDEX($H425:$K425,0,MATCH(AH$404,$H$404:$K$404,0))*HLOOKUP(AH$403,$J$400:$R$401,2)</f>
        <v>0</v>
      </c>
      <c r="AI425" s="1015" cm="1">
        <f t="array" ref="AI425">INDEX($H425:$K425,0,MATCH(AI$404,$H$404:$K$404,0))*HLOOKUP(AI$403,$J$400:$R$401,2)</f>
        <v>150</v>
      </c>
      <c r="AJ425" s="1015" cm="1">
        <f t="array" ref="AJ425">INDEX($H425:$K425,0,MATCH(AJ$404,$H$404:$K$404,0))*HLOOKUP(AJ$403,$J$400:$R$401,2)</f>
        <v>100</v>
      </c>
      <c r="AK425" s="1015" cm="1">
        <f t="array" ref="AK425">INDEX($H425:$K425,0,MATCH(AK$404,$H$404:$K$404,0))*HLOOKUP(AK$403,$J$400:$R$401,2)</f>
        <v>150</v>
      </c>
      <c r="AL425" s="1015" cm="1">
        <f t="array" ref="AL425">INDEX($H425:$K425,0,MATCH(AL$404,$H$404:$K$404,0))*HLOOKUP(AL$403,$J$400:$R$401,2)</f>
        <v>0</v>
      </c>
      <c r="AM425" s="1015" cm="1">
        <f t="array" ref="AM425">INDEX($H425:$K425,0,MATCH(AM$404,$H$404:$K$404,0))*HLOOKUP(AM$403,$J$400:$R$401,2)</f>
        <v>150</v>
      </c>
      <c r="AN425" s="1015" cm="1">
        <f t="array" ref="AN425">INDEX($H425:$K425,0,MATCH(AN$404,$H$404:$K$404,0))*HLOOKUP(AN$403,$J$400:$R$401,2)</f>
        <v>100</v>
      </c>
      <c r="AO425" s="1015" cm="1">
        <f t="array" ref="AO425">INDEX($H425:$K425,0,MATCH(AO$404,$H$404:$K$404,0))*HLOOKUP(AO$403,$J$400:$R$401,2)</f>
        <v>150</v>
      </c>
      <c r="AP425" s="1015" cm="1">
        <f t="array" ref="AP425">INDEX($H425:$K425,0,MATCH(AP$404,$H$404:$K$404,0))*HLOOKUP(AP$403,$J$400:$R$401,2)</f>
        <v>0</v>
      </c>
      <c r="AQ425" s="1015" cm="1">
        <f t="array" ref="AQ425">INDEX($H425:$K425,0,MATCH(AQ$404,$H$404:$K$404,0))*HLOOKUP(AQ$403,$J$400:$R$401,2)</f>
        <v>150</v>
      </c>
      <c r="AR425" s="1015" cm="1">
        <f t="array" ref="AR425">INDEX($H425:$K425,0,MATCH(AR$404,$H$404:$K$404,0))*HLOOKUP(AR$403,$J$400:$R$401,2)</f>
        <v>100</v>
      </c>
      <c r="AS425" s="1015" cm="1">
        <f t="array" ref="AS425">INDEX($H425:$K425,0,MATCH(AS$404,$H$404:$K$404,0))*HLOOKUP(AS$403,$J$400:$R$401,2)</f>
        <v>150</v>
      </c>
      <c r="AT425" s="1015" cm="1">
        <f t="array" ref="AT425">INDEX($H425:$K425,0,MATCH(AT$404,$H$404:$K$404,0))*HLOOKUP(AT$403,$J$400:$R$401,2)</f>
        <v>0</v>
      </c>
      <c r="AU425" s="1015" cm="1">
        <f t="array" ref="AU425">INDEX($H425:$K425,0,MATCH(AU$404,$H$404:$K$404,0))*HLOOKUP(AU$403,$J$400:$R$401,2)</f>
        <v>150</v>
      </c>
      <c r="AV425" s="313"/>
      <c r="AW425" s="313"/>
      <c r="AX425" s="705"/>
      <c r="AY425" s="700"/>
      <c r="AZ425" s="700"/>
      <c r="BA425" s="700"/>
    </row>
    <row r="426" spans="1:53" s="697" customFormat="1" ht="15" outlineLevel="1" x14ac:dyDescent="0.25">
      <c r="A426" s="701"/>
      <c r="B426" s="698"/>
      <c r="C426" s="710"/>
      <c r="D426" s="710"/>
      <c r="E426" s="710"/>
      <c r="F426" s="714"/>
      <c r="G426" s="714" t="str">
        <f t="shared" si="42"/>
        <v>YYBNWf</v>
      </c>
      <c r="H426" s="357">
        <v>100</v>
      </c>
      <c r="I426" s="357">
        <v>0</v>
      </c>
      <c r="J426" s="357">
        <v>0</v>
      </c>
      <c r="K426" s="357">
        <v>0</v>
      </c>
      <c r="L426" s="1015" cm="1">
        <f t="array" ref="L426">INDEX($H426:$K426,0,MATCH(L$404,$H$404:$K$404,0))*HLOOKUP(L$403,$J$400:$R$401,2)</f>
        <v>100</v>
      </c>
      <c r="M426" s="1015" cm="1">
        <f t="array" ref="M426">INDEX($H426:$K426,0,MATCH(M$404,$H$404:$K$404,0))*HLOOKUP(M$403,$J$400:$R$401,2)</f>
        <v>0</v>
      </c>
      <c r="N426" s="1015" cm="1">
        <f t="array" ref="N426">INDEX($H426:$K426,0,MATCH(N$404,$H$404:$K$404,0))*HLOOKUP(N$403,$J$400:$R$401,2)</f>
        <v>0</v>
      </c>
      <c r="O426" s="1015" cm="1">
        <f t="array" ref="O426">INDEX($H426:$K426,0,MATCH(O$404,$H$404:$K$404,0))*HLOOKUP(O$403,$J$400:$R$401,2)</f>
        <v>0</v>
      </c>
      <c r="P426" s="1015" cm="1">
        <f t="array" ref="P426">INDEX($H426:$K426,0,MATCH(P$404,$H$404:$K$404,0))*HLOOKUP(P$403,$J$400:$R$401,2)</f>
        <v>100</v>
      </c>
      <c r="Q426" s="1015" cm="1">
        <f t="array" ref="Q426">INDEX($H426:$K426,0,MATCH(Q$404,$H$404:$K$404,0))*HLOOKUP(Q$403,$J$400:$R$401,2)</f>
        <v>0</v>
      </c>
      <c r="R426" s="1015" cm="1">
        <f t="array" ref="R426">INDEX($H426:$K426,0,MATCH(R$404,$H$404:$K$404,0))*HLOOKUP(R$403,$J$400:$R$401,2)</f>
        <v>0</v>
      </c>
      <c r="S426" s="1015" cm="1">
        <f t="array" ref="S426">INDEX($H426:$K426,0,MATCH(S$404,$H$404:$K$404,0))*HLOOKUP(S$403,$J$400:$R$401,2)</f>
        <v>0</v>
      </c>
      <c r="T426" s="1015" cm="1">
        <f t="array" ref="T426">INDEX($H426:$K426,0,MATCH(T$404,$H$404:$K$404,0))*HLOOKUP(T$403,$J$400:$R$401,2)</f>
        <v>100</v>
      </c>
      <c r="U426" s="1015" cm="1">
        <f t="array" ref="U426">INDEX($H426:$K426,0,MATCH(U$404,$H$404:$K$404,0))*HLOOKUP(U$403,$J$400:$R$401,2)</f>
        <v>0</v>
      </c>
      <c r="V426" s="1015" cm="1">
        <f t="array" ref="V426">INDEX($H426:$K426,0,MATCH(V$404,$H$404:$K$404,0))*HLOOKUP(V$403,$J$400:$R$401,2)</f>
        <v>0</v>
      </c>
      <c r="W426" s="1015" cm="1">
        <f t="array" ref="W426">INDEX($H426:$K426,0,MATCH(W$404,$H$404:$K$404,0))*HLOOKUP(W$403,$J$400:$R$401,2)</f>
        <v>0</v>
      </c>
      <c r="X426" s="1015" cm="1">
        <f t="array" ref="X426">INDEX($H426:$K426,0,MATCH(X$404,$H$404:$K$404,0))*HLOOKUP(X$403,$J$400:$R$401,2)</f>
        <v>100</v>
      </c>
      <c r="Y426" s="1015" cm="1">
        <f t="array" ref="Y426">INDEX($H426:$K426,0,MATCH(Y$404,$H$404:$K$404,0))*HLOOKUP(Y$403,$J$400:$R$401,2)</f>
        <v>0</v>
      </c>
      <c r="Z426" s="1015" cm="1">
        <f t="array" ref="Z426">INDEX($H426:$K426,0,MATCH(Z$404,$H$404:$K$404,0))*HLOOKUP(Z$403,$J$400:$R$401,2)</f>
        <v>0</v>
      </c>
      <c r="AA426" s="1015" cm="1">
        <f t="array" ref="AA426">INDEX($H426:$K426,0,MATCH(AA$404,$H$404:$K$404,0))*HLOOKUP(AA$403,$J$400:$R$401,2)</f>
        <v>0</v>
      </c>
      <c r="AB426" s="1015" cm="1">
        <f t="array" ref="AB426">INDEX($H426:$K426,0,MATCH(AB$404,$H$404:$K$404,0))*HLOOKUP(AB$403,$J$400:$R$401,2)</f>
        <v>100</v>
      </c>
      <c r="AC426" s="1015" cm="1">
        <f t="array" ref="AC426">INDEX($H426:$K426,0,MATCH(AC$404,$H$404:$K$404,0))*HLOOKUP(AC$403,$J$400:$R$401,2)</f>
        <v>0</v>
      </c>
      <c r="AD426" s="1015" cm="1">
        <f t="array" ref="AD426">INDEX($H426:$K426,0,MATCH(AD$404,$H$404:$K$404,0))*HLOOKUP(AD$403,$J$400:$R$401,2)</f>
        <v>0</v>
      </c>
      <c r="AE426" s="1015" cm="1">
        <f t="array" ref="AE426">INDEX($H426:$K426,0,MATCH(AE$404,$H$404:$K$404,0))*HLOOKUP(AE$403,$J$400:$R$401,2)</f>
        <v>0</v>
      </c>
      <c r="AF426" s="1015" cm="1">
        <f t="array" ref="AF426">INDEX($H426:$K426,0,MATCH(AF$404,$H$404:$K$404,0))*HLOOKUP(AF$403,$J$400:$R$401,2)</f>
        <v>100</v>
      </c>
      <c r="AG426" s="1015" cm="1">
        <f t="array" ref="AG426">INDEX($H426:$K426,0,MATCH(AG$404,$H$404:$K$404,0))*HLOOKUP(AG$403,$J$400:$R$401,2)</f>
        <v>0</v>
      </c>
      <c r="AH426" s="1015" cm="1">
        <f t="array" ref="AH426">INDEX($H426:$K426,0,MATCH(AH$404,$H$404:$K$404,0))*HLOOKUP(AH$403,$J$400:$R$401,2)</f>
        <v>0</v>
      </c>
      <c r="AI426" s="1015" cm="1">
        <f t="array" ref="AI426">INDEX($H426:$K426,0,MATCH(AI$404,$H$404:$K$404,0))*HLOOKUP(AI$403,$J$400:$R$401,2)</f>
        <v>0</v>
      </c>
      <c r="AJ426" s="1015" cm="1">
        <f t="array" ref="AJ426">INDEX($H426:$K426,0,MATCH(AJ$404,$H$404:$K$404,0))*HLOOKUP(AJ$403,$J$400:$R$401,2)</f>
        <v>100</v>
      </c>
      <c r="AK426" s="1015" cm="1">
        <f t="array" ref="AK426">INDEX($H426:$K426,0,MATCH(AK$404,$H$404:$K$404,0))*HLOOKUP(AK$403,$J$400:$R$401,2)</f>
        <v>0</v>
      </c>
      <c r="AL426" s="1015" cm="1">
        <f t="array" ref="AL426">INDEX($H426:$K426,0,MATCH(AL$404,$H$404:$K$404,0))*HLOOKUP(AL$403,$J$400:$R$401,2)</f>
        <v>0</v>
      </c>
      <c r="AM426" s="1015" cm="1">
        <f t="array" ref="AM426">INDEX($H426:$K426,0,MATCH(AM$404,$H$404:$K$404,0))*HLOOKUP(AM$403,$J$400:$R$401,2)</f>
        <v>0</v>
      </c>
      <c r="AN426" s="1015" cm="1">
        <f t="array" ref="AN426">INDEX($H426:$K426,0,MATCH(AN$404,$H$404:$K$404,0))*HLOOKUP(AN$403,$J$400:$R$401,2)</f>
        <v>100</v>
      </c>
      <c r="AO426" s="1015" cm="1">
        <f t="array" ref="AO426">INDEX($H426:$K426,0,MATCH(AO$404,$H$404:$K$404,0))*HLOOKUP(AO$403,$J$400:$R$401,2)</f>
        <v>0</v>
      </c>
      <c r="AP426" s="1015" cm="1">
        <f t="array" ref="AP426">INDEX($H426:$K426,0,MATCH(AP$404,$H$404:$K$404,0))*HLOOKUP(AP$403,$J$400:$R$401,2)</f>
        <v>0</v>
      </c>
      <c r="AQ426" s="1015" cm="1">
        <f t="array" ref="AQ426">INDEX($H426:$K426,0,MATCH(AQ$404,$H$404:$K$404,0))*HLOOKUP(AQ$403,$J$400:$R$401,2)</f>
        <v>0</v>
      </c>
      <c r="AR426" s="1015" cm="1">
        <f t="array" ref="AR426">INDEX($H426:$K426,0,MATCH(AR$404,$H$404:$K$404,0))*HLOOKUP(AR$403,$J$400:$R$401,2)</f>
        <v>100</v>
      </c>
      <c r="AS426" s="1015" cm="1">
        <f t="array" ref="AS426">INDEX($H426:$K426,0,MATCH(AS$404,$H$404:$K$404,0))*HLOOKUP(AS$403,$J$400:$R$401,2)</f>
        <v>0</v>
      </c>
      <c r="AT426" s="1015" cm="1">
        <f t="array" ref="AT426">INDEX($H426:$K426,0,MATCH(AT$404,$H$404:$K$404,0))*HLOOKUP(AT$403,$J$400:$R$401,2)</f>
        <v>0</v>
      </c>
      <c r="AU426" s="1015" cm="1">
        <f t="array" ref="AU426">INDEX($H426:$K426,0,MATCH(AU$404,$H$404:$K$404,0))*HLOOKUP(AU$403,$J$400:$R$401,2)</f>
        <v>0</v>
      </c>
      <c r="AV426" s="313"/>
      <c r="AW426" s="313"/>
      <c r="AX426" s="705"/>
      <c r="AY426" s="700"/>
      <c r="AZ426" s="700"/>
      <c r="BA426" s="700"/>
    </row>
    <row r="427" spans="1:53" s="697" customFormat="1" ht="15" outlineLevel="1" x14ac:dyDescent="0.25">
      <c r="A427" s="701"/>
      <c r="B427" s="698"/>
      <c r="C427" s="710"/>
      <c r="D427" s="710"/>
      <c r="E427" s="710"/>
      <c r="F427" s="714"/>
      <c r="G427" s="714" t="str">
        <f t="shared" si="42"/>
        <v>YYNWFw</v>
      </c>
      <c r="H427" s="357">
        <v>100</v>
      </c>
      <c r="I427" s="357">
        <v>100</v>
      </c>
      <c r="J427" s="357">
        <v>40</v>
      </c>
      <c r="K427" s="357">
        <v>0</v>
      </c>
      <c r="L427" s="1015" cm="1">
        <f t="array" ref="L427">INDEX($H427:$K427,0,MATCH(L$404,$H$404:$K$404,0))*HLOOKUP(L$403,$J$400:$R$401,2)</f>
        <v>100</v>
      </c>
      <c r="M427" s="1015" cm="1">
        <f t="array" ref="M427">INDEX($H427:$K427,0,MATCH(M$404,$H$404:$K$404,0))*HLOOKUP(M$403,$J$400:$R$401,2)</f>
        <v>100</v>
      </c>
      <c r="N427" s="1015" cm="1">
        <f t="array" ref="N427">INDEX($H427:$K427,0,MATCH(N$404,$H$404:$K$404,0))*HLOOKUP(N$403,$J$400:$R$401,2)</f>
        <v>40</v>
      </c>
      <c r="O427" s="1015" cm="1">
        <f t="array" ref="O427">INDEX($H427:$K427,0,MATCH(O$404,$H$404:$K$404,0))*HLOOKUP(O$403,$J$400:$R$401,2)</f>
        <v>0</v>
      </c>
      <c r="P427" s="1015" cm="1">
        <f t="array" ref="P427">INDEX($H427:$K427,0,MATCH(P$404,$H$404:$K$404,0))*HLOOKUP(P$403,$J$400:$R$401,2)</f>
        <v>100</v>
      </c>
      <c r="Q427" s="1015" cm="1">
        <f t="array" ref="Q427">INDEX($H427:$K427,0,MATCH(Q$404,$H$404:$K$404,0))*HLOOKUP(Q$403,$J$400:$R$401,2)</f>
        <v>100</v>
      </c>
      <c r="R427" s="1015" cm="1">
        <f t="array" ref="R427">INDEX($H427:$K427,0,MATCH(R$404,$H$404:$K$404,0))*HLOOKUP(R$403,$J$400:$R$401,2)</f>
        <v>40</v>
      </c>
      <c r="S427" s="1015" cm="1">
        <f t="array" ref="S427">INDEX($H427:$K427,0,MATCH(S$404,$H$404:$K$404,0))*HLOOKUP(S$403,$J$400:$R$401,2)</f>
        <v>0</v>
      </c>
      <c r="T427" s="1015" cm="1">
        <f t="array" ref="T427">INDEX($H427:$K427,0,MATCH(T$404,$H$404:$K$404,0))*HLOOKUP(T$403,$J$400:$R$401,2)</f>
        <v>100</v>
      </c>
      <c r="U427" s="1015" cm="1">
        <f t="array" ref="U427">INDEX($H427:$K427,0,MATCH(U$404,$H$404:$K$404,0))*HLOOKUP(U$403,$J$400:$R$401,2)</f>
        <v>100</v>
      </c>
      <c r="V427" s="1015" cm="1">
        <f t="array" ref="V427">INDEX($H427:$K427,0,MATCH(V$404,$H$404:$K$404,0))*HLOOKUP(V$403,$J$400:$R$401,2)</f>
        <v>40</v>
      </c>
      <c r="W427" s="1015" cm="1">
        <f t="array" ref="W427">INDEX($H427:$K427,0,MATCH(W$404,$H$404:$K$404,0))*HLOOKUP(W$403,$J$400:$R$401,2)</f>
        <v>0</v>
      </c>
      <c r="X427" s="1015" cm="1">
        <f t="array" ref="X427">INDEX($H427:$K427,0,MATCH(X$404,$H$404:$K$404,0))*HLOOKUP(X$403,$J$400:$R$401,2)</f>
        <v>100</v>
      </c>
      <c r="Y427" s="1015" cm="1">
        <f t="array" ref="Y427">INDEX($H427:$K427,0,MATCH(Y$404,$H$404:$K$404,0))*HLOOKUP(Y$403,$J$400:$R$401,2)</f>
        <v>100</v>
      </c>
      <c r="Z427" s="1015" cm="1">
        <f t="array" ref="Z427">INDEX($H427:$K427,0,MATCH(Z$404,$H$404:$K$404,0))*HLOOKUP(Z$403,$J$400:$R$401,2)</f>
        <v>40</v>
      </c>
      <c r="AA427" s="1015" cm="1">
        <f t="array" ref="AA427">INDEX($H427:$K427,0,MATCH(AA$404,$H$404:$K$404,0))*HLOOKUP(AA$403,$J$400:$R$401,2)</f>
        <v>0</v>
      </c>
      <c r="AB427" s="1015" cm="1">
        <f t="array" ref="AB427">INDEX($H427:$K427,0,MATCH(AB$404,$H$404:$K$404,0))*HLOOKUP(AB$403,$J$400:$R$401,2)</f>
        <v>100</v>
      </c>
      <c r="AC427" s="1015" cm="1">
        <f t="array" ref="AC427">INDEX($H427:$K427,0,MATCH(AC$404,$H$404:$K$404,0))*HLOOKUP(AC$403,$J$400:$R$401,2)</f>
        <v>100</v>
      </c>
      <c r="AD427" s="1015" cm="1">
        <f t="array" ref="AD427">INDEX($H427:$K427,0,MATCH(AD$404,$H$404:$K$404,0))*HLOOKUP(AD$403,$J$400:$R$401,2)</f>
        <v>40</v>
      </c>
      <c r="AE427" s="1015" cm="1">
        <f t="array" ref="AE427">INDEX($H427:$K427,0,MATCH(AE$404,$H$404:$K$404,0))*HLOOKUP(AE$403,$J$400:$R$401,2)</f>
        <v>0</v>
      </c>
      <c r="AF427" s="1015" cm="1">
        <f t="array" ref="AF427">INDEX($H427:$K427,0,MATCH(AF$404,$H$404:$K$404,0))*HLOOKUP(AF$403,$J$400:$R$401,2)</f>
        <v>100</v>
      </c>
      <c r="AG427" s="1015" cm="1">
        <f t="array" ref="AG427">INDEX($H427:$K427,0,MATCH(AG$404,$H$404:$K$404,0))*HLOOKUP(AG$403,$J$400:$R$401,2)</f>
        <v>100</v>
      </c>
      <c r="AH427" s="1015" cm="1">
        <f t="array" ref="AH427">INDEX($H427:$K427,0,MATCH(AH$404,$H$404:$K$404,0))*HLOOKUP(AH$403,$J$400:$R$401,2)</f>
        <v>40</v>
      </c>
      <c r="AI427" s="1015" cm="1">
        <f t="array" ref="AI427">INDEX($H427:$K427,0,MATCH(AI$404,$H$404:$K$404,0))*HLOOKUP(AI$403,$J$400:$R$401,2)</f>
        <v>0</v>
      </c>
      <c r="AJ427" s="1015" cm="1">
        <f t="array" ref="AJ427">INDEX($H427:$K427,0,MATCH(AJ$404,$H$404:$K$404,0))*HLOOKUP(AJ$403,$J$400:$R$401,2)</f>
        <v>100</v>
      </c>
      <c r="AK427" s="1015" cm="1">
        <f t="array" ref="AK427">INDEX($H427:$K427,0,MATCH(AK$404,$H$404:$K$404,0))*HLOOKUP(AK$403,$J$400:$R$401,2)</f>
        <v>100</v>
      </c>
      <c r="AL427" s="1015" cm="1">
        <f t="array" ref="AL427">INDEX($H427:$K427,0,MATCH(AL$404,$H$404:$K$404,0))*HLOOKUP(AL$403,$J$400:$R$401,2)</f>
        <v>40</v>
      </c>
      <c r="AM427" s="1015" cm="1">
        <f t="array" ref="AM427">INDEX($H427:$K427,0,MATCH(AM$404,$H$404:$K$404,0))*HLOOKUP(AM$403,$J$400:$R$401,2)</f>
        <v>0</v>
      </c>
      <c r="AN427" s="1015" cm="1">
        <f t="array" ref="AN427">INDEX($H427:$K427,0,MATCH(AN$404,$H$404:$K$404,0))*HLOOKUP(AN$403,$J$400:$R$401,2)</f>
        <v>100</v>
      </c>
      <c r="AO427" s="1015" cm="1">
        <f t="array" ref="AO427">INDEX($H427:$K427,0,MATCH(AO$404,$H$404:$K$404,0))*HLOOKUP(AO$403,$J$400:$R$401,2)</f>
        <v>100</v>
      </c>
      <c r="AP427" s="1015" cm="1">
        <f t="array" ref="AP427">INDEX($H427:$K427,0,MATCH(AP$404,$H$404:$K$404,0))*HLOOKUP(AP$403,$J$400:$R$401,2)</f>
        <v>40</v>
      </c>
      <c r="AQ427" s="1015" cm="1">
        <f t="array" ref="AQ427">INDEX($H427:$K427,0,MATCH(AQ$404,$H$404:$K$404,0))*HLOOKUP(AQ$403,$J$400:$R$401,2)</f>
        <v>0</v>
      </c>
      <c r="AR427" s="1015" cm="1">
        <f t="array" ref="AR427">INDEX($H427:$K427,0,MATCH(AR$404,$H$404:$K$404,0))*HLOOKUP(AR$403,$J$400:$R$401,2)</f>
        <v>100</v>
      </c>
      <c r="AS427" s="1015" cm="1">
        <f t="array" ref="AS427">INDEX($H427:$K427,0,MATCH(AS$404,$H$404:$K$404,0))*HLOOKUP(AS$403,$J$400:$R$401,2)</f>
        <v>100</v>
      </c>
      <c r="AT427" s="1015" cm="1">
        <f t="array" ref="AT427">INDEX($H427:$K427,0,MATCH(AT$404,$H$404:$K$404,0))*HLOOKUP(AT$403,$J$400:$R$401,2)</f>
        <v>40</v>
      </c>
      <c r="AU427" s="1015" cm="1">
        <f t="array" ref="AU427">INDEX($H427:$K427,0,MATCH(AU$404,$H$404:$K$404,0))*HLOOKUP(AU$403,$J$400:$R$401,2)</f>
        <v>0</v>
      </c>
      <c r="AV427" s="313"/>
      <c r="AW427" s="313"/>
      <c r="AX427" s="705"/>
      <c r="AY427" s="700"/>
      <c r="AZ427" s="700"/>
      <c r="BA427" s="700"/>
    </row>
    <row r="428" spans="1:53" s="697" customFormat="1" ht="15" outlineLevel="1" x14ac:dyDescent="0.25">
      <c r="A428" s="701"/>
      <c r="B428" s="698"/>
      <c r="C428" s="710"/>
      <c r="D428" s="710"/>
      <c r="E428" s="710"/>
      <c r="F428" s="714"/>
      <c r="G428" s="714" t="str">
        <f t="shared" si="42"/>
        <v>YYWFWb</v>
      </c>
      <c r="H428" s="357">
        <v>100</v>
      </c>
      <c r="I428" s="357">
        <v>120</v>
      </c>
      <c r="J428" s="357">
        <v>100</v>
      </c>
      <c r="K428" s="357">
        <v>0</v>
      </c>
      <c r="L428" s="1015" cm="1">
        <f t="array" ref="L428">INDEX($H428:$K428,0,MATCH(L$404,$H$404:$K$404,0))*HLOOKUP(L$403,$J$400:$R$401,2)</f>
        <v>100</v>
      </c>
      <c r="M428" s="1015" cm="1">
        <f t="array" ref="M428">INDEX($H428:$K428,0,MATCH(M$404,$H$404:$K$404,0))*HLOOKUP(M$403,$J$400:$R$401,2)</f>
        <v>120</v>
      </c>
      <c r="N428" s="1015" cm="1">
        <f t="array" ref="N428">INDEX($H428:$K428,0,MATCH(N$404,$H$404:$K$404,0))*HLOOKUP(N$403,$J$400:$R$401,2)</f>
        <v>100</v>
      </c>
      <c r="O428" s="1015" cm="1">
        <f t="array" ref="O428">INDEX($H428:$K428,0,MATCH(O$404,$H$404:$K$404,0))*HLOOKUP(O$403,$J$400:$R$401,2)</f>
        <v>0</v>
      </c>
      <c r="P428" s="1015" cm="1">
        <f t="array" ref="P428">INDEX($H428:$K428,0,MATCH(P$404,$H$404:$K$404,0))*HLOOKUP(P$403,$J$400:$R$401,2)</f>
        <v>100</v>
      </c>
      <c r="Q428" s="1015" cm="1">
        <f t="array" ref="Q428">INDEX($H428:$K428,0,MATCH(Q$404,$H$404:$K$404,0))*HLOOKUP(Q$403,$J$400:$R$401,2)</f>
        <v>120</v>
      </c>
      <c r="R428" s="1015" cm="1">
        <f t="array" ref="R428">INDEX($H428:$K428,0,MATCH(R$404,$H$404:$K$404,0))*HLOOKUP(R$403,$J$400:$R$401,2)</f>
        <v>100</v>
      </c>
      <c r="S428" s="1015" cm="1">
        <f t="array" ref="S428">INDEX($H428:$K428,0,MATCH(S$404,$H$404:$K$404,0))*HLOOKUP(S$403,$J$400:$R$401,2)</f>
        <v>0</v>
      </c>
      <c r="T428" s="1015" cm="1">
        <f t="array" ref="T428">INDEX($H428:$K428,0,MATCH(T$404,$H$404:$K$404,0))*HLOOKUP(T$403,$J$400:$R$401,2)</f>
        <v>100</v>
      </c>
      <c r="U428" s="1015" cm="1">
        <f t="array" ref="U428">INDEX($H428:$K428,0,MATCH(U$404,$H$404:$K$404,0))*HLOOKUP(U$403,$J$400:$R$401,2)</f>
        <v>120</v>
      </c>
      <c r="V428" s="1015" cm="1">
        <f t="array" ref="V428">INDEX($H428:$K428,0,MATCH(V$404,$H$404:$K$404,0))*HLOOKUP(V$403,$J$400:$R$401,2)</f>
        <v>100</v>
      </c>
      <c r="W428" s="1015" cm="1">
        <f t="array" ref="W428">INDEX($H428:$K428,0,MATCH(W$404,$H$404:$K$404,0))*HLOOKUP(W$403,$J$400:$R$401,2)</f>
        <v>0</v>
      </c>
      <c r="X428" s="1015" cm="1">
        <f t="array" ref="X428">INDEX($H428:$K428,0,MATCH(X$404,$H$404:$K$404,0))*HLOOKUP(X$403,$J$400:$R$401,2)</f>
        <v>100</v>
      </c>
      <c r="Y428" s="1015" cm="1">
        <f t="array" ref="Y428">INDEX($H428:$K428,0,MATCH(Y$404,$H$404:$K$404,0))*HLOOKUP(Y$403,$J$400:$R$401,2)</f>
        <v>120</v>
      </c>
      <c r="Z428" s="1015" cm="1">
        <f t="array" ref="Z428">INDEX($H428:$K428,0,MATCH(Z$404,$H$404:$K$404,0))*HLOOKUP(Z$403,$J$400:$R$401,2)</f>
        <v>100</v>
      </c>
      <c r="AA428" s="1015" cm="1">
        <f t="array" ref="AA428">INDEX($H428:$K428,0,MATCH(AA$404,$H$404:$K$404,0))*HLOOKUP(AA$403,$J$400:$R$401,2)</f>
        <v>0</v>
      </c>
      <c r="AB428" s="1015" cm="1">
        <f t="array" ref="AB428">INDEX($H428:$K428,0,MATCH(AB$404,$H$404:$K$404,0))*HLOOKUP(AB$403,$J$400:$R$401,2)</f>
        <v>100</v>
      </c>
      <c r="AC428" s="1015" cm="1">
        <f t="array" ref="AC428">INDEX($H428:$K428,0,MATCH(AC$404,$H$404:$K$404,0))*HLOOKUP(AC$403,$J$400:$R$401,2)</f>
        <v>120</v>
      </c>
      <c r="AD428" s="1015" cm="1">
        <f t="array" ref="AD428">INDEX($H428:$K428,0,MATCH(AD$404,$H$404:$K$404,0))*HLOOKUP(AD$403,$J$400:$R$401,2)</f>
        <v>100</v>
      </c>
      <c r="AE428" s="1015" cm="1">
        <f t="array" ref="AE428">INDEX($H428:$K428,0,MATCH(AE$404,$H$404:$K$404,0))*HLOOKUP(AE$403,$J$400:$R$401,2)</f>
        <v>0</v>
      </c>
      <c r="AF428" s="1015" cm="1">
        <f t="array" ref="AF428">INDEX($H428:$K428,0,MATCH(AF$404,$H$404:$K$404,0))*HLOOKUP(AF$403,$J$400:$R$401,2)</f>
        <v>100</v>
      </c>
      <c r="AG428" s="1015" cm="1">
        <f t="array" ref="AG428">INDEX($H428:$K428,0,MATCH(AG$404,$H$404:$K$404,0))*HLOOKUP(AG$403,$J$400:$R$401,2)</f>
        <v>120</v>
      </c>
      <c r="AH428" s="1015" cm="1">
        <f t="array" ref="AH428">INDEX($H428:$K428,0,MATCH(AH$404,$H$404:$K$404,0))*HLOOKUP(AH$403,$J$400:$R$401,2)</f>
        <v>100</v>
      </c>
      <c r="AI428" s="1015" cm="1">
        <f t="array" ref="AI428">INDEX($H428:$K428,0,MATCH(AI$404,$H$404:$K$404,0))*HLOOKUP(AI$403,$J$400:$R$401,2)</f>
        <v>0</v>
      </c>
      <c r="AJ428" s="1015" cm="1">
        <f t="array" ref="AJ428">INDEX($H428:$K428,0,MATCH(AJ$404,$H$404:$K$404,0))*HLOOKUP(AJ$403,$J$400:$R$401,2)</f>
        <v>100</v>
      </c>
      <c r="AK428" s="1015" cm="1">
        <f t="array" ref="AK428">INDEX($H428:$K428,0,MATCH(AK$404,$H$404:$K$404,0))*HLOOKUP(AK$403,$J$400:$R$401,2)</f>
        <v>120</v>
      </c>
      <c r="AL428" s="1015" cm="1">
        <f t="array" ref="AL428">INDEX($H428:$K428,0,MATCH(AL$404,$H$404:$K$404,0))*HLOOKUP(AL$403,$J$400:$R$401,2)</f>
        <v>100</v>
      </c>
      <c r="AM428" s="1015" cm="1">
        <f t="array" ref="AM428">INDEX($H428:$K428,0,MATCH(AM$404,$H$404:$K$404,0))*HLOOKUP(AM$403,$J$400:$R$401,2)</f>
        <v>0</v>
      </c>
      <c r="AN428" s="1015" cm="1">
        <f t="array" ref="AN428">INDEX($H428:$K428,0,MATCH(AN$404,$H$404:$K$404,0))*HLOOKUP(AN$403,$J$400:$R$401,2)</f>
        <v>100</v>
      </c>
      <c r="AO428" s="1015" cm="1">
        <f t="array" ref="AO428">INDEX($H428:$K428,0,MATCH(AO$404,$H$404:$K$404,0))*HLOOKUP(AO$403,$J$400:$R$401,2)</f>
        <v>120</v>
      </c>
      <c r="AP428" s="1015" cm="1">
        <f t="array" ref="AP428">INDEX($H428:$K428,0,MATCH(AP$404,$H$404:$K$404,0))*HLOOKUP(AP$403,$J$400:$R$401,2)</f>
        <v>100</v>
      </c>
      <c r="AQ428" s="1015" cm="1">
        <f t="array" ref="AQ428">INDEX($H428:$K428,0,MATCH(AQ$404,$H$404:$K$404,0))*HLOOKUP(AQ$403,$J$400:$R$401,2)</f>
        <v>0</v>
      </c>
      <c r="AR428" s="1015" cm="1">
        <f t="array" ref="AR428">INDEX($H428:$K428,0,MATCH(AR$404,$H$404:$K$404,0))*HLOOKUP(AR$403,$J$400:$R$401,2)</f>
        <v>100</v>
      </c>
      <c r="AS428" s="1015" cm="1">
        <f t="array" ref="AS428">INDEX($H428:$K428,0,MATCH(AS$404,$H$404:$K$404,0))*HLOOKUP(AS$403,$J$400:$R$401,2)</f>
        <v>120</v>
      </c>
      <c r="AT428" s="1015" cm="1">
        <f t="array" ref="AT428">INDEX($H428:$K428,0,MATCH(AT$404,$H$404:$K$404,0))*HLOOKUP(AT$403,$J$400:$R$401,2)</f>
        <v>100</v>
      </c>
      <c r="AU428" s="1015" cm="1">
        <f t="array" ref="AU428">INDEX($H428:$K428,0,MATCH(AU$404,$H$404:$K$404,0))*HLOOKUP(AU$403,$J$400:$R$401,2)</f>
        <v>0</v>
      </c>
      <c r="AV428" s="313"/>
      <c r="AW428" s="313"/>
      <c r="AX428" s="705"/>
      <c r="AY428" s="700"/>
      <c r="AZ428" s="700"/>
      <c r="BA428" s="700"/>
    </row>
    <row r="429" spans="1:53" s="76" customFormat="1" ht="15" outlineLevel="1" x14ac:dyDescent="0.25">
      <c r="A429" s="234"/>
      <c r="B429" s="235"/>
      <c r="C429" s="245"/>
      <c r="D429" s="245"/>
      <c r="E429" s="245"/>
      <c r="F429" s="253"/>
      <c r="G429" s="714" t="str">
        <f t="shared" si="42"/>
        <v>YYWNWl</v>
      </c>
      <c r="H429" s="357">
        <v>0</v>
      </c>
      <c r="I429" s="357">
        <v>0</v>
      </c>
      <c r="J429" s="357">
        <v>0</v>
      </c>
      <c r="K429" s="357">
        <v>0</v>
      </c>
      <c r="L429" s="1015" cm="1">
        <f t="array" ref="L429">INDEX($H429:$K429,0,MATCH(L$404,$H$404:$K$404,0))*HLOOKUP(L$403,$J$400:$R$401,2)</f>
        <v>0</v>
      </c>
      <c r="M429" s="1015" cm="1">
        <f t="array" ref="M429">INDEX($H429:$K429,0,MATCH(M$404,$H$404:$K$404,0))*HLOOKUP(M$403,$J$400:$R$401,2)</f>
        <v>0</v>
      </c>
      <c r="N429" s="1015" cm="1">
        <f t="array" ref="N429">INDEX($H429:$K429,0,MATCH(N$404,$H$404:$K$404,0))*HLOOKUP(N$403,$J$400:$R$401,2)</f>
        <v>0</v>
      </c>
      <c r="O429" s="1015" cm="1">
        <f t="array" ref="O429">INDEX($H429:$K429,0,MATCH(O$404,$H$404:$K$404,0))*HLOOKUP(O$403,$J$400:$R$401,2)</f>
        <v>0</v>
      </c>
      <c r="P429" s="1015" cm="1">
        <f t="array" ref="P429">INDEX($H429:$K429,0,MATCH(P$404,$H$404:$K$404,0))*HLOOKUP(P$403,$J$400:$R$401,2)</f>
        <v>0</v>
      </c>
      <c r="Q429" s="1015" cm="1">
        <f t="array" ref="Q429">INDEX($H429:$K429,0,MATCH(Q$404,$H$404:$K$404,0))*HLOOKUP(Q$403,$J$400:$R$401,2)</f>
        <v>0</v>
      </c>
      <c r="R429" s="1015" cm="1">
        <f t="array" ref="R429">INDEX($H429:$K429,0,MATCH(R$404,$H$404:$K$404,0))*HLOOKUP(R$403,$J$400:$R$401,2)</f>
        <v>0</v>
      </c>
      <c r="S429" s="1015" cm="1">
        <f t="array" ref="S429">INDEX($H429:$K429,0,MATCH(S$404,$H$404:$K$404,0))*HLOOKUP(S$403,$J$400:$R$401,2)</f>
        <v>0</v>
      </c>
      <c r="T429" s="1015" cm="1">
        <f t="array" ref="T429">INDEX($H429:$K429,0,MATCH(T$404,$H$404:$K$404,0))*HLOOKUP(T$403,$J$400:$R$401,2)</f>
        <v>0</v>
      </c>
      <c r="U429" s="1015" cm="1">
        <f t="array" ref="U429">INDEX($H429:$K429,0,MATCH(U$404,$H$404:$K$404,0))*HLOOKUP(U$403,$J$400:$R$401,2)</f>
        <v>0</v>
      </c>
      <c r="V429" s="1015" cm="1">
        <f t="array" ref="V429">INDEX($H429:$K429,0,MATCH(V$404,$H$404:$K$404,0))*HLOOKUP(V$403,$J$400:$R$401,2)</f>
        <v>0</v>
      </c>
      <c r="W429" s="1015" cm="1">
        <f t="array" ref="W429">INDEX($H429:$K429,0,MATCH(W$404,$H$404:$K$404,0))*HLOOKUP(W$403,$J$400:$R$401,2)</f>
        <v>0</v>
      </c>
      <c r="X429" s="1015" cm="1">
        <f t="array" ref="X429">INDEX($H429:$K429,0,MATCH(X$404,$H$404:$K$404,0))*HLOOKUP(X$403,$J$400:$R$401,2)</f>
        <v>0</v>
      </c>
      <c r="Y429" s="1015" cm="1">
        <f t="array" ref="Y429">INDEX($H429:$K429,0,MATCH(Y$404,$H$404:$K$404,0))*HLOOKUP(Y$403,$J$400:$R$401,2)</f>
        <v>0</v>
      </c>
      <c r="Z429" s="1015" cm="1">
        <f t="array" ref="Z429">INDEX($H429:$K429,0,MATCH(Z$404,$H$404:$K$404,0))*HLOOKUP(Z$403,$J$400:$R$401,2)</f>
        <v>0</v>
      </c>
      <c r="AA429" s="1015" cm="1">
        <f t="array" ref="AA429">INDEX($H429:$K429,0,MATCH(AA$404,$H$404:$K$404,0))*HLOOKUP(AA$403,$J$400:$R$401,2)</f>
        <v>0</v>
      </c>
      <c r="AB429" s="1015" cm="1">
        <f t="array" ref="AB429">INDEX($H429:$K429,0,MATCH(AB$404,$H$404:$K$404,0))*HLOOKUP(AB$403,$J$400:$R$401,2)</f>
        <v>0</v>
      </c>
      <c r="AC429" s="1015" cm="1">
        <f t="array" ref="AC429">INDEX($H429:$K429,0,MATCH(AC$404,$H$404:$K$404,0))*HLOOKUP(AC$403,$J$400:$R$401,2)</f>
        <v>0</v>
      </c>
      <c r="AD429" s="1015" cm="1">
        <f t="array" ref="AD429">INDEX($H429:$K429,0,MATCH(AD$404,$H$404:$K$404,0))*HLOOKUP(AD$403,$J$400:$R$401,2)</f>
        <v>0</v>
      </c>
      <c r="AE429" s="1015" cm="1">
        <f t="array" ref="AE429">INDEX($H429:$K429,0,MATCH(AE$404,$H$404:$K$404,0))*HLOOKUP(AE$403,$J$400:$R$401,2)</f>
        <v>0</v>
      </c>
      <c r="AF429" s="1015" cm="1">
        <f t="array" ref="AF429">INDEX($H429:$K429,0,MATCH(AF$404,$H$404:$K$404,0))*HLOOKUP(AF$403,$J$400:$R$401,2)</f>
        <v>0</v>
      </c>
      <c r="AG429" s="1015" cm="1">
        <f t="array" ref="AG429">INDEX($H429:$K429,0,MATCH(AG$404,$H$404:$K$404,0))*HLOOKUP(AG$403,$J$400:$R$401,2)</f>
        <v>0</v>
      </c>
      <c r="AH429" s="1015" cm="1">
        <f t="array" ref="AH429">INDEX($H429:$K429,0,MATCH(AH$404,$H$404:$K$404,0))*HLOOKUP(AH$403,$J$400:$R$401,2)</f>
        <v>0</v>
      </c>
      <c r="AI429" s="1015" cm="1">
        <f t="array" ref="AI429">INDEX($H429:$K429,0,MATCH(AI$404,$H$404:$K$404,0))*HLOOKUP(AI$403,$J$400:$R$401,2)</f>
        <v>0</v>
      </c>
      <c r="AJ429" s="1015" cm="1">
        <f t="array" ref="AJ429">INDEX($H429:$K429,0,MATCH(AJ$404,$H$404:$K$404,0))*HLOOKUP(AJ$403,$J$400:$R$401,2)</f>
        <v>0</v>
      </c>
      <c r="AK429" s="1015" cm="1">
        <f t="array" ref="AK429">INDEX($H429:$K429,0,MATCH(AK$404,$H$404:$K$404,0))*HLOOKUP(AK$403,$J$400:$R$401,2)</f>
        <v>0</v>
      </c>
      <c r="AL429" s="1015" cm="1">
        <f t="array" ref="AL429">INDEX($H429:$K429,0,MATCH(AL$404,$H$404:$K$404,0))*HLOOKUP(AL$403,$J$400:$R$401,2)</f>
        <v>0</v>
      </c>
      <c r="AM429" s="1015" cm="1">
        <f t="array" ref="AM429">INDEX($H429:$K429,0,MATCH(AM$404,$H$404:$K$404,0))*HLOOKUP(AM$403,$J$400:$R$401,2)</f>
        <v>0</v>
      </c>
      <c r="AN429" s="1015" cm="1">
        <f t="array" ref="AN429">INDEX($H429:$K429,0,MATCH(AN$404,$H$404:$K$404,0))*HLOOKUP(AN$403,$J$400:$R$401,2)</f>
        <v>0</v>
      </c>
      <c r="AO429" s="1015" cm="1">
        <f t="array" ref="AO429">INDEX($H429:$K429,0,MATCH(AO$404,$H$404:$K$404,0))*HLOOKUP(AO$403,$J$400:$R$401,2)</f>
        <v>0</v>
      </c>
      <c r="AP429" s="1015" cm="1">
        <f t="array" ref="AP429">INDEX($H429:$K429,0,MATCH(AP$404,$H$404:$K$404,0))*HLOOKUP(AP$403,$J$400:$R$401,2)</f>
        <v>0</v>
      </c>
      <c r="AQ429" s="1015" cm="1">
        <f t="array" ref="AQ429">INDEX($H429:$K429,0,MATCH(AQ$404,$H$404:$K$404,0))*HLOOKUP(AQ$403,$J$400:$R$401,2)</f>
        <v>0</v>
      </c>
      <c r="AR429" s="1015" cm="1">
        <f t="array" ref="AR429">INDEX($H429:$K429,0,MATCH(AR$404,$H$404:$K$404,0))*HLOOKUP(AR$403,$J$400:$R$401,2)</f>
        <v>0</v>
      </c>
      <c r="AS429" s="1015" cm="1">
        <f t="array" ref="AS429">INDEX($H429:$K429,0,MATCH(AS$404,$H$404:$K$404,0))*HLOOKUP(AS$403,$J$400:$R$401,2)</f>
        <v>0</v>
      </c>
      <c r="AT429" s="1015" cm="1">
        <f t="array" ref="AT429">INDEX($H429:$K429,0,MATCH(AT$404,$H$404:$K$404,0))*HLOOKUP(AT$403,$J$400:$R$401,2)</f>
        <v>0</v>
      </c>
      <c r="AU429" s="1015"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4" t="str">
        <f t="shared" si="42"/>
        <v>YYLWNw</v>
      </c>
      <c r="H430" s="357">
        <v>0</v>
      </c>
      <c r="I430" s="357">
        <v>0</v>
      </c>
      <c r="J430" s="357">
        <v>0</v>
      </c>
      <c r="K430" s="357">
        <v>0</v>
      </c>
      <c r="L430" s="1015" cm="1">
        <f t="array" ref="L430">INDEX($H430:$K430,0,MATCH(L$404,$H$404:$K$404,0))*HLOOKUP(L$403,$J$400:$R$401,2)</f>
        <v>0</v>
      </c>
      <c r="M430" s="1015" cm="1">
        <f t="array" ref="M430">INDEX($H430:$K430,0,MATCH(M$404,$H$404:$K$404,0))*HLOOKUP(M$403,$J$400:$R$401,2)</f>
        <v>0</v>
      </c>
      <c r="N430" s="1015" cm="1">
        <f t="array" ref="N430">INDEX($H430:$K430,0,MATCH(N$404,$H$404:$K$404,0))*HLOOKUP(N$403,$J$400:$R$401,2)</f>
        <v>0</v>
      </c>
      <c r="O430" s="1015" cm="1">
        <f t="array" ref="O430">INDEX($H430:$K430,0,MATCH(O$404,$H$404:$K$404,0))*HLOOKUP(O$403,$J$400:$R$401,2)</f>
        <v>0</v>
      </c>
      <c r="P430" s="1015" cm="1">
        <f t="array" ref="P430">INDEX($H430:$K430,0,MATCH(P$404,$H$404:$K$404,0))*HLOOKUP(P$403,$J$400:$R$401,2)</f>
        <v>0</v>
      </c>
      <c r="Q430" s="1015" cm="1">
        <f t="array" ref="Q430">INDEX($H430:$K430,0,MATCH(Q$404,$H$404:$K$404,0))*HLOOKUP(Q$403,$J$400:$R$401,2)</f>
        <v>0</v>
      </c>
      <c r="R430" s="1015" cm="1">
        <f t="array" ref="R430">INDEX($H430:$K430,0,MATCH(R$404,$H$404:$K$404,0))*HLOOKUP(R$403,$J$400:$R$401,2)</f>
        <v>0</v>
      </c>
      <c r="S430" s="1015" cm="1">
        <f t="array" ref="S430">INDEX($H430:$K430,0,MATCH(S$404,$H$404:$K$404,0))*HLOOKUP(S$403,$J$400:$R$401,2)</f>
        <v>0</v>
      </c>
      <c r="T430" s="1015" cm="1">
        <f t="array" ref="T430">INDEX($H430:$K430,0,MATCH(T$404,$H$404:$K$404,0))*HLOOKUP(T$403,$J$400:$R$401,2)</f>
        <v>0</v>
      </c>
      <c r="U430" s="1015" cm="1">
        <f t="array" ref="U430">INDEX($H430:$K430,0,MATCH(U$404,$H$404:$K$404,0))*HLOOKUP(U$403,$J$400:$R$401,2)</f>
        <v>0</v>
      </c>
      <c r="V430" s="1015" cm="1">
        <f t="array" ref="V430">INDEX($H430:$K430,0,MATCH(V$404,$H$404:$K$404,0))*HLOOKUP(V$403,$J$400:$R$401,2)</f>
        <v>0</v>
      </c>
      <c r="W430" s="1015" cm="1">
        <f t="array" ref="W430">INDEX($H430:$K430,0,MATCH(W$404,$H$404:$K$404,0))*HLOOKUP(W$403,$J$400:$R$401,2)</f>
        <v>0</v>
      </c>
      <c r="X430" s="1015" cm="1">
        <f t="array" ref="X430">INDEX($H430:$K430,0,MATCH(X$404,$H$404:$K$404,0))*HLOOKUP(X$403,$J$400:$R$401,2)</f>
        <v>0</v>
      </c>
      <c r="Y430" s="1015" cm="1">
        <f t="array" ref="Y430">INDEX($H430:$K430,0,MATCH(Y$404,$H$404:$K$404,0))*HLOOKUP(Y$403,$J$400:$R$401,2)</f>
        <v>0</v>
      </c>
      <c r="Z430" s="1015" cm="1">
        <f t="array" ref="Z430">INDEX($H430:$K430,0,MATCH(Z$404,$H$404:$K$404,0))*HLOOKUP(Z$403,$J$400:$R$401,2)</f>
        <v>0</v>
      </c>
      <c r="AA430" s="1015" cm="1">
        <f t="array" ref="AA430">INDEX($H430:$K430,0,MATCH(AA$404,$H$404:$K$404,0))*HLOOKUP(AA$403,$J$400:$R$401,2)</f>
        <v>0</v>
      </c>
      <c r="AB430" s="1015" cm="1">
        <f t="array" ref="AB430">INDEX($H430:$K430,0,MATCH(AB$404,$H$404:$K$404,0))*HLOOKUP(AB$403,$J$400:$R$401,2)</f>
        <v>0</v>
      </c>
      <c r="AC430" s="1015" cm="1">
        <f t="array" ref="AC430">INDEX($H430:$K430,0,MATCH(AC$404,$H$404:$K$404,0))*HLOOKUP(AC$403,$J$400:$R$401,2)</f>
        <v>0</v>
      </c>
      <c r="AD430" s="1015" cm="1">
        <f t="array" ref="AD430">INDEX($H430:$K430,0,MATCH(AD$404,$H$404:$K$404,0))*HLOOKUP(AD$403,$J$400:$R$401,2)</f>
        <v>0</v>
      </c>
      <c r="AE430" s="1015" cm="1">
        <f t="array" ref="AE430">INDEX($H430:$K430,0,MATCH(AE$404,$H$404:$K$404,0))*HLOOKUP(AE$403,$J$400:$R$401,2)</f>
        <v>0</v>
      </c>
      <c r="AF430" s="1015" cm="1">
        <f t="array" ref="AF430">INDEX($H430:$K430,0,MATCH(AF$404,$H$404:$K$404,0))*HLOOKUP(AF$403,$J$400:$R$401,2)</f>
        <v>0</v>
      </c>
      <c r="AG430" s="1015" cm="1">
        <f t="array" ref="AG430">INDEX($H430:$K430,0,MATCH(AG$404,$H$404:$K$404,0))*HLOOKUP(AG$403,$J$400:$R$401,2)</f>
        <v>0</v>
      </c>
      <c r="AH430" s="1015" cm="1">
        <f t="array" ref="AH430">INDEX($H430:$K430,0,MATCH(AH$404,$H$404:$K$404,0))*HLOOKUP(AH$403,$J$400:$R$401,2)</f>
        <v>0</v>
      </c>
      <c r="AI430" s="1015" cm="1">
        <f t="array" ref="AI430">INDEX($H430:$K430,0,MATCH(AI$404,$H$404:$K$404,0))*HLOOKUP(AI$403,$J$400:$R$401,2)</f>
        <v>0</v>
      </c>
      <c r="AJ430" s="1015" cm="1">
        <f t="array" ref="AJ430">INDEX($H430:$K430,0,MATCH(AJ$404,$H$404:$K$404,0))*HLOOKUP(AJ$403,$J$400:$R$401,2)</f>
        <v>0</v>
      </c>
      <c r="AK430" s="1015" cm="1">
        <f t="array" ref="AK430">INDEX($H430:$K430,0,MATCH(AK$404,$H$404:$K$404,0))*HLOOKUP(AK$403,$J$400:$R$401,2)</f>
        <v>0</v>
      </c>
      <c r="AL430" s="1015" cm="1">
        <f t="array" ref="AL430">INDEX($H430:$K430,0,MATCH(AL$404,$H$404:$K$404,0))*HLOOKUP(AL$403,$J$400:$R$401,2)</f>
        <v>0</v>
      </c>
      <c r="AM430" s="1015" cm="1">
        <f t="array" ref="AM430">INDEX($H430:$K430,0,MATCH(AM$404,$H$404:$K$404,0))*HLOOKUP(AM$403,$J$400:$R$401,2)</f>
        <v>0</v>
      </c>
      <c r="AN430" s="1015" cm="1">
        <f t="array" ref="AN430">INDEX($H430:$K430,0,MATCH(AN$404,$H$404:$K$404,0))*HLOOKUP(AN$403,$J$400:$R$401,2)</f>
        <v>0</v>
      </c>
      <c r="AO430" s="1015" cm="1">
        <f t="array" ref="AO430">INDEX($H430:$K430,0,MATCH(AO$404,$H$404:$K$404,0))*HLOOKUP(AO$403,$J$400:$R$401,2)</f>
        <v>0</v>
      </c>
      <c r="AP430" s="1015" cm="1">
        <f t="array" ref="AP430">INDEX($H430:$K430,0,MATCH(AP$404,$H$404:$K$404,0))*HLOOKUP(AP$403,$J$400:$R$401,2)</f>
        <v>0</v>
      </c>
      <c r="AQ430" s="1015" cm="1">
        <f t="array" ref="AQ430">INDEX($H430:$K430,0,MATCH(AQ$404,$H$404:$K$404,0))*HLOOKUP(AQ$403,$J$400:$R$401,2)</f>
        <v>0</v>
      </c>
      <c r="AR430" s="1015" cm="1">
        <f t="array" ref="AR430">INDEX($H430:$K430,0,MATCH(AR$404,$H$404:$K$404,0))*HLOOKUP(AR$403,$J$400:$R$401,2)</f>
        <v>0</v>
      </c>
      <c r="AS430" s="1015" cm="1">
        <f t="array" ref="AS430">INDEX($H430:$K430,0,MATCH(AS$404,$H$404:$K$404,0))*HLOOKUP(AS$403,$J$400:$R$401,2)</f>
        <v>0</v>
      </c>
      <c r="AT430" s="1015" cm="1">
        <f t="array" ref="AT430">INDEX($H430:$K430,0,MATCH(AT$404,$H$404:$K$404,0))*HLOOKUP(AT$403,$J$400:$R$401,2)</f>
        <v>0</v>
      </c>
      <c r="AU430" s="1015"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4" t="str">
        <f t="shared" si="42"/>
        <v>YYWLWz</v>
      </c>
      <c r="H431" s="357">
        <v>0</v>
      </c>
      <c r="I431" s="357">
        <v>0</v>
      </c>
      <c r="J431" s="357">
        <v>0</v>
      </c>
      <c r="K431" s="357">
        <v>0</v>
      </c>
      <c r="L431" s="1015" cm="1">
        <f t="array" ref="L431">INDEX($H431:$K431,0,MATCH(L$404,$H$404:$K$404,0))*HLOOKUP(L$403,$J$400:$R$401,2)</f>
        <v>0</v>
      </c>
      <c r="M431" s="1015" cm="1">
        <f t="array" ref="M431">INDEX($H431:$K431,0,MATCH(M$404,$H$404:$K$404,0))*HLOOKUP(M$403,$J$400:$R$401,2)</f>
        <v>0</v>
      </c>
      <c r="N431" s="1015" cm="1">
        <f t="array" ref="N431">INDEX($H431:$K431,0,MATCH(N$404,$H$404:$K$404,0))*HLOOKUP(N$403,$J$400:$R$401,2)</f>
        <v>0</v>
      </c>
      <c r="O431" s="1015" cm="1">
        <f t="array" ref="O431">INDEX($H431:$K431,0,MATCH(O$404,$H$404:$K$404,0))*HLOOKUP(O$403,$J$400:$R$401,2)</f>
        <v>0</v>
      </c>
      <c r="P431" s="1015" cm="1">
        <f t="array" ref="P431">INDEX($H431:$K431,0,MATCH(P$404,$H$404:$K$404,0))*HLOOKUP(P$403,$J$400:$R$401,2)</f>
        <v>0</v>
      </c>
      <c r="Q431" s="1015" cm="1">
        <f t="array" ref="Q431">INDEX($H431:$K431,0,MATCH(Q$404,$H$404:$K$404,0))*HLOOKUP(Q$403,$J$400:$R$401,2)</f>
        <v>0</v>
      </c>
      <c r="R431" s="1015" cm="1">
        <f t="array" ref="R431">INDEX($H431:$K431,0,MATCH(R$404,$H$404:$K$404,0))*HLOOKUP(R$403,$J$400:$R$401,2)</f>
        <v>0</v>
      </c>
      <c r="S431" s="1015" cm="1">
        <f t="array" ref="S431">INDEX($H431:$K431,0,MATCH(S$404,$H$404:$K$404,0))*HLOOKUP(S$403,$J$400:$R$401,2)</f>
        <v>0</v>
      </c>
      <c r="T431" s="1015" cm="1">
        <f t="array" ref="T431">INDEX($H431:$K431,0,MATCH(T$404,$H$404:$K$404,0))*HLOOKUP(T$403,$J$400:$R$401,2)</f>
        <v>0</v>
      </c>
      <c r="U431" s="1015" cm="1">
        <f t="array" ref="U431">INDEX($H431:$K431,0,MATCH(U$404,$H$404:$K$404,0))*HLOOKUP(U$403,$J$400:$R$401,2)</f>
        <v>0</v>
      </c>
      <c r="V431" s="1015" cm="1">
        <f t="array" ref="V431">INDEX($H431:$K431,0,MATCH(V$404,$H$404:$K$404,0))*HLOOKUP(V$403,$J$400:$R$401,2)</f>
        <v>0</v>
      </c>
      <c r="W431" s="1015" cm="1">
        <f t="array" ref="W431">INDEX($H431:$K431,0,MATCH(W$404,$H$404:$K$404,0))*HLOOKUP(W$403,$J$400:$R$401,2)</f>
        <v>0</v>
      </c>
      <c r="X431" s="1015" cm="1">
        <f t="array" ref="X431">INDEX($H431:$K431,0,MATCH(X$404,$H$404:$K$404,0))*HLOOKUP(X$403,$J$400:$R$401,2)</f>
        <v>0</v>
      </c>
      <c r="Y431" s="1015" cm="1">
        <f t="array" ref="Y431">INDEX($H431:$K431,0,MATCH(Y$404,$H$404:$K$404,0))*HLOOKUP(Y$403,$J$400:$R$401,2)</f>
        <v>0</v>
      </c>
      <c r="Z431" s="1015" cm="1">
        <f t="array" ref="Z431">INDEX($H431:$K431,0,MATCH(Z$404,$H$404:$K$404,0))*HLOOKUP(Z$403,$J$400:$R$401,2)</f>
        <v>0</v>
      </c>
      <c r="AA431" s="1015" cm="1">
        <f t="array" ref="AA431">INDEX($H431:$K431,0,MATCH(AA$404,$H$404:$K$404,0))*HLOOKUP(AA$403,$J$400:$R$401,2)</f>
        <v>0</v>
      </c>
      <c r="AB431" s="1015" cm="1">
        <f t="array" ref="AB431">INDEX($H431:$K431,0,MATCH(AB$404,$H$404:$K$404,0))*HLOOKUP(AB$403,$J$400:$R$401,2)</f>
        <v>0</v>
      </c>
      <c r="AC431" s="1015" cm="1">
        <f t="array" ref="AC431">INDEX($H431:$K431,0,MATCH(AC$404,$H$404:$K$404,0))*HLOOKUP(AC$403,$J$400:$R$401,2)</f>
        <v>0</v>
      </c>
      <c r="AD431" s="1015" cm="1">
        <f t="array" ref="AD431">INDEX($H431:$K431,0,MATCH(AD$404,$H$404:$K$404,0))*HLOOKUP(AD$403,$J$400:$R$401,2)</f>
        <v>0</v>
      </c>
      <c r="AE431" s="1015" cm="1">
        <f t="array" ref="AE431">INDEX($H431:$K431,0,MATCH(AE$404,$H$404:$K$404,0))*HLOOKUP(AE$403,$J$400:$R$401,2)</f>
        <v>0</v>
      </c>
      <c r="AF431" s="1015" cm="1">
        <f t="array" ref="AF431">INDEX($H431:$K431,0,MATCH(AF$404,$H$404:$K$404,0))*HLOOKUP(AF$403,$J$400:$R$401,2)</f>
        <v>0</v>
      </c>
      <c r="AG431" s="1015" cm="1">
        <f t="array" ref="AG431">INDEX($H431:$K431,0,MATCH(AG$404,$H$404:$K$404,0))*HLOOKUP(AG$403,$J$400:$R$401,2)</f>
        <v>0</v>
      </c>
      <c r="AH431" s="1015" cm="1">
        <f t="array" ref="AH431">INDEX($H431:$K431,0,MATCH(AH$404,$H$404:$K$404,0))*HLOOKUP(AH$403,$J$400:$R$401,2)</f>
        <v>0</v>
      </c>
      <c r="AI431" s="1015" cm="1">
        <f t="array" ref="AI431">INDEX($H431:$K431,0,MATCH(AI$404,$H$404:$K$404,0))*HLOOKUP(AI$403,$J$400:$R$401,2)</f>
        <v>0</v>
      </c>
      <c r="AJ431" s="1015" cm="1">
        <f t="array" ref="AJ431">INDEX($H431:$K431,0,MATCH(AJ$404,$H$404:$K$404,0))*HLOOKUP(AJ$403,$J$400:$R$401,2)</f>
        <v>0</v>
      </c>
      <c r="AK431" s="1015" cm="1">
        <f t="array" ref="AK431">INDEX($H431:$K431,0,MATCH(AK$404,$H$404:$K$404,0))*HLOOKUP(AK$403,$J$400:$R$401,2)</f>
        <v>0</v>
      </c>
      <c r="AL431" s="1015" cm="1">
        <f t="array" ref="AL431">INDEX($H431:$K431,0,MATCH(AL$404,$H$404:$K$404,0))*HLOOKUP(AL$403,$J$400:$R$401,2)</f>
        <v>0</v>
      </c>
      <c r="AM431" s="1015" cm="1">
        <f t="array" ref="AM431">INDEX($H431:$K431,0,MATCH(AM$404,$H$404:$K$404,0))*HLOOKUP(AM$403,$J$400:$R$401,2)</f>
        <v>0</v>
      </c>
      <c r="AN431" s="1015" cm="1">
        <f t="array" ref="AN431">INDEX($H431:$K431,0,MATCH(AN$404,$H$404:$K$404,0))*HLOOKUP(AN$403,$J$400:$R$401,2)</f>
        <v>0</v>
      </c>
      <c r="AO431" s="1015" cm="1">
        <f t="array" ref="AO431">INDEX($H431:$K431,0,MATCH(AO$404,$H$404:$K$404,0))*HLOOKUP(AO$403,$J$400:$R$401,2)</f>
        <v>0</v>
      </c>
      <c r="AP431" s="1015" cm="1">
        <f t="array" ref="AP431">INDEX($H431:$K431,0,MATCH(AP$404,$H$404:$K$404,0))*HLOOKUP(AP$403,$J$400:$R$401,2)</f>
        <v>0</v>
      </c>
      <c r="AQ431" s="1015" cm="1">
        <f t="array" ref="AQ431">INDEX($H431:$K431,0,MATCH(AQ$404,$H$404:$K$404,0))*HLOOKUP(AQ$403,$J$400:$R$401,2)</f>
        <v>0</v>
      </c>
      <c r="AR431" s="1015" cm="1">
        <f t="array" ref="AR431">INDEX($H431:$K431,0,MATCH(AR$404,$H$404:$K$404,0))*HLOOKUP(AR$403,$J$400:$R$401,2)</f>
        <v>0</v>
      </c>
      <c r="AS431" s="1015" cm="1">
        <f t="array" ref="AS431">INDEX($H431:$K431,0,MATCH(AS$404,$H$404:$K$404,0))*HLOOKUP(AS$403,$J$400:$R$401,2)</f>
        <v>0</v>
      </c>
      <c r="AT431" s="1015" cm="1">
        <f t="array" ref="AT431">INDEX($H431:$K431,0,MATCH(AT$404,$H$404:$K$404,0))*HLOOKUP(AT$403,$J$400:$R$401,2)</f>
        <v>0</v>
      </c>
      <c r="AU431" s="1015"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4" t="str">
        <f t="shared" si="42"/>
        <v>YYNWLw</v>
      </c>
      <c r="H432" s="357">
        <v>0</v>
      </c>
      <c r="I432" s="357">
        <v>0</v>
      </c>
      <c r="J432" s="357">
        <v>0</v>
      </c>
      <c r="K432" s="357">
        <v>0</v>
      </c>
      <c r="L432" s="1015" cm="1">
        <f t="array" ref="L432">INDEX($H432:$K432,0,MATCH(L$404,$H$404:$K$404,0))*HLOOKUP(L$403,$J$400:$R$401,2)</f>
        <v>0</v>
      </c>
      <c r="M432" s="1015" cm="1">
        <f t="array" ref="M432">INDEX($H432:$K432,0,MATCH(M$404,$H$404:$K$404,0))*HLOOKUP(M$403,$J$400:$R$401,2)</f>
        <v>0</v>
      </c>
      <c r="N432" s="1015" cm="1">
        <f t="array" ref="N432">INDEX($H432:$K432,0,MATCH(N$404,$H$404:$K$404,0))*HLOOKUP(N$403,$J$400:$R$401,2)</f>
        <v>0</v>
      </c>
      <c r="O432" s="1015" cm="1">
        <f t="array" ref="O432">INDEX($H432:$K432,0,MATCH(O$404,$H$404:$K$404,0))*HLOOKUP(O$403,$J$400:$R$401,2)</f>
        <v>0</v>
      </c>
      <c r="P432" s="1015" cm="1">
        <f t="array" ref="P432">INDEX($H432:$K432,0,MATCH(P$404,$H$404:$K$404,0))*HLOOKUP(P$403,$J$400:$R$401,2)</f>
        <v>0</v>
      </c>
      <c r="Q432" s="1015" cm="1">
        <f t="array" ref="Q432">INDEX($H432:$K432,0,MATCH(Q$404,$H$404:$K$404,0))*HLOOKUP(Q$403,$J$400:$R$401,2)</f>
        <v>0</v>
      </c>
      <c r="R432" s="1015" cm="1">
        <f t="array" ref="R432">INDEX($H432:$K432,0,MATCH(R$404,$H$404:$K$404,0))*HLOOKUP(R$403,$J$400:$R$401,2)</f>
        <v>0</v>
      </c>
      <c r="S432" s="1015" cm="1">
        <f t="array" ref="S432">INDEX($H432:$K432,0,MATCH(S$404,$H$404:$K$404,0))*HLOOKUP(S$403,$J$400:$R$401,2)</f>
        <v>0</v>
      </c>
      <c r="T432" s="1015" cm="1">
        <f t="array" ref="T432">INDEX($H432:$K432,0,MATCH(T$404,$H$404:$K$404,0))*HLOOKUP(T$403,$J$400:$R$401,2)</f>
        <v>0</v>
      </c>
      <c r="U432" s="1015" cm="1">
        <f t="array" ref="U432">INDEX($H432:$K432,0,MATCH(U$404,$H$404:$K$404,0))*HLOOKUP(U$403,$J$400:$R$401,2)</f>
        <v>0</v>
      </c>
      <c r="V432" s="1015" cm="1">
        <f t="array" ref="V432">INDEX($H432:$K432,0,MATCH(V$404,$H$404:$K$404,0))*HLOOKUP(V$403,$J$400:$R$401,2)</f>
        <v>0</v>
      </c>
      <c r="W432" s="1015" cm="1">
        <f t="array" ref="W432">INDEX($H432:$K432,0,MATCH(W$404,$H$404:$K$404,0))*HLOOKUP(W$403,$J$400:$R$401,2)</f>
        <v>0</v>
      </c>
      <c r="X432" s="1015" cm="1">
        <f t="array" ref="X432">INDEX($H432:$K432,0,MATCH(X$404,$H$404:$K$404,0))*HLOOKUP(X$403,$J$400:$R$401,2)</f>
        <v>0</v>
      </c>
      <c r="Y432" s="1015" cm="1">
        <f t="array" ref="Y432">INDEX($H432:$K432,0,MATCH(Y$404,$H$404:$K$404,0))*HLOOKUP(Y$403,$J$400:$R$401,2)</f>
        <v>0</v>
      </c>
      <c r="Z432" s="1015" cm="1">
        <f t="array" ref="Z432">INDEX($H432:$K432,0,MATCH(Z$404,$H$404:$K$404,0))*HLOOKUP(Z$403,$J$400:$R$401,2)</f>
        <v>0</v>
      </c>
      <c r="AA432" s="1015" cm="1">
        <f t="array" ref="AA432">INDEX($H432:$K432,0,MATCH(AA$404,$H$404:$K$404,0))*HLOOKUP(AA$403,$J$400:$R$401,2)</f>
        <v>0</v>
      </c>
      <c r="AB432" s="1015" cm="1">
        <f t="array" ref="AB432">INDEX($H432:$K432,0,MATCH(AB$404,$H$404:$K$404,0))*HLOOKUP(AB$403,$J$400:$R$401,2)</f>
        <v>0</v>
      </c>
      <c r="AC432" s="1015" cm="1">
        <f t="array" ref="AC432">INDEX($H432:$K432,0,MATCH(AC$404,$H$404:$K$404,0))*HLOOKUP(AC$403,$J$400:$R$401,2)</f>
        <v>0</v>
      </c>
      <c r="AD432" s="1015" cm="1">
        <f t="array" ref="AD432">INDEX($H432:$K432,0,MATCH(AD$404,$H$404:$K$404,0))*HLOOKUP(AD$403,$J$400:$R$401,2)</f>
        <v>0</v>
      </c>
      <c r="AE432" s="1015" cm="1">
        <f t="array" ref="AE432">INDEX($H432:$K432,0,MATCH(AE$404,$H$404:$K$404,0))*HLOOKUP(AE$403,$J$400:$R$401,2)</f>
        <v>0</v>
      </c>
      <c r="AF432" s="1015" cm="1">
        <f t="array" ref="AF432">INDEX($H432:$K432,0,MATCH(AF$404,$H$404:$K$404,0))*HLOOKUP(AF$403,$J$400:$R$401,2)</f>
        <v>0</v>
      </c>
      <c r="AG432" s="1015" cm="1">
        <f t="array" ref="AG432">INDEX($H432:$K432,0,MATCH(AG$404,$H$404:$K$404,0))*HLOOKUP(AG$403,$J$400:$R$401,2)</f>
        <v>0</v>
      </c>
      <c r="AH432" s="1015" cm="1">
        <f t="array" ref="AH432">INDEX($H432:$K432,0,MATCH(AH$404,$H$404:$K$404,0))*HLOOKUP(AH$403,$J$400:$R$401,2)</f>
        <v>0</v>
      </c>
      <c r="AI432" s="1015" cm="1">
        <f t="array" ref="AI432">INDEX($H432:$K432,0,MATCH(AI$404,$H$404:$K$404,0))*HLOOKUP(AI$403,$J$400:$R$401,2)</f>
        <v>0</v>
      </c>
      <c r="AJ432" s="1015" cm="1">
        <f t="array" ref="AJ432">INDEX($H432:$K432,0,MATCH(AJ$404,$H$404:$K$404,0))*HLOOKUP(AJ$403,$J$400:$R$401,2)</f>
        <v>0</v>
      </c>
      <c r="AK432" s="1015" cm="1">
        <f t="array" ref="AK432">INDEX($H432:$K432,0,MATCH(AK$404,$H$404:$K$404,0))*HLOOKUP(AK$403,$J$400:$R$401,2)</f>
        <v>0</v>
      </c>
      <c r="AL432" s="1015" cm="1">
        <f t="array" ref="AL432">INDEX($H432:$K432,0,MATCH(AL$404,$H$404:$K$404,0))*HLOOKUP(AL$403,$J$400:$R$401,2)</f>
        <v>0</v>
      </c>
      <c r="AM432" s="1015" cm="1">
        <f t="array" ref="AM432">INDEX($H432:$K432,0,MATCH(AM$404,$H$404:$K$404,0))*HLOOKUP(AM$403,$J$400:$R$401,2)</f>
        <v>0</v>
      </c>
      <c r="AN432" s="1015" cm="1">
        <f t="array" ref="AN432">INDEX($H432:$K432,0,MATCH(AN$404,$H$404:$K$404,0))*HLOOKUP(AN$403,$J$400:$R$401,2)</f>
        <v>0</v>
      </c>
      <c r="AO432" s="1015" cm="1">
        <f t="array" ref="AO432">INDEX($H432:$K432,0,MATCH(AO$404,$H$404:$K$404,0))*HLOOKUP(AO$403,$J$400:$R$401,2)</f>
        <v>0</v>
      </c>
      <c r="AP432" s="1015" cm="1">
        <f t="array" ref="AP432">INDEX($H432:$K432,0,MATCH(AP$404,$H$404:$K$404,0))*HLOOKUP(AP$403,$J$400:$R$401,2)</f>
        <v>0</v>
      </c>
      <c r="AQ432" s="1015" cm="1">
        <f t="array" ref="AQ432">INDEX($H432:$K432,0,MATCH(AQ$404,$H$404:$K$404,0))*HLOOKUP(AQ$403,$J$400:$R$401,2)</f>
        <v>0</v>
      </c>
      <c r="AR432" s="1015" cm="1">
        <f t="array" ref="AR432">INDEX($H432:$K432,0,MATCH(AR$404,$H$404:$K$404,0))*HLOOKUP(AR$403,$J$400:$R$401,2)</f>
        <v>0</v>
      </c>
      <c r="AS432" s="1015" cm="1">
        <f t="array" ref="AS432">INDEX($H432:$K432,0,MATCH(AS$404,$H$404:$K$404,0))*HLOOKUP(AS$403,$J$400:$R$401,2)</f>
        <v>0</v>
      </c>
      <c r="AT432" s="1015" cm="1">
        <f t="array" ref="AT432">INDEX($H432:$K432,0,MATCH(AT$404,$H$404:$K$404,0))*HLOOKUP(AT$403,$J$400:$R$401,2)</f>
        <v>0</v>
      </c>
      <c r="AU432" s="1015"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4" t="str">
        <f t="shared" si="42"/>
        <v>AYAAAw</v>
      </c>
      <c r="H433" s="357">
        <v>0</v>
      </c>
      <c r="I433" s="357">
        <v>0</v>
      </c>
      <c r="J433" s="357">
        <v>0</v>
      </c>
      <c r="K433" s="357">
        <v>0</v>
      </c>
      <c r="L433" s="1015" cm="1">
        <f t="array" ref="L433">INDEX($H433:$K433,0,MATCH(L$404,$H$404:$K$404,0))*HLOOKUP(L$403,$J$400:$R$401,2)</f>
        <v>0</v>
      </c>
      <c r="M433" s="1015" cm="1">
        <f t="array" ref="M433">INDEX($H433:$K433,0,MATCH(M$404,$H$404:$K$404,0))*HLOOKUP(M$403,$J$400:$R$401,2)</f>
        <v>0</v>
      </c>
      <c r="N433" s="1015" cm="1">
        <f t="array" ref="N433">INDEX($H433:$K433,0,MATCH(N$404,$H$404:$K$404,0))*HLOOKUP(N$403,$J$400:$R$401,2)</f>
        <v>0</v>
      </c>
      <c r="O433" s="1015" cm="1">
        <f t="array" ref="O433">INDEX($H433:$K433,0,MATCH(O$404,$H$404:$K$404,0))*HLOOKUP(O$403,$J$400:$R$401,2)</f>
        <v>0</v>
      </c>
      <c r="P433" s="1015" cm="1">
        <f t="array" ref="P433">INDEX($H433:$K433,0,MATCH(P$404,$H$404:$K$404,0))*HLOOKUP(P$403,$J$400:$R$401,2)</f>
        <v>0</v>
      </c>
      <c r="Q433" s="1015" cm="1">
        <f t="array" ref="Q433">INDEX($H433:$K433,0,MATCH(Q$404,$H$404:$K$404,0))*HLOOKUP(Q$403,$J$400:$R$401,2)</f>
        <v>0</v>
      </c>
      <c r="R433" s="1015" cm="1">
        <f t="array" ref="R433">INDEX($H433:$K433,0,MATCH(R$404,$H$404:$K$404,0))*HLOOKUP(R$403,$J$400:$R$401,2)</f>
        <v>0</v>
      </c>
      <c r="S433" s="1015" cm="1">
        <f t="array" ref="S433">INDEX($H433:$K433,0,MATCH(S$404,$H$404:$K$404,0))*HLOOKUP(S$403,$J$400:$R$401,2)</f>
        <v>0</v>
      </c>
      <c r="T433" s="1015" cm="1">
        <f t="array" ref="T433">INDEX($H433:$K433,0,MATCH(T$404,$H$404:$K$404,0))*HLOOKUP(T$403,$J$400:$R$401,2)</f>
        <v>0</v>
      </c>
      <c r="U433" s="1015" cm="1">
        <f t="array" ref="U433">INDEX($H433:$K433,0,MATCH(U$404,$H$404:$K$404,0))*HLOOKUP(U$403,$J$400:$R$401,2)</f>
        <v>0</v>
      </c>
      <c r="V433" s="1015" cm="1">
        <f t="array" ref="V433">INDEX($H433:$K433,0,MATCH(V$404,$H$404:$K$404,0))*HLOOKUP(V$403,$J$400:$R$401,2)</f>
        <v>0</v>
      </c>
      <c r="W433" s="1015" cm="1">
        <f t="array" ref="W433">INDEX($H433:$K433,0,MATCH(W$404,$H$404:$K$404,0))*HLOOKUP(W$403,$J$400:$R$401,2)</f>
        <v>0</v>
      </c>
      <c r="X433" s="1015" cm="1">
        <f t="array" ref="X433">INDEX($H433:$K433,0,MATCH(X$404,$H$404:$K$404,0))*HLOOKUP(X$403,$J$400:$R$401,2)</f>
        <v>0</v>
      </c>
      <c r="Y433" s="1015" cm="1">
        <f t="array" ref="Y433">INDEX($H433:$K433,0,MATCH(Y$404,$H$404:$K$404,0))*HLOOKUP(Y$403,$J$400:$R$401,2)</f>
        <v>0</v>
      </c>
      <c r="Z433" s="1015" cm="1">
        <f t="array" ref="Z433">INDEX($H433:$K433,0,MATCH(Z$404,$H$404:$K$404,0))*HLOOKUP(Z$403,$J$400:$R$401,2)</f>
        <v>0</v>
      </c>
      <c r="AA433" s="1015" cm="1">
        <f t="array" ref="AA433">INDEX($H433:$K433,0,MATCH(AA$404,$H$404:$K$404,0))*HLOOKUP(AA$403,$J$400:$R$401,2)</f>
        <v>0</v>
      </c>
      <c r="AB433" s="1015" cm="1">
        <f t="array" ref="AB433">INDEX($H433:$K433,0,MATCH(AB$404,$H$404:$K$404,0))*HLOOKUP(AB$403,$J$400:$R$401,2)</f>
        <v>0</v>
      </c>
      <c r="AC433" s="1015" cm="1">
        <f t="array" ref="AC433">INDEX($H433:$K433,0,MATCH(AC$404,$H$404:$K$404,0))*HLOOKUP(AC$403,$J$400:$R$401,2)</f>
        <v>0</v>
      </c>
      <c r="AD433" s="1015" cm="1">
        <f t="array" ref="AD433">INDEX($H433:$K433,0,MATCH(AD$404,$H$404:$K$404,0))*HLOOKUP(AD$403,$J$400:$R$401,2)</f>
        <v>0</v>
      </c>
      <c r="AE433" s="1015" cm="1">
        <f t="array" ref="AE433">INDEX($H433:$K433,0,MATCH(AE$404,$H$404:$K$404,0))*HLOOKUP(AE$403,$J$400:$R$401,2)</f>
        <v>0</v>
      </c>
      <c r="AF433" s="1015" cm="1">
        <f t="array" ref="AF433">INDEX($H433:$K433,0,MATCH(AF$404,$H$404:$K$404,0))*HLOOKUP(AF$403,$J$400:$R$401,2)</f>
        <v>0</v>
      </c>
      <c r="AG433" s="1015" cm="1">
        <f t="array" ref="AG433">INDEX($H433:$K433,0,MATCH(AG$404,$H$404:$K$404,0))*HLOOKUP(AG$403,$J$400:$R$401,2)</f>
        <v>0</v>
      </c>
      <c r="AH433" s="1015" cm="1">
        <f t="array" ref="AH433">INDEX($H433:$K433,0,MATCH(AH$404,$H$404:$K$404,0))*HLOOKUP(AH$403,$J$400:$R$401,2)</f>
        <v>0</v>
      </c>
      <c r="AI433" s="1015" cm="1">
        <f t="array" ref="AI433">INDEX($H433:$K433,0,MATCH(AI$404,$H$404:$K$404,0))*HLOOKUP(AI$403,$J$400:$R$401,2)</f>
        <v>0</v>
      </c>
      <c r="AJ433" s="1015" cm="1">
        <f t="array" ref="AJ433">INDEX($H433:$K433,0,MATCH(AJ$404,$H$404:$K$404,0))*HLOOKUP(AJ$403,$J$400:$R$401,2)</f>
        <v>0</v>
      </c>
      <c r="AK433" s="1015" cm="1">
        <f t="array" ref="AK433">INDEX($H433:$K433,0,MATCH(AK$404,$H$404:$K$404,0))*HLOOKUP(AK$403,$J$400:$R$401,2)</f>
        <v>0</v>
      </c>
      <c r="AL433" s="1015" cm="1">
        <f t="array" ref="AL433">INDEX($H433:$K433,0,MATCH(AL$404,$H$404:$K$404,0))*HLOOKUP(AL$403,$J$400:$R$401,2)</f>
        <v>0</v>
      </c>
      <c r="AM433" s="1015" cm="1">
        <f t="array" ref="AM433">INDEX($H433:$K433,0,MATCH(AM$404,$H$404:$K$404,0))*HLOOKUP(AM$403,$J$400:$R$401,2)</f>
        <v>0</v>
      </c>
      <c r="AN433" s="1015" cm="1">
        <f t="array" ref="AN433">INDEX($H433:$K433,0,MATCH(AN$404,$H$404:$K$404,0))*HLOOKUP(AN$403,$J$400:$R$401,2)</f>
        <v>0</v>
      </c>
      <c r="AO433" s="1015" cm="1">
        <f t="array" ref="AO433">INDEX($H433:$K433,0,MATCH(AO$404,$H$404:$K$404,0))*HLOOKUP(AO$403,$J$400:$R$401,2)</f>
        <v>0</v>
      </c>
      <c r="AP433" s="1015" cm="1">
        <f t="array" ref="AP433">INDEX($H433:$K433,0,MATCH(AP$404,$H$404:$K$404,0))*HLOOKUP(AP$403,$J$400:$R$401,2)</f>
        <v>0</v>
      </c>
      <c r="AQ433" s="1015" cm="1">
        <f t="array" ref="AQ433">INDEX($H433:$K433,0,MATCH(AQ$404,$H$404:$K$404,0))*HLOOKUP(AQ$403,$J$400:$R$401,2)</f>
        <v>0</v>
      </c>
      <c r="AR433" s="1015" cm="1">
        <f t="array" ref="AR433">INDEX($H433:$K433,0,MATCH(AR$404,$H$404:$K$404,0))*HLOOKUP(AR$403,$J$400:$R$401,2)</f>
        <v>0</v>
      </c>
      <c r="AS433" s="1015" cm="1">
        <f t="array" ref="AS433">INDEX($H433:$K433,0,MATCH(AS$404,$H$404:$K$404,0))*HLOOKUP(AS$403,$J$400:$R$401,2)</f>
        <v>0</v>
      </c>
      <c r="AT433" s="1015" cm="1">
        <f t="array" ref="AT433">INDEX($H433:$K433,0,MATCH(AT$404,$H$404:$K$404,0))*HLOOKUP(AT$403,$J$400:$R$401,2)</f>
        <v>0</v>
      </c>
      <c r="AU433" s="1015"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4" t="str">
        <f t="shared" si="42"/>
        <v>AAWAAa</v>
      </c>
      <c r="H434" s="357">
        <v>0</v>
      </c>
      <c r="I434" s="357">
        <v>0</v>
      </c>
      <c r="J434" s="357">
        <v>0</v>
      </c>
      <c r="K434" s="357">
        <v>0</v>
      </c>
      <c r="L434" s="1015" cm="1">
        <f t="array" ref="L434">INDEX($H434:$K434,0,MATCH(L$404,$H$404:$K$404,0))*HLOOKUP(L$403,$J$400:$R$401,2)</f>
        <v>0</v>
      </c>
      <c r="M434" s="1015" cm="1">
        <f t="array" ref="M434">INDEX($H434:$K434,0,MATCH(M$404,$H$404:$K$404,0))*HLOOKUP(M$403,$J$400:$R$401,2)</f>
        <v>0</v>
      </c>
      <c r="N434" s="1015" cm="1">
        <f t="array" ref="N434">INDEX($H434:$K434,0,MATCH(N$404,$H$404:$K$404,0))*HLOOKUP(N$403,$J$400:$R$401,2)</f>
        <v>0</v>
      </c>
      <c r="O434" s="1015" cm="1">
        <f t="array" ref="O434">INDEX($H434:$K434,0,MATCH(O$404,$H$404:$K$404,0))*HLOOKUP(O$403,$J$400:$R$401,2)</f>
        <v>0</v>
      </c>
      <c r="P434" s="1015" cm="1">
        <f t="array" ref="P434">INDEX($H434:$K434,0,MATCH(P$404,$H$404:$K$404,0))*HLOOKUP(P$403,$J$400:$R$401,2)</f>
        <v>0</v>
      </c>
      <c r="Q434" s="1015" cm="1">
        <f t="array" ref="Q434">INDEX($H434:$K434,0,MATCH(Q$404,$H$404:$K$404,0))*HLOOKUP(Q$403,$J$400:$R$401,2)</f>
        <v>0</v>
      </c>
      <c r="R434" s="1015" cm="1">
        <f t="array" ref="R434">INDEX($H434:$K434,0,MATCH(R$404,$H$404:$K$404,0))*HLOOKUP(R$403,$J$400:$R$401,2)</f>
        <v>0</v>
      </c>
      <c r="S434" s="1015" cm="1">
        <f t="array" ref="S434">INDEX($H434:$K434,0,MATCH(S$404,$H$404:$K$404,0))*HLOOKUP(S$403,$J$400:$R$401,2)</f>
        <v>0</v>
      </c>
      <c r="T434" s="1015" cm="1">
        <f t="array" ref="T434">INDEX($H434:$K434,0,MATCH(T$404,$H$404:$K$404,0))*HLOOKUP(T$403,$J$400:$R$401,2)</f>
        <v>0</v>
      </c>
      <c r="U434" s="1015" cm="1">
        <f t="array" ref="U434">INDEX($H434:$K434,0,MATCH(U$404,$H$404:$K$404,0))*HLOOKUP(U$403,$J$400:$R$401,2)</f>
        <v>0</v>
      </c>
      <c r="V434" s="1015" cm="1">
        <f t="array" ref="V434">INDEX($H434:$K434,0,MATCH(V$404,$H$404:$K$404,0))*HLOOKUP(V$403,$J$400:$R$401,2)</f>
        <v>0</v>
      </c>
      <c r="W434" s="1015" cm="1">
        <f t="array" ref="W434">INDEX($H434:$K434,0,MATCH(W$404,$H$404:$K$404,0))*HLOOKUP(W$403,$J$400:$R$401,2)</f>
        <v>0</v>
      </c>
      <c r="X434" s="1015" cm="1">
        <f t="array" ref="X434">INDEX($H434:$K434,0,MATCH(X$404,$H$404:$K$404,0))*HLOOKUP(X$403,$J$400:$R$401,2)</f>
        <v>0</v>
      </c>
      <c r="Y434" s="1015" cm="1">
        <f t="array" ref="Y434">INDEX($H434:$K434,0,MATCH(Y$404,$H$404:$K$404,0))*HLOOKUP(Y$403,$J$400:$R$401,2)</f>
        <v>0</v>
      </c>
      <c r="Z434" s="1015" cm="1">
        <f t="array" ref="Z434">INDEX($H434:$K434,0,MATCH(Z$404,$H$404:$K$404,0))*HLOOKUP(Z$403,$J$400:$R$401,2)</f>
        <v>0</v>
      </c>
      <c r="AA434" s="1015" cm="1">
        <f t="array" ref="AA434">INDEX($H434:$K434,0,MATCH(AA$404,$H$404:$K$404,0))*HLOOKUP(AA$403,$J$400:$R$401,2)</f>
        <v>0</v>
      </c>
      <c r="AB434" s="1015" cm="1">
        <f t="array" ref="AB434">INDEX($H434:$K434,0,MATCH(AB$404,$H$404:$K$404,0))*HLOOKUP(AB$403,$J$400:$R$401,2)</f>
        <v>0</v>
      </c>
      <c r="AC434" s="1015" cm="1">
        <f t="array" ref="AC434">INDEX($H434:$K434,0,MATCH(AC$404,$H$404:$K$404,0))*HLOOKUP(AC$403,$J$400:$R$401,2)</f>
        <v>0</v>
      </c>
      <c r="AD434" s="1015" cm="1">
        <f t="array" ref="AD434">INDEX($H434:$K434,0,MATCH(AD$404,$H$404:$K$404,0))*HLOOKUP(AD$403,$J$400:$R$401,2)</f>
        <v>0</v>
      </c>
      <c r="AE434" s="1015" cm="1">
        <f t="array" ref="AE434">INDEX($H434:$K434,0,MATCH(AE$404,$H$404:$K$404,0))*HLOOKUP(AE$403,$J$400:$R$401,2)</f>
        <v>0</v>
      </c>
      <c r="AF434" s="1015" cm="1">
        <f t="array" ref="AF434">INDEX($H434:$K434,0,MATCH(AF$404,$H$404:$K$404,0))*HLOOKUP(AF$403,$J$400:$R$401,2)</f>
        <v>0</v>
      </c>
      <c r="AG434" s="1015" cm="1">
        <f t="array" ref="AG434">INDEX($H434:$K434,0,MATCH(AG$404,$H$404:$K$404,0))*HLOOKUP(AG$403,$J$400:$R$401,2)</f>
        <v>0</v>
      </c>
      <c r="AH434" s="1015" cm="1">
        <f t="array" ref="AH434">INDEX($H434:$K434,0,MATCH(AH$404,$H$404:$K$404,0))*HLOOKUP(AH$403,$J$400:$R$401,2)</f>
        <v>0</v>
      </c>
      <c r="AI434" s="1015" cm="1">
        <f t="array" ref="AI434">INDEX($H434:$K434,0,MATCH(AI$404,$H$404:$K$404,0))*HLOOKUP(AI$403,$J$400:$R$401,2)</f>
        <v>0</v>
      </c>
      <c r="AJ434" s="1015" cm="1">
        <f t="array" ref="AJ434">INDEX($H434:$K434,0,MATCH(AJ$404,$H$404:$K$404,0))*HLOOKUP(AJ$403,$J$400:$R$401,2)</f>
        <v>0</v>
      </c>
      <c r="AK434" s="1015" cm="1">
        <f t="array" ref="AK434">INDEX($H434:$K434,0,MATCH(AK$404,$H$404:$K$404,0))*HLOOKUP(AK$403,$J$400:$R$401,2)</f>
        <v>0</v>
      </c>
      <c r="AL434" s="1015" cm="1">
        <f t="array" ref="AL434">INDEX($H434:$K434,0,MATCH(AL$404,$H$404:$K$404,0))*HLOOKUP(AL$403,$J$400:$R$401,2)</f>
        <v>0</v>
      </c>
      <c r="AM434" s="1015" cm="1">
        <f t="array" ref="AM434">INDEX($H434:$K434,0,MATCH(AM$404,$H$404:$K$404,0))*HLOOKUP(AM$403,$J$400:$R$401,2)</f>
        <v>0</v>
      </c>
      <c r="AN434" s="1015" cm="1">
        <f t="array" ref="AN434">INDEX($H434:$K434,0,MATCH(AN$404,$H$404:$K$404,0))*HLOOKUP(AN$403,$J$400:$R$401,2)</f>
        <v>0</v>
      </c>
      <c r="AO434" s="1015" cm="1">
        <f t="array" ref="AO434">INDEX($H434:$K434,0,MATCH(AO$404,$H$404:$K$404,0))*HLOOKUP(AO$403,$J$400:$R$401,2)</f>
        <v>0</v>
      </c>
      <c r="AP434" s="1015" cm="1">
        <f t="array" ref="AP434">INDEX($H434:$K434,0,MATCH(AP$404,$H$404:$K$404,0))*HLOOKUP(AP$403,$J$400:$R$401,2)</f>
        <v>0</v>
      </c>
      <c r="AQ434" s="1015" cm="1">
        <f t="array" ref="AQ434">INDEX($H434:$K434,0,MATCH(AQ$404,$H$404:$K$404,0))*HLOOKUP(AQ$403,$J$400:$R$401,2)</f>
        <v>0</v>
      </c>
      <c r="AR434" s="1015" cm="1">
        <f t="array" ref="AR434">INDEX($H434:$K434,0,MATCH(AR$404,$H$404:$K$404,0))*HLOOKUP(AR$403,$J$400:$R$401,2)</f>
        <v>0</v>
      </c>
      <c r="AS434" s="1015" cm="1">
        <f t="array" ref="AS434">INDEX($H434:$K434,0,MATCH(AS$404,$H$404:$K$404,0))*HLOOKUP(AS$403,$J$400:$R$401,2)</f>
        <v>0</v>
      </c>
      <c r="AT434" s="1015" cm="1">
        <f t="array" ref="AT434">INDEX($H434:$K434,0,MATCH(AT$404,$H$404:$K$404,0))*HLOOKUP(AT$403,$J$400:$R$401,2)</f>
        <v>0</v>
      </c>
      <c r="AU434" s="1015"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4" t="str">
        <f t="shared" si="42"/>
        <v>AAAWAa</v>
      </c>
      <c r="H435" s="357">
        <v>0</v>
      </c>
      <c r="I435" s="357">
        <v>0</v>
      </c>
      <c r="J435" s="357">
        <v>0</v>
      </c>
      <c r="K435" s="357">
        <v>0</v>
      </c>
      <c r="L435" s="1015" cm="1">
        <f t="array" ref="L435">INDEX($H435:$K435,0,MATCH(L$404,$H$404:$K$404,0))*HLOOKUP(L$403,$J$400:$R$401,2)</f>
        <v>0</v>
      </c>
      <c r="M435" s="1015" cm="1">
        <f t="array" ref="M435">INDEX($H435:$K435,0,MATCH(M$404,$H$404:$K$404,0))*HLOOKUP(M$403,$J$400:$R$401,2)</f>
        <v>0</v>
      </c>
      <c r="N435" s="1015" cm="1">
        <f t="array" ref="N435">INDEX($H435:$K435,0,MATCH(N$404,$H$404:$K$404,0))*HLOOKUP(N$403,$J$400:$R$401,2)</f>
        <v>0</v>
      </c>
      <c r="O435" s="1015" cm="1">
        <f t="array" ref="O435">INDEX($H435:$K435,0,MATCH(O$404,$H$404:$K$404,0))*HLOOKUP(O$403,$J$400:$R$401,2)</f>
        <v>0</v>
      </c>
      <c r="P435" s="1015" cm="1">
        <f t="array" ref="P435">INDEX($H435:$K435,0,MATCH(P$404,$H$404:$K$404,0))*HLOOKUP(P$403,$J$400:$R$401,2)</f>
        <v>0</v>
      </c>
      <c r="Q435" s="1015" cm="1">
        <f t="array" ref="Q435">INDEX($H435:$K435,0,MATCH(Q$404,$H$404:$K$404,0))*HLOOKUP(Q$403,$J$400:$R$401,2)</f>
        <v>0</v>
      </c>
      <c r="R435" s="1015" cm="1">
        <f t="array" ref="R435">INDEX($H435:$K435,0,MATCH(R$404,$H$404:$K$404,0))*HLOOKUP(R$403,$J$400:$R$401,2)</f>
        <v>0</v>
      </c>
      <c r="S435" s="1015" cm="1">
        <f t="array" ref="S435">INDEX($H435:$K435,0,MATCH(S$404,$H$404:$K$404,0))*HLOOKUP(S$403,$J$400:$R$401,2)</f>
        <v>0</v>
      </c>
      <c r="T435" s="1015" cm="1">
        <f t="array" ref="T435">INDEX($H435:$K435,0,MATCH(T$404,$H$404:$K$404,0))*HLOOKUP(T$403,$J$400:$R$401,2)</f>
        <v>0</v>
      </c>
      <c r="U435" s="1015" cm="1">
        <f t="array" ref="U435">INDEX($H435:$K435,0,MATCH(U$404,$H$404:$K$404,0))*HLOOKUP(U$403,$J$400:$R$401,2)</f>
        <v>0</v>
      </c>
      <c r="V435" s="1015" cm="1">
        <f t="array" ref="V435">INDEX($H435:$K435,0,MATCH(V$404,$H$404:$K$404,0))*HLOOKUP(V$403,$J$400:$R$401,2)</f>
        <v>0</v>
      </c>
      <c r="W435" s="1015" cm="1">
        <f t="array" ref="W435">INDEX($H435:$K435,0,MATCH(W$404,$H$404:$K$404,0))*HLOOKUP(W$403,$J$400:$R$401,2)</f>
        <v>0</v>
      </c>
      <c r="X435" s="1015" cm="1">
        <f t="array" ref="X435">INDEX($H435:$K435,0,MATCH(X$404,$H$404:$K$404,0))*HLOOKUP(X$403,$J$400:$R$401,2)</f>
        <v>0</v>
      </c>
      <c r="Y435" s="1015" cm="1">
        <f t="array" ref="Y435">INDEX($H435:$K435,0,MATCH(Y$404,$H$404:$K$404,0))*HLOOKUP(Y$403,$J$400:$R$401,2)</f>
        <v>0</v>
      </c>
      <c r="Z435" s="1015" cm="1">
        <f t="array" ref="Z435">INDEX($H435:$K435,0,MATCH(Z$404,$H$404:$K$404,0))*HLOOKUP(Z$403,$J$400:$R$401,2)</f>
        <v>0</v>
      </c>
      <c r="AA435" s="1015" cm="1">
        <f t="array" ref="AA435">INDEX($H435:$K435,0,MATCH(AA$404,$H$404:$K$404,0))*HLOOKUP(AA$403,$J$400:$R$401,2)</f>
        <v>0</v>
      </c>
      <c r="AB435" s="1015" cm="1">
        <f t="array" ref="AB435">INDEX($H435:$K435,0,MATCH(AB$404,$H$404:$K$404,0))*HLOOKUP(AB$403,$J$400:$R$401,2)</f>
        <v>0</v>
      </c>
      <c r="AC435" s="1015" cm="1">
        <f t="array" ref="AC435">INDEX($H435:$K435,0,MATCH(AC$404,$H$404:$K$404,0))*HLOOKUP(AC$403,$J$400:$R$401,2)</f>
        <v>0</v>
      </c>
      <c r="AD435" s="1015" cm="1">
        <f t="array" ref="AD435">INDEX($H435:$K435,0,MATCH(AD$404,$H$404:$K$404,0))*HLOOKUP(AD$403,$J$400:$R$401,2)</f>
        <v>0</v>
      </c>
      <c r="AE435" s="1015" cm="1">
        <f t="array" ref="AE435">INDEX($H435:$K435,0,MATCH(AE$404,$H$404:$K$404,0))*HLOOKUP(AE$403,$J$400:$R$401,2)</f>
        <v>0</v>
      </c>
      <c r="AF435" s="1015" cm="1">
        <f t="array" ref="AF435">INDEX($H435:$K435,0,MATCH(AF$404,$H$404:$K$404,0))*HLOOKUP(AF$403,$J$400:$R$401,2)</f>
        <v>0</v>
      </c>
      <c r="AG435" s="1015" cm="1">
        <f t="array" ref="AG435">INDEX($H435:$K435,0,MATCH(AG$404,$H$404:$K$404,0))*HLOOKUP(AG$403,$J$400:$R$401,2)</f>
        <v>0</v>
      </c>
      <c r="AH435" s="1015" cm="1">
        <f t="array" ref="AH435">INDEX($H435:$K435,0,MATCH(AH$404,$H$404:$K$404,0))*HLOOKUP(AH$403,$J$400:$R$401,2)</f>
        <v>0</v>
      </c>
      <c r="AI435" s="1015" cm="1">
        <f t="array" ref="AI435">INDEX($H435:$K435,0,MATCH(AI$404,$H$404:$K$404,0))*HLOOKUP(AI$403,$J$400:$R$401,2)</f>
        <v>0</v>
      </c>
      <c r="AJ435" s="1015" cm="1">
        <f t="array" ref="AJ435">INDEX($H435:$K435,0,MATCH(AJ$404,$H$404:$K$404,0))*HLOOKUP(AJ$403,$J$400:$R$401,2)</f>
        <v>0</v>
      </c>
      <c r="AK435" s="1015" cm="1">
        <f t="array" ref="AK435">INDEX($H435:$K435,0,MATCH(AK$404,$H$404:$K$404,0))*HLOOKUP(AK$403,$J$400:$R$401,2)</f>
        <v>0</v>
      </c>
      <c r="AL435" s="1015" cm="1">
        <f t="array" ref="AL435">INDEX($H435:$K435,0,MATCH(AL$404,$H$404:$K$404,0))*HLOOKUP(AL$403,$J$400:$R$401,2)</f>
        <v>0</v>
      </c>
      <c r="AM435" s="1015" cm="1">
        <f t="array" ref="AM435">INDEX($H435:$K435,0,MATCH(AM$404,$H$404:$K$404,0))*HLOOKUP(AM$403,$J$400:$R$401,2)</f>
        <v>0</v>
      </c>
      <c r="AN435" s="1015" cm="1">
        <f t="array" ref="AN435">INDEX($H435:$K435,0,MATCH(AN$404,$H$404:$K$404,0))*HLOOKUP(AN$403,$J$400:$R$401,2)</f>
        <v>0</v>
      </c>
      <c r="AO435" s="1015" cm="1">
        <f t="array" ref="AO435">INDEX($H435:$K435,0,MATCH(AO$404,$H$404:$K$404,0))*HLOOKUP(AO$403,$J$400:$R$401,2)</f>
        <v>0</v>
      </c>
      <c r="AP435" s="1015" cm="1">
        <f t="array" ref="AP435">INDEX($H435:$K435,0,MATCH(AP$404,$H$404:$K$404,0))*HLOOKUP(AP$403,$J$400:$R$401,2)</f>
        <v>0</v>
      </c>
      <c r="AQ435" s="1015" cm="1">
        <f t="array" ref="AQ435">INDEX($H435:$K435,0,MATCH(AQ$404,$H$404:$K$404,0))*HLOOKUP(AQ$403,$J$400:$R$401,2)</f>
        <v>0</v>
      </c>
      <c r="AR435" s="1015" cm="1">
        <f t="array" ref="AR435">INDEX($H435:$K435,0,MATCH(AR$404,$H$404:$K$404,0))*HLOOKUP(AR$403,$J$400:$R$401,2)</f>
        <v>0</v>
      </c>
      <c r="AS435" s="1015" cm="1">
        <f t="array" ref="AS435">INDEX($H435:$K435,0,MATCH(AS$404,$H$404:$K$404,0))*HLOOKUP(AS$403,$J$400:$R$401,2)</f>
        <v>0</v>
      </c>
      <c r="AT435" s="1015" cm="1">
        <f t="array" ref="AT435">INDEX($H435:$K435,0,MATCH(AT$404,$H$404:$K$404,0))*HLOOKUP(AT$403,$J$400:$R$401,2)</f>
        <v>0</v>
      </c>
      <c r="AU435" s="1015"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4" t="str">
        <f t="shared" si="42"/>
        <v>YAAAWa</v>
      </c>
      <c r="H436" s="357">
        <v>0</v>
      </c>
      <c r="I436" s="357">
        <v>0</v>
      </c>
      <c r="J436" s="357">
        <v>0</v>
      </c>
      <c r="K436" s="357">
        <v>0</v>
      </c>
      <c r="L436" s="1015" cm="1">
        <f t="array" ref="L436">INDEX($H436:$K436,0,MATCH(L$404,$H$404:$K$404,0))*HLOOKUP(L$403,$J$400:$R$401,2)</f>
        <v>0</v>
      </c>
      <c r="M436" s="1015" cm="1">
        <f t="array" ref="M436">INDEX($H436:$K436,0,MATCH(M$404,$H$404:$K$404,0))*HLOOKUP(M$403,$J$400:$R$401,2)</f>
        <v>0</v>
      </c>
      <c r="N436" s="1015" cm="1">
        <f t="array" ref="N436">INDEX($H436:$K436,0,MATCH(N$404,$H$404:$K$404,0))*HLOOKUP(N$403,$J$400:$R$401,2)</f>
        <v>0</v>
      </c>
      <c r="O436" s="1015" cm="1">
        <f t="array" ref="O436">INDEX($H436:$K436,0,MATCH(O$404,$H$404:$K$404,0))*HLOOKUP(O$403,$J$400:$R$401,2)</f>
        <v>0</v>
      </c>
      <c r="P436" s="1015" cm="1">
        <f t="array" ref="P436">INDEX($H436:$K436,0,MATCH(P$404,$H$404:$K$404,0))*HLOOKUP(P$403,$J$400:$R$401,2)</f>
        <v>0</v>
      </c>
      <c r="Q436" s="1015" cm="1">
        <f t="array" ref="Q436">INDEX($H436:$K436,0,MATCH(Q$404,$H$404:$K$404,0))*HLOOKUP(Q$403,$J$400:$R$401,2)</f>
        <v>0</v>
      </c>
      <c r="R436" s="1015" cm="1">
        <f t="array" ref="R436">INDEX($H436:$K436,0,MATCH(R$404,$H$404:$K$404,0))*HLOOKUP(R$403,$J$400:$R$401,2)</f>
        <v>0</v>
      </c>
      <c r="S436" s="1015" cm="1">
        <f t="array" ref="S436">INDEX($H436:$K436,0,MATCH(S$404,$H$404:$K$404,0))*HLOOKUP(S$403,$J$400:$R$401,2)</f>
        <v>0</v>
      </c>
      <c r="T436" s="1015" cm="1">
        <f t="array" ref="T436">INDEX($H436:$K436,0,MATCH(T$404,$H$404:$K$404,0))*HLOOKUP(T$403,$J$400:$R$401,2)</f>
        <v>0</v>
      </c>
      <c r="U436" s="1015" cm="1">
        <f t="array" ref="U436">INDEX($H436:$K436,0,MATCH(U$404,$H$404:$K$404,0))*HLOOKUP(U$403,$J$400:$R$401,2)</f>
        <v>0</v>
      </c>
      <c r="V436" s="1015" cm="1">
        <f t="array" ref="V436">INDEX($H436:$K436,0,MATCH(V$404,$H$404:$K$404,0))*HLOOKUP(V$403,$J$400:$R$401,2)</f>
        <v>0</v>
      </c>
      <c r="W436" s="1015" cm="1">
        <f t="array" ref="W436">INDEX($H436:$K436,0,MATCH(W$404,$H$404:$K$404,0))*HLOOKUP(W$403,$J$400:$R$401,2)</f>
        <v>0</v>
      </c>
      <c r="X436" s="1015" cm="1">
        <f t="array" ref="X436">INDEX($H436:$K436,0,MATCH(X$404,$H$404:$K$404,0))*HLOOKUP(X$403,$J$400:$R$401,2)</f>
        <v>0</v>
      </c>
      <c r="Y436" s="1015" cm="1">
        <f t="array" ref="Y436">INDEX($H436:$K436,0,MATCH(Y$404,$H$404:$K$404,0))*HLOOKUP(Y$403,$J$400:$R$401,2)</f>
        <v>0</v>
      </c>
      <c r="Z436" s="1015" cm="1">
        <f t="array" ref="Z436">INDEX($H436:$K436,0,MATCH(Z$404,$H$404:$K$404,0))*HLOOKUP(Z$403,$J$400:$R$401,2)</f>
        <v>0</v>
      </c>
      <c r="AA436" s="1015" cm="1">
        <f t="array" ref="AA436">INDEX($H436:$K436,0,MATCH(AA$404,$H$404:$K$404,0))*HLOOKUP(AA$403,$J$400:$R$401,2)</f>
        <v>0</v>
      </c>
      <c r="AB436" s="1015" cm="1">
        <f t="array" ref="AB436">INDEX($H436:$K436,0,MATCH(AB$404,$H$404:$K$404,0))*HLOOKUP(AB$403,$J$400:$R$401,2)</f>
        <v>0</v>
      </c>
      <c r="AC436" s="1015" cm="1">
        <f t="array" ref="AC436">INDEX($H436:$K436,0,MATCH(AC$404,$H$404:$K$404,0))*HLOOKUP(AC$403,$J$400:$R$401,2)</f>
        <v>0</v>
      </c>
      <c r="AD436" s="1015" cm="1">
        <f t="array" ref="AD436">INDEX($H436:$K436,0,MATCH(AD$404,$H$404:$K$404,0))*HLOOKUP(AD$403,$J$400:$R$401,2)</f>
        <v>0</v>
      </c>
      <c r="AE436" s="1015" cm="1">
        <f t="array" ref="AE436">INDEX($H436:$K436,0,MATCH(AE$404,$H$404:$K$404,0))*HLOOKUP(AE$403,$J$400:$R$401,2)</f>
        <v>0</v>
      </c>
      <c r="AF436" s="1015" cm="1">
        <f t="array" ref="AF436">INDEX($H436:$K436,0,MATCH(AF$404,$H$404:$K$404,0))*HLOOKUP(AF$403,$J$400:$R$401,2)</f>
        <v>0</v>
      </c>
      <c r="AG436" s="1015" cm="1">
        <f t="array" ref="AG436">INDEX($H436:$K436,0,MATCH(AG$404,$H$404:$K$404,0))*HLOOKUP(AG$403,$J$400:$R$401,2)</f>
        <v>0</v>
      </c>
      <c r="AH436" s="1015" cm="1">
        <f t="array" ref="AH436">INDEX($H436:$K436,0,MATCH(AH$404,$H$404:$K$404,0))*HLOOKUP(AH$403,$J$400:$R$401,2)</f>
        <v>0</v>
      </c>
      <c r="AI436" s="1015" cm="1">
        <f t="array" ref="AI436">INDEX($H436:$K436,0,MATCH(AI$404,$H$404:$K$404,0))*HLOOKUP(AI$403,$J$400:$R$401,2)</f>
        <v>0</v>
      </c>
      <c r="AJ436" s="1015" cm="1">
        <f t="array" ref="AJ436">INDEX($H436:$K436,0,MATCH(AJ$404,$H$404:$K$404,0))*HLOOKUP(AJ$403,$J$400:$R$401,2)</f>
        <v>0</v>
      </c>
      <c r="AK436" s="1015" cm="1">
        <f t="array" ref="AK436">INDEX($H436:$K436,0,MATCH(AK$404,$H$404:$K$404,0))*HLOOKUP(AK$403,$J$400:$R$401,2)</f>
        <v>0</v>
      </c>
      <c r="AL436" s="1015" cm="1">
        <f t="array" ref="AL436">INDEX($H436:$K436,0,MATCH(AL$404,$H$404:$K$404,0))*HLOOKUP(AL$403,$J$400:$R$401,2)</f>
        <v>0</v>
      </c>
      <c r="AM436" s="1015" cm="1">
        <f t="array" ref="AM436">INDEX($H436:$K436,0,MATCH(AM$404,$H$404:$K$404,0))*HLOOKUP(AM$403,$J$400:$R$401,2)</f>
        <v>0</v>
      </c>
      <c r="AN436" s="1015" cm="1">
        <f t="array" ref="AN436">INDEX($H436:$K436,0,MATCH(AN$404,$H$404:$K$404,0))*HLOOKUP(AN$403,$J$400:$R$401,2)</f>
        <v>0</v>
      </c>
      <c r="AO436" s="1015" cm="1">
        <f t="array" ref="AO436">INDEX($H436:$K436,0,MATCH(AO$404,$H$404:$K$404,0))*HLOOKUP(AO$403,$J$400:$R$401,2)</f>
        <v>0</v>
      </c>
      <c r="AP436" s="1015" cm="1">
        <f t="array" ref="AP436">INDEX($H436:$K436,0,MATCH(AP$404,$H$404:$K$404,0))*HLOOKUP(AP$403,$J$400:$R$401,2)</f>
        <v>0</v>
      </c>
      <c r="AQ436" s="1015" cm="1">
        <f t="array" ref="AQ436">INDEX($H436:$K436,0,MATCH(AQ$404,$H$404:$K$404,0))*HLOOKUP(AQ$403,$J$400:$R$401,2)</f>
        <v>0</v>
      </c>
      <c r="AR436" s="1015" cm="1">
        <f t="array" ref="AR436">INDEX($H436:$K436,0,MATCH(AR$404,$H$404:$K$404,0))*HLOOKUP(AR$403,$J$400:$R$401,2)</f>
        <v>0</v>
      </c>
      <c r="AS436" s="1015" cm="1">
        <f t="array" ref="AS436">INDEX($H436:$K436,0,MATCH(AS$404,$H$404:$K$404,0))*HLOOKUP(AS$403,$J$400:$R$401,2)</f>
        <v>0</v>
      </c>
      <c r="AT436" s="1015" cm="1">
        <f t="array" ref="AT436">INDEX($H436:$K436,0,MATCH(AT$404,$H$404:$K$404,0))*HLOOKUP(AT$403,$J$400:$R$401,2)</f>
        <v>0</v>
      </c>
      <c r="AU436" s="1015"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4" t="str">
        <f t="shared" si="42"/>
        <v>YAAANw</v>
      </c>
      <c r="H437" s="357">
        <v>0</v>
      </c>
      <c r="I437" s="357">
        <v>0</v>
      </c>
      <c r="J437" s="357">
        <v>0</v>
      </c>
      <c r="K437" s="357">
        <v>0</v>
      </c>
      <c r="L437" s="1015" cm="1">
        <f t="array" ref="L437">INDEX($H437:$K437,0,MATCH(L$404,$H$404:$K$404,0))*HLOOKUP(L$403,$J$400:$R$401,2)</f>
        <v>0</v>
      </c>
      <c r="M437" s="1015" cm="1">
        <f t="array" ref="M437">INDEX($H437:$K437,0,MATCH(M$404,$H$404:$K$404,0))*HLOOKUP(M$403,$J$400:$R$401,2)</f>
        <v>0</v>
      </c>
      <c r="N437" s="1015" cm="1">
        <f t="array" ref="N437">INDEX($H437:$K437,0,MATCH(N$404,$H$404:$K$404,0))*HLOOKUP(N$403,$J$400:$R$401,2)</f>
        <v>0</v>
      </c>
      <c r="O437" s="1015" cm="1">
        <f t="array" ref="O437">INDEX($H437:$K437,0,MATCH(O$404,$H$404:$K$404,0))*HLOOKUP(O$403,$J$400:$R$401,2)</f>
        <v>0</v>
      </c>
      <c r="P437" s="1015" cm="1">
        <f t="array" ref="P437">INDEX($H437:$K437,0,MATCH(P$404,$H$404:$K$404,0))*HLOOKUP(P$403,$J$400:$R$401,2)</f>
        <v>0</v>
      </c>
      <c r="Q437" s="1015" cm="1">
        <f t="array" ref="Q437">INDEX($H437:$K437,0,MATCH(Q$404,$H$404:$K$404,0))*HLOOKUP(Q$403,$J$400:$R$401,2)</f>
        <v>0</v>
      </c>
      <c r="R437" s="1015" cm="1">
        <f t="array" ref="R437">INDEX($H437:$K437,0,MATCH(R$404,$H$404:$K$404,0))*HLOOKUP(R$403,$J$400:$R$401,2)</f>
        <v>0</v>
      </c>
      <c r="S437" s="1015" cm="1">
        <f t="array" ref="S437">INDEX($H437:$K437,0,MATCH(S$404,$H$404:$K$404,0))*HLOOKUP(S$403,$J$400:$R$401,2)</f>
        <v>0</v>
      </c>
      <c r="T437" s="1015" cm="1">
        <f t="array" ref="T437">INDEX($H437:$K437,0,MATCH(T$404,$H$404:$K$404,0))*HLOOKUP(T$403,$J$400:$R$401,2)</f>
        <v>0</v>
      </c>
      <c r="U437" s="1015" cm="1">
        <f t="array" ref="U437">INDEX($H437:$K437,0,MATCH(U$404,$H$404:$K$404,0))*HLOOKUP(U$403,$J$400:$R$401,2)</f>
        <v>0</v>
      </c>
      <c r="V437" s="1015" cm="1">
        <f t="array" ref="V437">INDEX($H437:$K437,0,MATCH(V$404,$H$404:$K$404,0))*HLOOKUP(V$403,$J$400:$R$401,2)</f>
        <v>0</v>
      </c>
      <c r="W437" s="1015" cm="1">
        <f t="array" ref="W437">INDEX($H437:$K437,0,MATCH(W$404,$H$404:$K$404,0))*HLOOKUP(W$403,$J$400:$R$401,2)</f>
        <v>0</v>
      </c>
      <c r="X437" s="1015" cm="1">
        <f t="array" ref="X437">INDEX($H437:$K437,0,MATCH(X$404,$H$404:$K$404,0))*HLOOKUP(X$403,$J$400:$R$401,2)</f>
        <v>0</v>
      </c>
      <c r="Y437" s="1015" cm="1">
        <f t="array" ref="Y437">INDEX($H437:$K437,0,MATCH(Y$404,$H$404:$K$404,0))*HLOOKUP(Y$403,$J$400:$R$401,2)</f>
        <v>0</v>
      </c>
      <c r="Z437" s="1015" cm="1">
        <f t="array" ref="Z437">INDEX($H437:$K437,0,MATCH(Z$404,$H$404:$K$404,0))*HLOOKUP(Z$403,$J$400:$R$401,2)</f>
        <v>0</v>
      </c>
      <c r="AA437" s="1015" cm="1">
        <f t="array" ref="AA437">INDEX($H437:$K437,0,MATCH(AA$404,$H$404:$K$404,0))*HLOOKUP(AA$403,$J$400:$R$401,2)</f>
        <v>0</v>
      </c>
      <c r="AB437" s="1015" cm="1">
        <f t="array" ref="AB437">INDEX($H437:$K437,0,MATCH(AB$404,$H$404:$K$404,0))*HLOOKUP(AB$403,$J$400:$R$401,2)</f>
        <v>0</v>
      </c>
      <c r="AC437" s="1015" cm="1">
        <f t="array" ref="AC437">INDEX($H437:$K437,0,MATCH(AC$404,$H$404:$K$404,0))*HLOOKUP(AC$403,$J$400:$R$401,2)</f>
        <v>0</v>
      </c>
      <c r="AD437" s="1015" cm="1">
        <f t="array" ref="AD437">INDEX($H437:$K437,0,MATCH(AD$404,$H$404:$K$404,0))*HLOOKUP(AD$403,$J$400:$R$401,2)</f>
        <v>0</v>
      </c>
      <c r="AE437" s="1015" cm="1">
        <f t="array" ref="AE437">INDEX($H437:$K437,0,MATCH(AE$404,$H$404:$K$404,0))*HLOOKUP(AE$403,$J$400:$R$401,2)</f>
        <v>0</v>
      </c>
      <c r="AF437" s="1015" cm="1">
        <f t="array" ref="AF437">INDEX($H437:$K437,0,MATCH(AF$404,$H$404:$K$404,0))*HLOOKUP(AF$403,$J$400:$R$401,2)</f>
        <v>0</v>
      </c>
      <c r="AG437" s="1015" cm="1">
        <f t="array" ref="AG437">INDEX($H437:$K437,0,MATCH(AG$404,$H$404:$K$404,0))*HLOOKUP(AG$403,$J$400:$R$401,2)</f>
        <v>0</v>
      </c>
      <c r="AH437" s="1015" cm="1">
        <f t="array" ref="AH437">INDEX($H437:$K437,0,MATCH(AH$404,$H$404:$K$404,0))*HLOOKUP(AH$403,$J$400:$R$401,2)</f>
        <v>0</v>
      </c>
      <c r="AI437" s="1015" cm="1">
        <f t="array" ref="AI437">INDEX($H437:$K437,0,MATCH(AI$404,$H$404:$K$404,0))*HLOOKUP(AI$403,$J$400:$R$401,2)</f>
        <v>0</v>
      </c>
      <c r="AJ437" s="1015" cm="1">
        <f t="array" ref="AJ437">INDEX($H437:$K437,0,MATCH(AJ$404,$H$404:$K$404,0))*HLOOKUP(AJ$403,$J$400:$R$401,2)</f>
        <v>0</v>
      </c>
      <c r="AK437" s="1015" cm="1">
        <f t="array" ref="AK437">INDEX($H437:$K437,0,MATCH(AK$404,$H$404:$K$404,0))*HLOOKUP(AK$403,$J$400:$R$401,2)</f>
        <v>0</v>
      </c>
      <c r="AL437" s="1015" cm="1">
        <f t="array" ref="AL437">INDEX($H437:$K437,0,MATCH(AL$404,$H$404:$K$404,0))*HLOOKUP(AL$403,$J$400:$R$401,2)</f>
        <v>0</v>
      </c>
      <c r="AM437" s="1015" cm="1">
        <f t="array" ref="AM437">INDEX($H437:$K437,0,MATCH(AM$404,$H$404:$K$404,0))*HLOOKUP(AM$403,$J$400:$R$401,2)</f>
        <v>0</v>
      </c>
      <c r="AN437" s="1015" cm="1">
        <f t="array" ref="AN437">INDEX($H437:$K437,0,MATCH(AN$404,$H$404:$K$404,0))*HLOOKUP(AN$403,$J$400:$R$401,2)</f>
        <v>0</v>
      </c>
      <c r="AO437" s="1015" cm="1">
        <f t="array" ref="AO437">INDEX($H437:$K437,0,MATCH(AO$404,$H$404:$K$404,0))*HLOOKUP(AO$403,$J$400:$R$401,2)</f>
        <v>0</v>
      </c>
      <c r="AP437" s="1015" cm="1">
        <f t="array" ref="AP437">INDEX($H437:$K437,0,MATCH(AP$404,$H$404:$K$404,0))*HLOOKUP(AP$403,$J$400:$R$401,2)</f>
        <v>0</v>
      </c>
      <c r="AQ437" s="1015" cm="1">
        <f t="array" ref="AQ437">INDEX($H437:$K437,0,MATCH(AQ$404,$H$404:$K$404,0))*HLOOKUP(AQ$403,$J$400:$R$401,2)</f>
        <v>0</v>
      </c>
      <c r="AR437" s="1015" cm="1">
        <f t="array" ref="AR437">INDEX($H437:$K437,0,MATCH(AR$404,$H$404:$K$404,0))*HLOOKUP(AR$403,$J$400:$R$401,2)</f>
        <v>0</v>
      </c>
      <c r="AS437" s="1015" cm="1">
        <f t="array" ref="AS437">INDEX($H437:$K437,0,MATCH(AS$404,$H$404:$K$404,0))*HLOOKUP(AS$403,$J$400:$R$401,2)</f>
        <v>0</v>
      </c>
      <c r="AT437" s="1015" cm="1">
        <f t="array" ref="AT437">INDEX($H437:$K437,0,MATCH(AT$404,$H$404:$K$404,0))*HLOOKUP(AT$403,$J$400:$R$401,2)</f>
        <v>0</v>
      </c>
      <c r="AU437" s="1015"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4" t="str">
        <f t="shared" si="42"/>
        <v>AYAAAz</v>
      </c>
      <c r="H438" s="357">
        <v>0</v>
      </c>
      <c r="I438" s="357">
        <v>0</v>
      </c>
      <c r="J438" s="357">
        <v>0</v>
      </c>
      <c r="K438" s="357">
        <v>0</v>
      </c>
      <c r="L438" s="1015" cm="1">
        <f t="array" ref="L438">INDEX($H438:$K438,0,MATCH(L$404,$H$404:$K$404,0))*HLOOKUP(L$403,$J$400:$R$401,2)</f>
        <v>0</v>
      </c>
      <c r="M438" s="1015" cm="1">
        <f t="array" ref="M438">INDEX($H438:$K438,0,MATCH(M$404,$H$404:$K$404,0))*HLOOKUP(M$403,$J$400:$R$401,2)</f>
        <v>0</v>
      </c>
      <c r="N438" s="1015" cm="1">
        <f t="array" ref="N438">INDEX($H438:$K438,0,MATCH(N$404,$H$404:$K$404,0))*HLOOKUP(N$403,$J$400:$R$401,2)</f>
        <v>0</v>
      </c>
      <c r="O438" s="1015" cm="1">
        <f t="array" ref="O438">INDEX($H438:$K438,0,MATCH(O$404,$H$404:$K$404,0))*HLOOKUP(O$403,$J$400:$R$401,2)</f>
        <v>0</v>
      </c>
      <c r="P438" s="1015" cm="1">
        <f t="array" ref="P438">INDEX($H438:$K438,0,MATCH(P$404,$H$404:$K$404,0))*HLOOKUP(P$403,$J$400:$R$401,2)</f>
        <v>0</v>
      </c>
      <c r="Q438" s="1015" cm="1">
        <f t="array" ref="Q438">INDEX($H438:$K438,0,MATCH(Q$404,$H$404:$K$404,0))*HLOOKUP(Q$403,$J$400:$R$401,2)</f>
        <v>0</v>
      </c>
      <c r="R438" s="1015" cm="1">
        <f t="array" ref="R438">INDEX($H438:$K438,0,MATCH(R$404,$H$404:$K$404,0))*HLOOKUP(R$403,$J$400:$R$401,2)</f>
        <v>0</v>
      </c>
      <c r="S438" s="1015" cm="1">
        <f t="array" ref="S438">INDEX($H438:$K438,0,MATCH(S$404,$H$404:$K$404,0))*HLOOKUP(S$403,$J$400:$R$401,2)</f>
        <v>0</v>
      </c>
      <c r="T438" s="1015" cm="1">
        <f t="array" ref="T438">INDEX($H438:$K438,0,MATCH(T$404,$H$404:$K$404,0))*HLOOKUP(T$403,$J$400:$R$401,2)</f>
        <v>0</v>
      </c>
      <c r="U438" s="1015" cm="1">
        <f t="array" ref="U438">INDEX($H438:$K438,0,MATCH(U$404,$H$404:$K$404,0))*HLOOKUP(U$403,$J$400:$R$401,2)</f>
        <v>0</v>
      </c>
      <c r="V438" s="1015" cm="1">
        <f t="array" ref="V438">INDEX($H438:$K438,0,MATCH(V$404,$H$404:$K$404,0))*HLOOKUP(V$403,$J$400:$R$401,2)</f>
        <v>0</v>
      </c>
      <c r="W438" s="1015" cm="1">
        <f t="array" ref="W438">INDEX($H438:$K438,0,MATCH(W$404,$H$404:$K$404,0))*HLOOKUP(W$403,$J$400:$R$401,2)</f>
        <v>0</v>
      </c>
      <c r="X438" s="1015" cm="1">
        <f t="array" ref="X438">INDEX($H438:$K438,0,MATCH(X$404,$H$404:$K$404,0))*HLOOKUP(X$403,$J$400:$R$401,2)</f>
        <v>0</v>
      </c>
      <c r="Y438" s="1015" cm="1">
        <f t="array" ref="Y438">INDEX($H438:$K438,0,MATCH(Y$404,$H$404:$K$404,0))*HLOOKUP(Y$403,$J$400:$R$401,2)</f>
        <v>0</v>
      </c>
      <c r="Z438" s="1015" cm="1">
        <f t="array" ref="Z438">INDEX($H438:$K438,0,MATCH(Z$404,$H$404:$K$404,0))*HLOOKUP(Z$403,$J$400:$R$401,2)</f>
        <v>0</v>
      </c>
      <c r="AA438" s="1015" cm="1">
        <f t="array" ref="AA438">INDEX($H438:$K438,0,MATCH(AA$404,$H$404:$K$404,0))*HLOOKUP(AA$403,$J$400:$R$401,2)</f>
        <v>0</v>
      </c>
      <c r="AB438" s="1015" cm="1">
        <f t="array" ref="AB438">INDEX($H438:$K438,0,MATCH(AB$404,$H$404:$K$404,0))*HLOOKUP(AB$403,$J$400:$R$401,2)</f>
        <v>0</v>
      </c>
      <c r="AC438" s="1015" cm="1">
        <f t="array" ref="AC438">INDEX($H438:$K438,0,MATCH(AC$404,$H$404:$K$404,0))*HLOOKUP(AC$403,$J$400:$R$401,2)</f>
        <v>0</v>
      </c>
      <c r="AD438" s="1015" cm="1">
        <f t="array" ref="AD438">INDEX($H438:$K438,0,MATCH(AD$404,$H$404:$K$404,0))*HLOOKUP(AD$403,$J$400:$R$401,2)</f>
        <v>0</v>
      </c>
      <c r="AE438" s="1015" cm="1">
        <f t="array" ref="AE438">INDEX($H438:$K438,0,MATCH(AE$404,$H$404:$K$404,0))*HLOOKUP(AE$403,$J$400:$R$401,2)</f>
        <v>0</v>
      </c>
      <c r="AF438" s="1015" cm="1">
        <f t="array" ref="AF438">INDEX($H438:$K438,0,MATCH(AF$404,$H$404:$K$404,0))*HLOOKUP(AF$403,$J$400:$R$401,2)</f>
        <v>0</v>
      </c>
      <c r="AG438" s="1015" cm="1">
        <f t="array" ref="AG438">INDEX($H438:$K438,0,MATCH(AG$404,$H$404:$K$404,0))*HLOOKUP(AG$403,$J$400:$R$401,2)</f>
        <v>0</v>
      </c>
      <c r="AH438" s="1015" cm="1">
        <f t="array" ref="AH438">INDEX($H438:$K438,0,MATCH(AH$404,$H$404:$K$404,0))*HLOOKUP(AH$403,$J$400:$R$401,2)</f>
        <v>0</v>
      </c>
      <c r="AI438" s="1015" cm="1">
        <f t="array" ref="AI438">INDEX($H438:$K438,0,MATCH(AI$404,$H$404:$K$404,0))*HLOOKUP(AI$403,$J$400:$R$401,2)</f>
        <v>0</v>
      </c>
      <c r="AJ438" s="1015" cm="1">
        <f t="array" ref="AJ438">INDEX($H438:$K438,0,MATCH(AJ$404,$H$404:$K$404,0))*HLOOKUP(AJ$403,$J$400:$R$401,2)</f>
        <v>0</v>
      </c>
      <c r="AK438" s="1015" cm="1">
        <f t="array" ref="AK438">INDEX($H438:$K438,0,MATCH(AK$404,$H$404:$K$404,0))*HLOOKUP(AK$403,$J$400:$R$401,2)</f>
        <v>0</v>
      </c>
      <c r="AL438" s="1015" cm="1">
        <f t="array" ref="AL438">INDEX($H438:$K438,0,MATCH(AL$404,$H$404:$K$404,0))*HLOOKUP(AL$403,$J$400:$R$401,2)</f>
        <v>0</v>
      </c>
      <c r="AM438" s="1015" cm="1">
        <f t="array" ref="AM438">INDEX($H438:$K438,0,MATCH(AM$404,$H$404:$K$404,0))*HLOOKUP(AM$403,$J$400:$R$401,2)</f>
        <v>0</v>
      </c>
      <c r="AN438" s="1015" cm="1">
        <f t="array" ref="AN438">INDEX($H438:$K438,0,MATCH(AN$404,$H$404:$K$404,0))*HLOOKUP(AN$403,$J$400:$R$401,2)</f>
        <v>0</v>
      </c>
      <c r="AO438" s="1015" cm="1">
        <f t="array" ref="AO438">INDEX($H438:$K438,0,MATCH(AO$404,$H$404:$K$404,0))*HLOOKUP(AO$403,$J$400:$R$401,2)</f>
        <v>0</v>
      </c>
      <c r="AP438" s="1015" cm="1">
        <f t="array" ref="AP438">INDEX($H438:$K438,0,MATCH(AP$404,$H$404:$K$404,0))*HLOOKUP(AP$403,$J$400:$R$401,2)</f>
        <v>0</v>
      </c>
      <c r="AQ438" s="1015" cm="1">
        <f t="array" ref="AQ438">INDEX($H438:$K438,0,MATCH(AQ$404,$H$404:$K$404,0))*HLOOKUP(AQ$403,$J$400:$R$401,2)</f>
        <v>0</v>
      </c>
      <c r="AR438" s="1015" cm="1">
        <f t="array" ref="AR438">INDEX($H438:$K438,0,MATCH(AR$404,$H$404:$K$404,0))*HLOOKUP(AR$403,$J$400:$R$401,2)</f>
        <v>0</v>
      </c>
      <c r="AS438" s="1015" cm="1">
        <f t="array" ref="AS438">INDEX($H438:$K438,0,MATCH(AS$404,$H$404:$K$404,0))*HLOOKUP(AS$403,$J$400:$R$401,2)</f>
        <v>0</v>
      </c>
      <c r="AT438" s="1015" cm="1">
        <f t="array" ref="AT438">INDEX($H438:$K438,0,MATCH(AT$404,$H$404:$K$404,0))*HLOOKUP(AT$403,$J$400:$R$401,2)</f>
        <v>0</v>
      </c>
      <c r="AU438" s="1015"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4" t="str">
        <f t="shared" si="42"/>
        <v>AYWAAa</v>
      </c>
      <c r="H439" s="357">
        <v>0</v>
      </c>
      <c r="I439" s="357">
        <v>0</v>
      </c>
      <c r="J439" s="357">
        <v>0</v>
      </c>
      <c r="K439" s="357">
        <v>0</v>
      </c>
      <c r="L439" s="1015" cm="1">
        <f t="array" ref="L439">INDEX($H439:$K439,0,MATCH(L$404,$H$404:$K$404,0))*HLOOKUP(L$403,$J$400:$R$401,2)</f>
        <v>0</v>
      </c>
      <c r="M439" s="1015" cm="1">
        <f t="array" ref="M439">INDEX($H439:$K439,0,MATCH(M$404,$H$404:$K$404,0))*HLOOKUP(M$403,$J$400:$R$401,2)</f>
        <v>0</v>
      </c>
      <c r="N439" s="1015" cm="1">
        <f t="array" ref="N439">INDEX($H439:$K439,0,MATCH(N$404,$H$404:$K$404,0))*HLOOKUP(N$403,$J$400:$R$401,2)</f>
        <v>0</v>
      </c>
      <c r="O439" s="1015" cm="1">
        <f t="array" ref="O439">INDEX($H439:$K439,0,MATCH(O$404,$H$404:$K$404,0))*HLOOKUP(O$403,$J$400:$R$401,2)</f>
        <v>0</v>
      </c>
      <c r="P439" s="1015" cm="1">
        <f t="array" ref="P439">INDEX($H439:$K439,0,MATCH(P$404,$H$404:$K$404,0))*HLOOKUP(P$403,$J$400:$R$401,2)</f>
        <v>0</v>
      </c>
      <c r="Q439" s="1015" cm="1">
        <f t="array" ref="Q439">INDEX($H439:$K439,0,MATCH(Q$404,$H$404:$K$404,0))*HLOOKUP(Q$403,$J$400:$R$401,2)</f>
        <v>0</v>
      </c>
      <c r="R439" s="1015" cm="1">
        <f t="array" ref="R439">INDEX($H439:$K439,0,MATCH(R$404,$H$404:$K$404,0))*HLOOKUP(R$403,$J$400:$R$401,2)</f>
        <v>0</v>
      </c>
      <c r="S439" s="1015" cm="1">
        <f t="array" ref="S439">INDEX($H439:$K439,0,MATCH(S$404,$H$404:$K$404,0))*HLOOKUP(S$403,$J$400:$R$401,2)</f>
        <v>0</v>
      </c>
      <c r="T439" s="1015" cm="1">
        <f t="array" ref="T439">INDEX($H439:$K439,0,MATCH(T$404,$H$404:$K$404,0))*HLOOKUP(T$403,$J$400:$R$401,2)</f>
        <v>0</v>
      </c>
      <c r="U439" s="1015" cm="1">
        <f t="array" ref="U439">INDEX($H439:$K439,0,MATCH(U$404,$H$404:$K$404,0))*HLOOKUP(U$403,$J$400:$R$401,2)</f>
        <v>0</v>
      </c>
      <c r="V439" s="1015" cm="1">
        <f t="array" ref="V439">INDEX($H439:$K439,0,MATCH(V$404,$H$404:$K$404,0))*HLOOKUP(V$403,$J$400:$R$401,2)</f>
        <v>0</v>
      </c>
      <c r="W439" s="1015" cm="1">
        <f t="array" ref="W439">INDEX($H439:$K439,0,MATCH(W$404,$H$404:$K$404,0))*HLOOKUP(W$403,$J$400:$R$401,2)</f>
        <v>0</v>
      </c>
      <c r="X439" s="1015" cm="1">
        <f t="array" ref="X439">INDEX($H439:$K439,0,MATCH(X$404,$H$404:$K$404,0))*HLOOKUP(X$403,$J$400:$R$401,2)</f>
        <v>0</v>
      </c>
      <c r="Y439" s="1015" cm="1">
        <f t="array" ref="Y439">INDEX($H439:$K439,0,MATCH(Y$404,$H$404:$K$404,0))*HLOOKUP(Y$403,$J$400:$R$401,2)</f>
        <v>0</v>
      </c>
      <c r="Z439" s="1015" cm="1">
        <f t="array" ref="Z439">INDEX($H439:$K439,0,MATCH(Z$404,$H$404:$K$404,0))*HLOOKUP(Z$403,$J$400:$R$401,2)</f>
        <v>0</v>
      </c>
      <c r="AA439" s="1015" cm="1">
        <f t="array" ref="AA439">INDEX($H439:$K439,0,MATCH(AA$404,$H$404:$K$404,0))*HLOOKUP(AA$403,$J$400:$R$401,2)</f>
        <v>0</v>
      </c>
      <c r="AB439" s="1015" cm="1">
        <f t="array" ref="AB439">INDEX($H439:$K439,0,MATCH(AB$404,$H$404:$K$404,0))*HLOOKUP(AB$403,$J$400:$R$401,2)</f>
        <v>0</v>
      </c>
      <c r="AC439" s="1015" cm="1">
        <f t="array" ref="AC439">INDEX($H439:$K439,0,MATCH(AC$404,$H$404:$K$404,0))*HLOOKUP(AC$403,$J$400:$R$401,2)</f>
        <v>0</v>
      </c>
      <c r="AD439" s="1015" cm="1">
        <f t="array" ref="AD439">INDEX($H439:$K439,0,MATCH(AD$404,$H$404:$K$404,0))*HLOOKUP(AD$403,$J$400:$R$401,2)</f>
        <v>0</v>
      </c>
      <c r="AE439" s="1015" cm="1">
        <f t="array" ref="AE439">INDEX($H439:$K439,0,MATCH(AE$404,$H$404:$K$404,0))*HLOOKUP(AE$403,$J$400:$R$401,2)</f>
        <v>0</v>
      </c>
      <c r="AF439" s="1015" cm="1">
        <f t="array" ref="AF439">INDEX($H439:$K439,0,MATCH(AF$404,$H$404:$K$404,0))*HLOOKUP(AF$403,$J$400:$R$401,2)</f>
        <v>0</v>
      </c>
      <c r="AG439" s="1015" cm="1">
        <f t="array" ref="AG439">INDEX($H439:$K439,0,MATCH(AG$404,$H$404:$K$404,0))*HLOOKUP(AG$403,$J$400:$R$401,2)</f>
        <v>0</v>
      </c>
      <c r="AH439" s="1015" cm="1">
        <f t="array" ref="AH439">INDEX($H439:$K439,0,MATCH(AH$404,$H$404:$K$404,0))*HLOOKUP(AH$403,$J$400:$R$401,2)</f>
        <v>0</v>
      </c>
      <c r="AI439" s="1015" cm="1">
        <f t="array" ref="AI439">INDEX($H439:$K439,0,MATCH(AI$404,$H$404:$K$404,0))*HLOOKUP(AI$403,$J$400:$R$401,2)</f>
        <v>0</v>
      </c>
      <c r="AJ439" s="1015" cm="1">
        <f t="array" ref="AJ439">INDEX($H439:$K439,0,MATCH(AJ$404,$H$404:$K$404,0))*HLOOKUP(AJ$403,$J$400:$R$401,2)</f>
        <v>0</v>
      </c>
      <c r="AK439" s="1015" cm="1">
        <f t="array" ref="AK439">INDEX($H439:$K439,0,MATCH(AK$404,$H$404:$K$404,0))*HLOOKUP(AK$403,$J$400:$R$401,2)</f>
        <v>0</v>
      </c>
      <c r="AL439" s="1015" cm="1">
        <f t="array" ref="AL439">INDEX($H439:$K439,0,MATCH(AL$404,$H$404:$K$404,0))*HLOOKUP(AL$403,$J$400:$R$401,2)</f>
        <v>0</v>
      </c>
      <c r="AM439" s="1015" cm="1">
        <f t="array" ref="AM439">INDEX($H439:$K439,0,MATCH(AM$404,$H$404:$K$404,0))*HLOOKUP(AM$403,$J$400:$R$401,2)</f>
        <v>0</v>
      </c>
      <c r="AN439" s="1015" cm="1">
        <f t="array" ref="AN439">INDEX($H439:$K439,0,MATCH(AN$404,$H$404:$K$404,0))*HLOOKUP(AN$403,$J$400:$R$401,2)</f>
        <v>0</v>
      </c>
      <c r="AO439" s="1015" cm="1">
        <f t="array" ref="AO439">INDEX($H439:$K439,0,MATCH(AO$404,$H$404:$K$404,0))*HLOOKUP(AO$403,$J$400:$R$401,2)</f>
        <v>0</v>
      </c>
      <c r="AP439" s="1015" cm="1">
        <f t="array" ref="AP439">INDEX($H439:$K439,0,MATCH(AP$404,$H$404:$K$404,0))*HLOOKUP(AP$403,$J$400:$R$401,2)</f>
        <v>0</v>
      </c>
      <c r="AQ439" s="1015" cm="1">
        <f t="array" ref="AQ439">INDEX($H439:$K439,0,MATCH(AQ$404,$H$404:$K$404,0))*HLOOKUP(AQ$403,$J$400:$R$401,2)</f>
        <v>0</v>
      </c>
      <c r="AR439" s="1015" cm="1">
        <f t="array" ref="AR439">INDEX($H439:$K439,0,MATCH(AR$404,$H$404:$K$404,0))*HLOOKUP(AR$403,$J$400:$R$401,2)</f>
        <v>0</v>
      </c>
      <c r="AS439" s="1015" cm="1">
        <f t="array" ref="AS439">INDEX($H439:$K439,0,MATCH(AS$404,$H$404:$K$404,0))*HLOOKUP(AS$403,$J$400:$R$401,2)</f>
        <v>0</v>
      </c>
      <c r="AT439" s="1015" cm="1">
        <f t="array" ref="AT439">INDEX($H439:$K439,0,MATCH(AT$404,$H$404:$K$404,0))*HLOOKUP(AT$403,$J$400:$R$401,2)</f>
        <v>0</v>
      </c>
      <c r="AU439" s="1015"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4" t="str">
        <f t="shared" si="42"/>
        <v>AANWAa</v>
      </c>
      <c r="H440" s="357">
        <v>0</v>
      </c>
      <c r="I440" s="357">
        <v>0</v>
      </c>
      <c r="J440" s="357">
        <v>0</v>
      </c>
      <c r="K440" s="357">
        <v>0</v>
      </c>
      <c r="L440" s="1015" cm="1">
        <f t="array" ref="L440">INDEX($H440:$K440,0,MATCH(L$404,$H$404:$K$404,0))*HLOOKUP(L$403,$J$400:$R$401,2)</f>
        <v>0</v>
      </c>
      <c r="M440" s="1015" cm="1">
        <f t="array" ref="M440">INDEX($H440:$K440,0,MATCH(M$404,$H$404:$K$404,0))*HLOOKUP(M$403,$J$400:$R$401,2)</f>
        <v>0</v>
      </c>
      <c r="N440" s="1015" cm="1">
        <f t="array" ref="N440">INDEX($H440:$K440,0,MATCH(N$404,$H$404:$K$404,0))*HLOOKUP(N$403,$J$400:$R$401,2)</f>
        <v>0</v>
      </c>
      <c r="O440" s="1015" cm="1">
        <f t="array" ref="O440">INDEX($H440:$K440,0,MATCH(O$404,$H$404:$K$404,0))*HLOOKUP(O$403,$J$400:$R$401,2)</f>
        <v>0</v>
      </c>
      <c r="P440" s="1015" cm="1">
        <f t="array" ref="P440">INDEX($H440:$K440,0,MATCH(P$404,$H$404:$K$404,0))*HLOOKUP(P$403,$J$400:$R$401,2)</f>
        <v>0</v>
      </c>
      <c r="Q440" s="1015" cm="1">
        <f t="array" ref="Q440">INDEX($H440:$K440,0,MATCH(Q$404,$H$404:$K$404,0))*HLOOKUP(Q$403,$J$400:$R$401,2)</f>
        <v>0</v>
      </c>
      <c r="R440" s="1015" cm="1">
        <f t="array" ref="R440">INDEX($H440:$K440,0,MATCH(R$404,$H$404:$K$404,0))*HLOOKUP(R$403,$J$400:$R$401,2)</f>
        <v>0</v>
      </c>
      <c r="S440" s="1015" cm="1">
        <f t="array" ref="S440">INDEX($H440:$K440,0,MATCH(S$404,$H$404:$K$404,0))*HLOOKUP(S$403,$J$400:$R$401,2)</f>
        <v>0</v>
      </c>
      <c r="T440" s="1015" cm="1">
        <f t="array" ref="T440">INDEX($H440:$K440,0,MATCH(T$404,$H$404:$K$404,0))*HLOOKUP(T$403,$J$400:$R$401,2)</f>
        <v>0</v>
      </c>
      <c r="U440" s="1015" cm="1">
        <f t="array" ref="U440">INDEX($H440:$K440,0,MATCH(U$404,$H$404:$K$404,0))*HLOOKUP(U$403,$J$400:$R$401,2)</f>
        <v>0</v>
      </c>
      <c r="V440" s="1015" cm="1">
        <f t="array" ref="V440">INDEX($H440:$K440,0,MATCH(V$404,$H$404:$K$404,0))*HLOOKUP(V$403,$J$400:$R$401,2)</f>
        <v>0</v>
      </c>
      <c r="W440" s="1015" cm="1">
        <f t="array" ref="W440">INDEX($H440:$K440,0,MATCH(W$404,$H$404:$K$404,0))*HLOOKUP(W$403,$J$400:$R$401,2)</f>
        <v>0</v>
      </c>
      <c r="X440" s="1015" cm="1">
        <f t="array" ref="X440">INDEX($H440:$K440,0,MATCH(X$404,$H$404:$K$404,0))*HLOOKUP(X$403,$J$400:$R$401,2)</f>
        <v>0</v>
      </c>
      <c r="Y440" s="1015" cm="1">
        <f t="array" ref="Y440">INDEX($H440:$K440,0,MATCH(Y$404,$H$404:$K$404,0))*HLOOKUP(Y$403,$J$400:$R$401,2)</f>
        <v>0</v>
      </c>
      <c r="Z440" s="1015" cm="1">
        <f t="array" ref="Z440">INDEX($H440:$K440,0,MATCH(Z$404,$H$404:$K$404,0))*HLOOKUP(Z$403,$J$400:$R$401,2)</f>
        <v>0</v>
      </c>
      <c r="AA440" s="1015" cm="1">
        <f t="array" ref="AA440">INDEX($H440:$K440,0,MATCH(AA$404,$H$404:$K$404,0))*HLOOKUP(AA$403,$J$400:$R$401,2)</f>
        <v>0</v>
      </c>
      <c r="AB440" s="1015" cm="1">
        <f t="array" ref="AB440">INDEX($H440:$K440,0,MATCH(AB$404,$H$404:$K$404,0))*HLOOKUP(AB$403,$J$400:$R$401,2)</f>
        <v>0</v>
      </c>
      <c r="AC440" s="1015" cm="1">
        <f t="array" ref="AC440">INDEX($H440:$K440,0,MATCH(AC$404,$H$404:$K$404,0))*HLOOKUP(AC$403,$J$400:$R$401,2)</f>
        <v>0</v>
      </c>
      <c r="AD440" s="1015" cm="1">
        <f t="array" ref="AD440">INDEX($H440:$K440,0,MATCH(AD$404,$H$404:$K$404,0))*HLOOKUP(AD$403,$J$400:$R$401,2)</f>
        <v>0</v>
      </c>
      <c r="AE440" s="1015" cm="1">
        <f t="array" ref="AE440">INDEX($H440:$K440,0,MATCH(AE$404,$H$404:$K$404,0))*HLOOKUP(AE$403,$J$400:$R$401,2)</f>
        <v>0</v>
      </c>
      <c r="AF440" s="1015" cm="1">
        <f t="array" ref="AF440">INDEX($H440:$K440,0,MATCH(AF$404,$H$404:$K$404,0))*HLOOKUP(AF$403,$J$400:$R$401,2)</f>
        <v>0</v>
      </c>
      <c r="AG440" s="1015" cm="1">
        <f t="array" ref="AG440">INDEX($H440:$K440,0,MATCH(AG$404,$H$404:$K$404,0))*HLOOKUP(AG$403,$J$400:$R$401,2)</f>
        <v>0</v>
      </c>
      <c r="AH440" s="1015" cm="1">
        <f t="array" ref="AH440">INDEX($H440:$K440,0,MATCH(AH$404,$H$404:$K$404,0))*HLOOKUP(AH$403,$J$400:$R$401,2)</f>
        <v>0</v>
      </c>
      <c r="AI440" s="1015" cm="1">
        <f t="array" ref="AI440">INDEX($H440:$K440,0,MATCH(AI$404,$H$404:$K$404,0))*HLOOKUP(AI$403,$J$400:$R$401,2)</f>
        <v>0</v>
      </c>
      <c r="AJ440" s="1015" cm="1">
        <f t="array" ref="AJ440">INDEX($H440:$K440,0,MATCH(AJ$404,$H$404:$K$404,0))*HLOOKUP(AJ$403,$J$400:$R$401,2)</f>
        <v>0</v>
      </c>
      <c r="AK440" s="1015" cm="1">
        <f t="array" ref="AK440">INDEX($H440:$K440,0,MATCH(AK$404,$H$404:$K$404,0))*HLOOKUP(AK$403,$J$400:$R$401,2)</f>
        <v>0</v>
      </c>
      <c r="AL440" s="1015" cm="1">
        <f t="array" ref="AL440">INDEX($H440:$K440,0,MATCH(AL$404,$H$404:$K$404,0))*HLOOKUP(AL$403,$J$400:$R$401,2)</f>
        <v>0</v>
      </c>
      <c r="AM440" s="1015" cm="1">
        <f t="array" ref="AM440">INDEX($H440:$K440,0,MATCH(AM$404,$H$404:$K$404,0))*HLOOKUP(AM$403,$J$400:$R$401,2)</f>
        <v>0</v>
      </c>
      <c r="AN440" s="1015" cm="1">
        <f t="array" ref="AN440">INDEX($H440:$K440,0,MATCH(AN$404,$H$404:$K$404,0))*HLOOKUP(AN$403,$J$400:$R$401,2)</f>
        <v>0</v>
      </c>
      <c r="AO440" s="1015" cm="1">
        <f t="array" ref="AO440">INDEX($H440:$K440,0,MATCH(AO$404,$H$404:$K$404,0))*HLOOKUP(AO$403,$J$400:$R$401,2)</f>
        <v>0</v>
      </c>
      <c r="AP440" s="1015" cm="1">
        <f t="array" ref="AP440">INDEX($H440:$K440,0,MATCH(AP$404,$H$404:$K$404,0))*HLOOKUP(AP$403,$J$400:$R$401,2)</f>
        <v>0</v>
      </c>
      <c r="AQ440" s="1015" cm="1">
        <f t="array" ref="AQ440">INDEX($H440:$K440,0,MATCH(AQ$404,$H$404:$K$404,0))*HLOOKUP(AQ$403,$J$400:$R$401,2)</f>
        <v>0</v>
      </c>
      <c r="AR440" s="1015" cm="1">
        <f t="array" ref="AR440">INDEX($H440:$K440,0,MATCH(AR$404,$H$404:$K$404,0))*HLOOKUP(AR$403,$J$400:$R$401,2)</f>
        <v>0</v>
      </c>
      <c r="AS440" s="1015" cm="1">
        <f t="array" ref="AS440">INDEX($H440:$K440,0,MATCH(AS$404,$H$404:$K$404,0))*HLOOKUP(AS$403,$J$400:$R$401,2)</f>
        <v>0</v>
      </c>
      <c r="AT440" s="1015" cm="1">
        <f t="array" ref="AT440">INDEX($H440:$K440,0,MATCH(AT$404,$H$404:$K$404,0))*HLOOKUP(AT$403,$J$400:$R$401,2)</f>
        <v>0</v>
      </c>
      <c r="AU440" s="1015"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4" t="str">
        <f t="shared" si="42"/>
        <v>AAANWa</v>
      </c>
      <c r="H441" s="357">
        <v>0</v>
      </c>
      <c r="I441" s="357">
        <v>0</v>
      </c>
      <c r="J441" s="357">
        <v>0</v>
      </c>
      <c r="K441" s="357">
        <v>0</v>
      </c>
      <c r="L441" s="1015" cm="1">
        <f t="array" ref="L441">INDEX($H441:$K441,0,MATCH(L$404,$H$404:$K$404,0))*HLOOKUP(L$403,$J$400:$R$401,2)</f>
        <v>0</v>
      </c>
      <c r="M441" s="1015" cm="1">
        <f t="array" ref="M441">INDEX($H441:$K441,0,MATCH(M$404,$H$404:$K$404,0))*HLOOKUP(M$403,$J$400:$R$401,2)</f>
        <v>0</v>
      </c>
      <c r="N441" s="1015" cm="1">
        <f t="array" ref="N441">INDEX($H441:$K441,0,MATCH(N$404,$H$404:$K$404,0))*HLOOKUP(N$403,$J$400:$R$401,2)</f>
        <v>0</v>
      </c>
      <c r="O441" s="1015" cm="1">
        <f t="array" ref="O441">INDEX($H441:$K441,0,MATCH(O$404,$H$404:$K$404,0))*HLOOKUP(O$403,$J$400:$R$401,2)</f>
        <v>0</v>
      </c>
      <c r="P441" s="1015" cm="1">
        <f t="array" ref="P441">INDEX($H441:$K441,0,MATCH(P$404,$H$404:$K$404,0))*HLOOKUP(P$403,$J$400:$R$401,2)</f>
        <v>0</v>
      </c>
      <c r="Q441" s="1015" cm="1">
        <f t="array" ref="Q441">INDEX($H441:$K441,0,MATCH(Q$404,$H$404:$K$404,0))*HLOOKUP(Q$403,$J$400:$R$401,2)</f>
        <v>0</v>
      </c>
      <c r="R441" s="1015" cm="1">
        <f t="array" ref="R441">INDEX($H441:$K441,0,MATCH(R$404,$H$404:$K$404,0))*HLOOKUP(R$403,$J$400:$R$401,2)</f>
        <v>0</v>
      </c>
      <c r="S441" s="1015" cm="1">
        <f t="array" ref="S441">INDEX($H441:$K441,0,MATCH(S$404,$H$404:$K$404,0))*HLOOKUP(S$403,$J$400:$R$401,2)</f>
        <v>0</v>
      </c>
      <c r="T441" s="1015" cm="1">
        <f t="array" ref="T441">INDEX($H441:$K441,0,MATCH(T$404,$H$404:$K$404,0))*HLOOKUP(T$403,$J$400:$R$401,2)</f>
        <v>0</v>
      </c>
      <c r="U441" s="1015" cm="1">
        <f t="array" ref="U441">INDEX($H441:$K441,0,MATCH(U$404,$H$404:$K$404,0))*HLOOKUP(U$403,$J$400:$R$401,2)</f>
        <v>0</v>
      </c>
      <c r="V441" s="1015" cm="1">
        <f t="array" ref="V441">INDEX($H441:$K441,0,MATCH(V$404,$H$404:$K$404,0))*HLOOKUP(V$403,$J$400:$R$401,2)</f>
        <v>0</v>
      </c>
      <c r="W441" s="1015" cm="1">
        <f t="array" ref="W441">INDEX($H441:$K441,0,MATCH(W$404,$H$404:$K$404,0))*HLOOKUP(W$403,$J$400:$R$401,2)</f>
        <v>0</v>
      </c>
      <c r="X441" s="1015" cm="1">
        <f t="array" ref="X441">INDEX($H441:$K441,0,MATCH(X$404,$H$404:$K$404,0))*HLOOKUP(X$403,$J$400:$R$401,2)</f>
        <v>0</v>
      </c>
      <c r="Y441" s="1015" cm="1">
        <f t="array" ref="Y441">INDEX($H441:$K441,0,MATCH(Y$404,$H$404:$K$404,0))*HLOOKUP(Y$403,$J$400:$R$401,2)</f>
        <v>0</v>
      </c>
      <c r="Z441" s="1015" cm="1">
        <f t="array" ref="Z441">INDEX($H441:$K441,0,MATCH(Z$404,$H$404:$K$404,0))*HLOOKUP(Z$403,$J$400:$R$401,2)</f>
        <v>0</v>
      </c>
      <c r="AA441" s="1015" cm="1">
        <f t="array" ref="AA441">INDEX($H441:$K441,0,MATCH(AA$404,$H$404:$K$404,0))*HLOOKUP(AA$403,$J$400:$R$401,2)</f>
        <v>0</v>
      </c>
      <c r="AB441" s="1015" cm="1">
        <f t="array" ref="AB441">INDEX($H441:$K441,0,MATCH(AB$404,$H$404:$K$404,0))*HLOOKUP(AB$403,$J$400:$R$401,2)</f>
        <v>0</v>
      </c>
      <c r="AC441" s="1015" cm="1">
        <f t="array" ref="AC441">INDEX($H441:$K441,0,MATCH(AC$404,$H$404:$K$404,0))*HLOOKUP(AC$403,$J$400:$R$401,2)</f>
        <v>0</v>
      </c>
      <c r="AD441" s="1015" cm="1">
        <f t="array" ref="AD441">INDEX($H441:$K441,0,MATCH(AD$404,$H$404:$K$404,0))*HLOOKUP(AD$403,$J$400:$R$401,2)</f>
        <v>0</v>
      </c>
      <c r="AE441" s="1015" cm="1">
        <f t="array" ref="AE441">INDEX($H441:$K441,0,MATCH(AE$404,$H$404:$K$404,0))*HLOOKUP(AE$403,$J$400:$R$401,2)</f>
        <v>0</v>
      </c>
      <c r="AF441" s="1015" cm="1">
        <f t="array" ref="AF441">INDEX($H441:$K441,0,MATCH(AF$404,$H$404:$K$404,0))*HLOOKUP(AF$403,$J$400:$R$401,2)</f>
        <v>0</v>
      </c>
      <c r="AG441" s="1015" cm="1">
        <f t="array" ref="AG441">INDEX($H441:$K441,0,MATCH(AG$404,$H$404:$K$404,0))*HLOOKUP(AG$403,$J$400:$R$401,2)</f>
        <v>0</v>
      </c>
      <c r="AH441" s="1015" cm="1">
        <f t="array" ref="AH441">INDEX($H441:$K441,0,MATCH(AH$404,$H$404:$K$404,0))*HLOOKUP(AH$403,$J$400:$R$401,2)</f>
        <v>0</v>
      </c>
      <c r="AI441" s="1015" cm="1">
        <f t="array" ref="AI441">INDEX($H441:$K441,0,MATCH(AI$404,$H$404:$K$404,0))*HLOOKUP(AI$403,$J$400:$R$401,2)</f>
        <v>0</v>
      </c>
      <c r="AJ441" s="1015" cm="1">
        <f t="array" ref="AJ441">INDEX($H441:$K441,0,MATCH(AJ$404,$H$404:$K$404,0))*HLOOKUP(AJ$403,$J$400:$R$401,2)</f>
        <v>0</v>
      </c>
      <c r="AK441" s="1015" cm="1">
        <f t="array" ref="AK441">INDEX($H441:$K441,0,MATCH(AK$404,$H$404:$K$404,0))*HLOOKUP(AK$403,$J$400:$R$401,2)</f>
        <v>0</v>
      </c>
      <c r="AL441" s="1015" cm="1">
        <f t="array" ref="AL441">INDEX($H441:$K441,0,MATCH(AL$404,$H$404:$K$404,0))*HLOOKUP(AL$403,$J$400:$R$401,2)</f>
        <v>0</v>
      </c>
      <c r="AM441" s="1015" cm="1">
        <f t="array" ref="AM441">INDEX($H441:$K441,0,MATCH(AM$404,$H$404:$K$404,0))*HLOOKUP(AM$403,$J$400:$R$401,2)</f>
        <v>0</v>
      </c>
      <c r="AN441" s="1015" cm="1">
        <f t="array" ref="AN441">INDEX($H441:$K441,0,MATCH(AN$404,$H$404:$K$404,0))*HLOOKUP(AN$403,$J$400:$R$401,2)</f>
        <v>0</v>
      </c>
      <c r="AO441" s="1015" cm="1">
        <f t="array" ref="AO441">INDEX($H441:$K441,0,MATCH(AO$404,$H$404:$K$404,0))*HLOOKUP(AO$403,$J$400:$R$401,2)</f>
        <v>0</v>
      </c>
      <c r="AP441" s="1015" cm="1">
        <f t="array" ref="AP441">INDEX($H441:$K441,0,MATCH(AP$404,$H$404:$K$404,0))*HLOOKUP(AP$403,$J$400:$R$401,2)</f>
        <v>0</v>
      </c>
      <c r="AQ441" s="1015" cm="1">
        <f t="array" ref="AQ441">INDEX($H441:$K441,0,MATCH(AQ$404,$H$404:$K$404,0))*HLOOKUP(AQ$403,$J$400:$R$401,2)</f>
        <v>0</v>
      </c>
      <c r="AR441" s="1015" cm="1">
        <f t="array" ref="AR441">INDEX($H441:$K441,0,MATCH(AR$404,$H$404:$K$404,0))*HLOOKUP(AR$403,$J$400:$R$401,2)</f>
        <v>0</v>
      </c>
      <c r="AS441" s="1015" cm="1">
        <f t="array" ref="AS441">INDEX($H441:$K441,0,MATCH(AS$404,$H$404:$K$404,0))*HLOOKUP(AS$403,$J$400:$R$401,2)</f>
        <v>0</v>
      </c>
      <c r="AT441" s="1015" cm="1">
        <f t="array" ref="AT441">INDEX($H441:$K441,0,MATCH(AT$404,$H$404:$K$404,0))*HLOOKUP(AT$403,$J$400:$R$401,2)</f>
        <v>0</v>
      </c>
      <c r="AU441" s="1015"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6" t="s">
        <v>829</v>
      </c>
      <c r="I444" s="697"/>
      <c r="J444" s="1013" t="s">
        <v>419</v>
      </c>
      <c r="K444" s="1013" t="s">
        <v>817</v>
      </c>
      <c r="L444" s="1013" t="s">
        <v>818</v>
      </c>
      <c r="M444" s="1013" t="s">
        <v>819</v>
      </c>
      <c r="N444" s="1013" t="s">
        <v>820</v>
      </c>
      <c r="O444" s="1013" t="s">
        <v>821</v>
      </c>
      <c r="P444" s="1013" t="s">
        <v>822</v>
      </c>
      <c r="Q444" s="1013" t="s">
        <v>823</v>
      </c>
      <c r="R444" s="1013" t="s">
        <v>824</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7" customFormat="1" ht="15" outlineLevel="1" x14ac:dyDescent="0.25">
      <c r="A445" s="701"/>
      <c r="B445" s="698"/>
      <c r="C445" s="710"/>
      <c r="D445" s="710"/>
      <c r="E445" s="710"/>
      <c r="F445" s="714"/>
      <c r="G445" s="656"/>
      <c r="I445" s="697" t="s">
        <v>1163</v>
      </c>
      <c r="J445" s="1014">
        <v>1</v>
      </c>
      <c r="K445" s="1014">
        <v>1</v>
      </c>
      <c r="L445" s="1014">
        <v>1</v>
      </c>
      <c r="M445" s="1014">
        <v>1</v>
      </c>
      <c r="N445" s="1014">
        <v>1</v>
      </c>
      <c r="O445" s="1014">
        <v>1</v>
      </c>
      <c r="P445" s="1014">
        <v>1</v>
      </c>
      <c r="Q445" s="1014">
        <v>1</v>
      </c>
      <c r="R445" s="1014">
        <v>1</v>
      </c>
      <c r="S445" s="714"/>
      <c r="T445" s="714"/>
      <c r="U445" s="714"/>
      <c r="V445" s="714"/>
      <c r="W445" s="714"/>
      <c r="X445" s="714"/>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5"/>
      <c r="AY445" s="700"/>
      <c r="AZ445" s="700"/>
      <c r="BA445" s="700"/>
    </row>
    <row r="446" spans="1:53" s="697" customFormat="1" ht="15" outlineLevel="1" x14ac:dyDescent="0.25">
      <c r="A446" s="701"/>
      <c r="B446" s="698"/>
      <c r="C446" s="710"/>
      <c r="D446" s="710"/>
      <c r="E446" s="710"/>
      <c r="F446" s="714"/>
      <c r="G446" s="656"/>
      <c r="I446" s="714"/>
      <c r="J446" s="714"/>
      <c r="K446" s="714"/>
      <c r="L446" s="714"/>
      <c r="M446" s="714"/>
      <c r="N446" s="714"/>
      <c r="O446" s="714"/>
      <c r="P446" s="714"/>
      <c r="Q446" s="714"/>
      <c r="R446" s="714"/>
      <c r="S446" s="714"/>
      <c r="T446" s="714"/>
      <c r="U446" s="714"/>
      <c r="V446" s="714"/>
      <c r="W446" s="714"/>
      <c r="X446" s="714"/>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5"/>
      <c r="AY446" s="700"/>
      <c r="AZ446" s="700"/>
      <c r="BA446" s="700"/>
    </row>
    <row r="447" spans="1:53" s="76" customFormat="1" ht="15" outlineLevel="1" x14ac:dyDescent="0.25">
      <c r="A447" s="234"/>
      <c r="B447" s="235"/>
      <c r="C447" s="245"/>
      <c r="D447" s="245"/>
      <c r="E447" s="245"/>
      <c r="F447" s="253"/>
      <c r="G447" s="253"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13"/>
      <c r="AW447" s="313"/>
      <c r="AX447" s="244"/>
      <c r="AY447" s="236"/>
      <c r="AZ447" s="236"/>
      <c r="BA447" s="236"/>
    </row>
    <row r="448" spans="1:53" s="76" customFormat="1" ht="15" outlineLevel="1" x14ac:dyDescent="0.25">
      <c r="A448" s="234"/>
      <c r="B448" s="235"/>
      <c r="C448" s="245"/>
      <c r="D448" s="245"/>
      <c r="E448" s="245"/>
      <c r="F448" s="253"/>
      <c r="G448" s="253" t="s">
        <v>832</v>
      </c>
      <c r="H448" s="76" t="s">
        <v>366</v>
      </c>
      <c r="I448" s="76" t="s">
        <v>367</v>
      </c>
      <c r="J448" s="76" t="s">
        <v>1160</v>
      </c>
      <c r="K448" s="76" t="s">
        <v>368</v>
      </c>
      <c r="L448" s="76" t="str">
        <f>H448</f>
        <v>agflow</v>
      </c>
      <c r="M448" s="697" t="str">
        <f t="shared" ref="M448:AU448" si="43">I448</f>
        <v>ureamop</v>
      </c>
      <c r="N448" s="697" t="str">
        <f t="shared" si="43"/>
        <v>urea-late</v>
      </c>
      <c r="O448" s="697" t="str">
        <f t="shared" si="43"/>
        <v>ns31</v>
      </c>
      <c r="P448" s="697" t="str">
        <f t="shared" si="43"/>
        <v>agflow</v>
      </c>
      <c r="Q448" s="697" t="str">
        <f t="shared" si="43"/>
        <v>ureamop</v>
      </c>
      <c r="R448" s="697" t="str">
        <f t="shared" si="43"/>
        <v>urea-late</v>
      </c>
      <c r="S448" s="697" t="str">
        <f t="shared" si="43"/>
        <v>ns31</v>
      </c>
      <c r="T448" s="697" t="str">
        <f t="shared" si="43"/>
        <v>agflow</v>
      </c>
      <c r="U448" s="697" t="str">
        <f t="shared" si="43"/>
        <v>ureamop</v>
      </c>
      <c r="V448" s="697" t="str">
        <f t="shared" si="43"/>
        <v>urea-late</v>
      </c>
      <c r="W448" s="697" t="str">
        <f t="shared" si="43"/>
        <v>ns31</v>
      </c>
      <c r="X448" s="697" t="str">
        <f t="shared" si="43"/>
        <v>agflow</v>
      </c>
      <c r="Y448" s="697" t="str">
        <f t="shared" si="43"/>
        <v>ureamop</v>
      </c>
      <c r="Z448" s="697" t="str">
        <f t="shared" si="43"/>
        <v>urea-late</v>
      </c>
      <c r="AA448" s="697" t="str">
        <f t="shared" si="43"/>
        <v>ns31</v>
      </c>
      <c r="AB448" s="697" t="str">
        <f t="shared" si="43"/>
        <v>agflow</v>
      </c>
      <c r="AC448" s="697" t="str">
        <f t="shared" si="43"/>
        <v>ureamop</v>
      </c>
      <c r="AD448" s="697" t="str">
        <f t="shared" si="43"/>
        <v>urea-late</v>
      </c>
      <c r="AE448" s="697" t="str">
        <f t="shared" si="43"/>
        <v>ns31</v>
      </c>
      <c r="AF448" s="697" t="str">
        <f t="shared" si="43"/>
        <v>agflow</v>
      </c>
      <c r="AG448" s="697" t="str">
        <f t="shared" si="43"/>
        <v>ureamop</v>
      </c>
      <c r="AH448" s="697" t="str">
        <f t="shared" si="43"/>
        <v>urea-late</v>
      </c>
      <c r="AI448" s="697" t="str">
        <f t="shared" si="43"/>
        <v>ns31</v>
      </c>
      <c r="AJ448" s="697" t="str">
        <f t="shared" si="43"/>
        <v>agflow</v>
      </c>
      <c r="AK448" s="697" t="str">
        <f t="shared" si="43"/>
        <v>ureamop</v>
      </c>
      <c r="AL448" s="697" t="str">
        <f t="shared" si="43"/>
        <v>urea-late</v>
      </c>
      <c r="AM448" s="697" t="str">
        <f t="shared" si="43"/>
        <v>ns31</v>
      </c>
      <c r="AN448" s="697" t="str">
        <f t="shared" si="43"/>
        <v>agflow</v>
      </c>
      <c r="AO448" s="697" t="str">
        <f t="shared" si="43"/>
        <v>ureamop</v>
      </c>
      <c r="AP448" s="697" t="str">
        <f t="shared" si="43"/>
        <v>urea-late</v>
      </c>
      <c r="AQ448" s="697" t="str">
        <f t="shared" si="43"/>
        <v>ns31</v>
      </c>
      <c r="AR448" s="697" t="str">
        <f t="shared" si="43"/>
        <v>agflow</v>
      </c>
      <c r="AS448" s="697" t="str">
        <f t="shared" si="43"/>
        <v>ureamop</v>
      </c>
      <c r="AT448" s="697" t="str">
        <f t="shared" si="43"/>
        <v>urea-late</v>
      </c>
      <c r="AU448" s="697"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5" cm="1">
        <f t="array" ref="L449">INDEX($H449:$K449,0,MATCH(L$448,$H$448:$K$448,0))*HLOOKUP(L$447,$J$444:$R$445,2)</f>
        <v>0</v>
      </c>
      <c r="M449" s="1015" cm="1">
        <f t="array" ref="M449">INDEX($H449:$K449,0,MATCH(M$448,$H$448:$K$448,0))*HLOOKUP(M$447,$J$444:$R$445,2)</f>
        <v>0</v>
      </c>
      <c r="N449" s="1015" cm="1">
        <f t="array" ref="N449">INDEX($H449:$K449,0,MATCH(N$448,$H$448:$K$448,0))*HLOOKUP(N$447,$J$444:$R$445,2)</f>
        <v>0</v>
      </c>
      <c r="O449" s="1015" cm="1">
        <f t="array" ref="O449">INDEX($H449:$K449,0,MATCH(O$448,$H$448:$K$448,0))*HLOOKUP(O$447,$J$444:$R$445,2)</f>
        <v>0</v>
      </c>
      <c r="P449" s="1015" cm="1">
        <f t="array" ref="P449">INDEX($H449:$K449,0,MATCH(P$448,$H$448:$K$448,0))*HLOOKUP(P$447,$J$444:$R$445,2)</f>
        <v>0</v>
      </c>
      <c r="Q449" s="1015" cm="1">
        <f t="array" ref="Q449">INDEX($H449:$K449,0,MATCH(Q$448,$H$448:$K$448,0))*HLOOKUP(Q$447,$J$444:$R$445,2)</f>
        <v>0</v>
      </c>
      <c r="R449" s="1015" cm="1">
        <f t="array" ref="R449">INDEX($H449:$K449,0,MATCH(R$448,$H$448:$K$448,0))*HLOOKUP(R$447,$J$444:$R$445,2)</f>
        <v>0</v>
      </c>
      <c r="S449" s="1015" cm="1">
        <f t="array" ref="S449">INDEX($H449:$K449,0,MATCH(S$448,$H$448:$K$448,0))*HLOOKUP(S$447,$J$444:$R$445,2)</f>
        <v>0</v>
      </c>
      <c r="T449" s="1015" cm="1">
        <f t="array" ref="T449">INDEX($H449:$K449,0,MATCH(T$448,$H$448:$K$448,0))*HLOOKUP(T$447,$J$444:$R$445,2)</f>
        <v>0</v>
      </c>
      <c r="U449" s="1015" cm="1">
        <f t="array" ref="U449">INDEX($H449:$K449,0,MATCH(U$448,$H$448:$K$448,0))*HLOOKUP(U$447,$J$444:$R$445,2)</f>
        <v>0</v>
      </c>
      <c r="V449" s="1015" cm="1">
        <f t="array" ref="V449">INDEX($H449:$K449,0,MATCH(V$448,$H$448:$K$448,0))*HLOOKUP(V$447,$J$444:$R$445,2)</f>
        <v>0</v>
      </c>
      <c r="W449" s="1015" cm="1">
        <f t="array" ref="W449">INDEX($H449:$K449,0,MATCH(W$448,$H$448:$K$448,0))*HLOOKUP(W$447,$J$444:$R$445,2)</f>
        <v>0</v>
      </c>
      <c r="X449" s="1015" cm="1">
        <f t="array" ref="X449">INDEX($H449:$K449,0,MATCH(X$448,$H$448:$K$448,0))*HLOOKUP(X$447,$J$444:$R$445,2)</f>
        <v>0</v>
      </c>
      <c r="Y449" s="1015" cm="1">
        <f t="array" ref="Y449">INDEX($H449:$K449,0,MATCH(Y$448,$H$448:$K$448,0))*HLOOKUP(Y$447,$J$444:$R$445,2)</f>
        <v>0</v>
      </c>
      <c r="Z449" s="1015" cm="1">
        <f t="array" ref="Z449">INDEX($H449:$K449,0,MATCH(Z$448,$H$448:$K$448,0))*HLOOKUP(Z$447,$J$444:$R$445,2)</f>
        <v>0</v>
      </c>
      <c r="AA449" s="1015" cm="1">
        <f t="array" ref="AA449">INDEX($H449:$K449,0,MATCH(AA$448,$H$448:$K$448,0))*HLOOKUP(AA$447,$J$444:$R$445,2)</f>
        <v>0</v>
      </c>
      <c r="AB449" s="1015" cm="1">
        <f t="array" ref="AB449">INDEX($H449:$K449,0,MATCH(AB$448,$H$448:$K$448,0))*HLOOKUP(AB$447,$J$444:$R$445,2)</f>
        <v>0</v>
      </c>
      <c r="AC449" s="1015" cm="1">
        <f t="array" ref="AC449">INDEX($H449:$K449,0,MATCH(AC$448,$H$448:$K$448,0))*HLOOKUP(AC$447,$J$444:$R$445,2)</f>
        <v>0</v>
      </c>
      <c r="AD449" s="1015" cm="1">
        <f t="array" ref="AD449">INDEX($H449:$K449,0,MATCH(AD$448,$H$448:$K$448,0))*HLOOKUP(AD$447,$J$444:$R$445,2)</f>
        <v>0</v>
      </c>
      <c r="AE449" s="1015" cm="1">
        <f t="array" ref="AE449">INDEX($H449:$K449,0,MATCH(AE$448,$H$448:$K$448,0))*HLOOKUP(AE$447,$J$444:$R$445,2)</f>
        <v>0</v>
      </c>
      <c r="AF449" s="1015" cm="1">
        <f t="array" ref="AF449">INDEX($H449:$K449,0,MATCH(AF$448,$H$448:$K$448,0))*HLOOKUP(AF$447,$J$444:$R$445,2)</f>
        <v>0</v>
      </c>
      <c r="AG449" s="1015" cm="1">
        <f t="array" ref="AG449">INDEX($H449:$K449,0,MATCH(AG$448,$H$448:$K$448,0))*HLOOKUP(AG$447,$J$444:$R$445,2)</f>
        <v>0</v>
      </c>
      <c r="AH449" s="1015" cm="1">
        <f t="array" ref="AH449">INDEX($H449:$K449,0,MATCH(AH$448,$H$448:$K$448,0))*HLOOKUP(AH$447,$J$444:$R$445,2)</f>
        <v>0</v>
      </c>
      <c r="AI449" s="1015" cm="1">
        <f t="array" ref="AI449">INDEX($H449:$K449,0,MATCH(AI$448,$H$448:$K$448,0))*HLOOKUP(AI$447,$J$444:$R$445,2)</f>
        <v>0</v>
      </c>
      <c r="AJ449" s="1015" cm="1">
        <f t="array" ref="AJ449">INDEX($H449:$K449,0,MATCH(AJ$448,$H$448:$K$448,0))*HLOOKUP(AJ$447,$J$444:$R$445,2)</f>
        <v>0</v>
      </c>
      <c r="AK449" s="1015" cm="1">
        <f t="array" ref="AK449">INDEX($H449:$K449,0,MATCH(AK$448,$H$448:$K$448,0))*HLOOKUP(AK$447,$J$444:$R$445,2)</f>
        <v>0</v>
      </c>
      <c r="AL449" s="1015" cm="1">
        <f t="array" ref="AL449">INDEX($H449:$K449,0,MATCH(AL$448,$H$448:$K$448,0))*HLOOKUP(AL$447,$J$444:$R$445,2)</f>
        <v>0</v>
      </c>
      <c r="AM449" s="1015" cm="1">
        <f t="array" ref="AM449">INDEX($H449:$K449,0,MATCH(AM$448,$H$448:$K$448,0))*HLOOKUP(AM$447,$J$444:$R$445,2)</f>
        <v>0</v>
      </c>
      <c r="AN449" s="1015" cm="1">
        <f t="array" ref="AN449">INDEX($H449:$K449,0,MATCH(AN$448,$H$448:$K$448,0))*HLOOKUP(AN$447,$J$444:$R$445,2)</f>
        <v>0</v>
      </c>
      <c r="AO449" s="1015" cm="1">
        <f t="array" ref="AO449">INDEX($H449:$K449,0,MATCH(AO$448,$H$448:$K$448,0))*HLOOKUP(AO$447,$J$444:$R$445,2)</f>
        <v>0</v>
      </c>
      <c r="AP449" s="1015" cm="1">
        <f t="array" ref="AP449">INDEX($H449:$K449,0,MATCH(AP$448,$H$448:$K$448,0))*HLOOKUP(AP$447,$J$444:$R$445,2)</f>
        <v>0</v>
      </c>
      <c r="AQ449" s="1015" cm="1">
        <f t="array" ref="AQ449">INDEX($H449:$K449,0,MATCH(AQ$448,$H$448:$K$448,0))*HLOOKUP(AQ$447,$J$444:$R$445,2)</f>
        <v>0</v>
      </c>
      <c r="AR449" s="1015" cm="1">
        <f t="array" ref="AR449">INDEX($H449:$K449,0,MATCH(AR$448,$H$448:$K$448,0))*HLOOKUP(AR$447,$J$444:$R$445,2)</f>
        <v>0</v>
      </c>
      <c r="AS449" s="1015" cm="1">
        <f t="array" ref="AS449">INDEX($H449:$K449,0,MATCH(AS$448,$H$448:$K$448,0))*HLOOKUP(AS$447,$J$444:$R$445,2)</f>
        <v>0</v>
      </c>
      <c r="AT449" s="1015" cm="1">
        <f t="array" ref="AT449">INDEX($H449:$K449,0,MATCH(AT$448,$H$448:$K$448,0))*HLOOKUP(AT$447,$J$444:$R$445,2)</f>
        <v>0</v>
      </c>
      <c r="AU449" s="1015"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4" t="str">
        <f t="shared" si="44"/>
        <v>YABABa</v>
      </c>
      <c r="H450" s="357">
        <f t="shared" ref="H450:K450" si="46">IF(H406&gt;0,1,0)</f>
        <v>0</v>
      </c>
      <c r="I450" s="357">
        <f t="shared" si="46"/>
        <v>0</v>
      </c>
      <c r="J450" s="357">
        <f t="shared" si="46"/>
        <v>0</v>
      </c>
      <c r="K450" s="357">
        <f t="shared" si="46"/>
        <v>0</v>
      </c>
      <c r="L450" s="1015" cm="1">
        <f t="array" ref="L450">INDEX($H450:$K450,0,MATCH(L$448,$H$448:$K$448,0))*HLOOKUP(L$447,$J$444:$R$445,2)</f>
        <v>0</v>
      </c>
      <c r="M450" s="1015" cm="1">
        <f t="array" ref="M450">INDEX($H450:$K450,0,MATCH(M$448,$H$448:$K$448,0))*HLOOKUP(M$447,$J$444:$R$445,2)</f>
        <v>0</v>
      </c>
      <c r="N450" s="1015" cm="1">
        <f t="array" ref="N450">INDEX($H450:$K450,0,MATCH(N$448,$H$448:$K$448,0))*HLOOKUP(N$447,$J$444:$R$445,2)</f>
        <v>0</v>
      </c>
      <c r="O450" s="1015" cm="1">
        <f t="array" ref="O450">INDEX($H450:$K450,0,MATCH(O$448,$H$448:$K$448,0))*HLOOKUP(O$447,$J$444:$R$445,2)</f>
        <v>0</v>
      </c>
      <c r="P450" s="1015" cm="1">
        <f t="array" ref="P450">INDEX($H450:$K450,0,MATCH(P$448,$H$448:$K$448,0))*HLOOKUP(P$447,$J$444:$R$445,2)</f>
        <v>0</v>
      </c>
      <c r="Q450" s="1015" cm="1">
        <f t="array" ref="Q450">INDEX($H450:$K450,0,MATCH(Q$448,$H$448:$K$448,0))*HLOOKUP(Q$447,$J$444:$R$445,2)</f>
        <v>0</v>
      </c>
      <c r="R450" s="1015" cm="1">
        <f t="array" ref="R450">INDEX($H450:$K450,0,MATCH(R$448,$H$448:$K$448,0))*HLOOKUP(R$447,$J$444:$R$445,2)</f>
        <v>0</v>
      </c>
      <c r="S450" s="1015" cm="1">
        <f t="array" ref="S450">INDEX($H450:$K450,0,MATCH(S$448,$H$448:$K$448,0))*HLOOKUP(S$447,$J$444:$R$445,2)</f>
        <v>0</v>
      </c>
      <c r="T450" s="1015" cm="1">
        <f t="array" ref="T450">INDEX($H450:$K450,0,MATCH(T$448,$H$448:$K$448,0))*HLOOKUP(T$447,$J$444:$R$445,2)</f>
        <v>0</v>
      </c>
      <c r="U450" s="1015" cm="1">
        <f t="array" ref="U450">INDEX($H450:$K450,0,MATCH(U$448,$H$448:$K$448,0))*HLOOKUP(U$447,$J$444:$R$445,2)</f>
        <v>0</v>
      </c>
      <c r="V450" s="1015" cm="1">
        <f t="array" ref="V450">INDEX($H450:$K450,0,MATCH(V$448,$H$448:$K$448,0))*HLOOKUP(V$447,$J$444:$R$445,2)</f>
        <v>0</v>
      </c>
      <c r="W450" s="1015" cm="1">
        <f t="array" ref="W450">INDEX($H450:$K450,0,MATCH(W$448,$H$448:$K$448,0))*HLOOKUP(W$447,$J$444:$R$445,2)</f>
        <v>0</v>
      </c>
      <c r="X450" s="1015" cm="1">
        <f t="array" ref="X450">INDEX($H450:$K450,0,MATCH(X$448,$H$448:$K$448,0))*HLOOKUP(X$447,$J$444:$R$445,2)</f>
        <v>0</v>
      </c>
      <c r="Y450" s="1015" cm="1">
        <f t="array" ref="Y450">INDEX($H450:$K450,0,MATCH(Y$448,$H$448:$K$448,0))*HLOOKUP(Y$447,$J$444:$R$445,2)</f>
        <v>0</v>
      </c>
      <c r="Z450" s="1015" cm="1">
        <f t="array" ref="Z450">INDEX($H450:$K450,0,MATCH(Z$448,$H$448:$K$448,0))*HLOOKUP(Z$447,$J$444:$R$445,2)</f>
        <v>0</v>
      </c>
      <c r="AA450" s="1015" cm="1">
        <f t="array" ref="AA450">INDEX($H450:$K450,0,MATCH(AA$448,$H$448:$K$448,0))*HLOOKUP(AA$447,$J$444:$R$445,2)</f>
        <v>0</v>
      </c>
      <c r="AB450" s="1015" cm="1">
        <f t="array" ref="AB450">INDEX($H450:$K450,0,MATCH(AB$448,$H$448:$K$448,0))*HLOOKUP(AB$447,$J$444:$R$445,2)</f>
        <v>0</v>
      </c>
      <c r="AC450" s="1015" cm="1">
        <f t="array" ref="AC450">INDEX($H450:$K450,0,MATCH(AC$448,$H$448:$K$448,0))*HLOOKUP(AC$447,$J$444:$R$445,2)</f>
        <v>0</v>
      </c>
      <c r="AD450" s="1015" cm="1">
        <f t="array" ref="AD450">INDEX($H450:$K450,0,MATCH(AD$448,$H$448:$K$448,0))*HLOOKUP(AD$447,$J$444:$R$445,2)</f>
        <v>0</v>
      </c>
      <c r="AE450" s="1015" cm="1">
        <f t="array" ref="AE450">INDEX($H450:$K450,0,MATCH(AE$448,$H$448:$K$448,0))*HLOOKUP(AE$447,$J$444:$R$445,2)</f>
        <v>0</v>
      </c>
      <c r="AF450" s="1015" cm="1">
        <f t="array" ref="AF450">INDEX($H450:$K450,0,MATCH(AF$448,$H$448:$K$448,0))*HLOOKUP(AF$447,$J$444:$R$445,2)</f>
        <v>0</v>
      </c>
      <c r="AG450" s="1015" cm="1">
        <f t="array" ref="AG450">INDEX($H450:$K450,0,MATCH(AG$448,$H$448:$K$448,0))*HLOOKUP(AG$447,$J$444:$R$445,2)</f>
        <v>0</v>
      </c>
      <c r="AH450" s="1015" cm="1">
        <f t="array" ref="AH450">INDEX($H450:$K450,0,MATCH(AH$448,$H$448:$K$448,0))*HLOOKUP(AH$447,$J$444:$R$445,2)</f>
        <v>0</v>
      </c>
      <c r="AI450" s="1015" cm="1">
        <f t="array" ref="AI450">INDEX($H450:$K450,0,MATCH(AI$448,$H$448:$K$448,0))*HLOOKUP(AI$447,$J$444:$R$445,2)</f>
        <v>0</v>
      </c>
      <c r="AJ450" s="1015" cm="1">
        <f t="array" ref="AJ450">INDEX($H450:$K450,0,MATCH(AJ$448,$H$448:$K$448,0))*HLOOKUP(AJ$447,$J$444:$R$445,2)</f>
        <v>0</v>
      </c>
      <c r="AK450" s="1015" cm="1">
        <f t="array" ref="AK450">INDEX($H450:$K450,0,MATCH(AK$448,$H$448:$K$448,0))*HLOOKUP(AK$447,$J$444:$R$445,2)</f>
        <v>0</v>
      </c>
      <c r="AL450" s="1015" cm="1">
        <f t="array" ref="AL450">INDEX($H450:$K450,0,MATCH(AL$448,$H$448:$K$448,0))*HLOOKUP(AL$447,$J$444:$R$445,2)</f>
        <v>0</v>
      </c>
      <c r="AM450" s="1015" cm="1">
        <f t="array" ref="AM450">INDEX($H450:$K450,0,MATCH(AM$448,$H$448:$K$448,0))*HLOOKUP(AM$447,$J$444:$R$445,2)</f>
        <v>0</v>
      </c>
      <c r="AN450" s="1015" cm="1">
        <f t="array" ref="AN450">INDEX($H450:$K450,0,MATCH(AN$448,$H$448:$K$448,0))*HLOOKUP(AN$447,$J$444:$R$445,2)</f>
        <v>0</v>
      </c>
      <c r="AO450" s="1015" cm="1">
        <f t="array" ref="AO450">INDEX($H450:$K450,0,MATCH(AO$448,$H$448:$K$448,0))*HLOOKUP(AO$447,$J$444:$R$445,2)</f>
        <v>0</v>
      </c>
      <c r="AP450" s="1015" cm="1">
        <f t="array" ref="AP450">INDEX($H450:$K450,0,MATCH(AP$448,$H$448:$K$448,0))*HLOOKUP(AP$447,$J$444:$R$445,2)</f>
        <v>0</v>
      </c>
      <c r="AQ450" s="1015" cm="1">
        <f t="array" ref="AQ450">INDEX($H450:$K450,0,MATCH(AQ$448,$H$448:$K$448,0))*HLOOKUP(AQ$447,$J$444:$R$445,2)</f>
        <v>0</v>
      </c>
      <c r="AR450" s="1015" cm="1">
        <f t="array" ref="AR450">INDEX($H450:$K450,0,MATCH(AR$448,$H$448:$K$448,0))*HLOOKUP(AR$447,$J$444:$R$445,2)</f>
        <v>0</v>
      </c>
      <c r="AS450" s="1015" cm="1">
        <f t="array" ref="AS450">INDEX($H450:$K450,0,MATCH(AS$448,$H$448:$K$448,0))*HLOOKUP(AS$447,$J$444:$R$445,2)</f>
        <v>0</v>
      </c>
      <c r="AT450" s="1015" cm="1">
        <f t="array" ref="AT450">INDEX($H450:$K450,0,MATCH(AT$448,$H$448:$K$448,0))*HLOOKUP(AT$447,$J$444:$R$445,2)</f>
        <v>0</v>
      </c>
      <c r="AU450" s="1015"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4" t="str">
        <f t="shared" si="44"/>
        <v>AYABAb</v>
      </c>
      <c r="H451" s="357">
        <f t="shared" ref="H451:K451" si="47">IF(H407&gt;0,1,0)</f>
        <v>1</v>
      </c>
      <c r="I451" s="357">
        <f t="shared" si="47"/>
        <v>1</v>
      </c>
      <c r="J451" s="357">
        <f t="shared" si="47"/>
        <v>1</v>
      </c>
      <c r="K451" s="357">
        <f t="shared" si="47"/>
        <v>0</v>
      </c>
      <c r="L451" s="1015" cm="1">
        <f t="array" ref="L451">INDEX($H451:$K451,0,MATCH(L$448,$H$448:$K$448,0))*HLOOKUP(L$447,$J$444:$R$445,2)</f>
        <v>1</v>
      </c>
      <c r="M451" s="1015" cm="1">
        <f t="array" ref="M451">INDEX($H451:$K451,0,MATCH(M$448,$H$448:$K$448,0))*HLOOKUP(M$447,$J$444:$R$445,2)</f>
        <v>1</v>
      </c>
      <c r="N451" s="1015" cm="1">
        <f t="array" ref="N451">INDEX($H451:$K451,0,MATCH(N$448,$H$448:$K$448,0))*HLOOKUP(N$447,$J$444:$R$445,2)</f>
        <v>1</v>
      </c>
      <c r="O451" s="1015" cm="1">
        <f t="array" ref="O451">INDEX($H451:$K451,0,MATCH(O$448,$H$448:$K$448,0))*HLOOKUP(O$447,$J$444:$R$445,2)</f>
        <v>0</v>
      </c>
      <c r="P451" s="1015" cm="1">
        <f t="array" ref="P451">INDEX($H451:$K451,0,MATCH(P$448,$H$448:$K$448,0))*HLOOKUP(P$447,$J$444:$R$445,2)</f>
        <v>1</v>
      </c>
      <c r="Q451" s="1015" cm="1">
        <f t="array" ref="Q451">INDEX($H451:$K451,0,MATCH(Q$448,$H$448:$K$448,0))*HLOOKUP(Q$447,$J$444:$R$445,2)</f>
        <v>1</v>
      </c>
      <c r="R451" s="1015" cm="1">
        <f t="array" ref="R451">INDEX($H451:$K451,0,MATCH(R$448,$H$448:$K$448,0))*HLOOKUP(R$447,$J$444:$R$445,2)</f>
        <v>1</v>
      </c>
      <c r="S451" s="1015" cm="1">
        <f t="array" ref="S451">INDEX($H451:$K451,0,MATCH(S$448,$H$448:$K$448,0))*HLOOKUP(S$447,$J$444:$R$445,2)</f>
        <v>0</v>
      </c>
      <c r="T451" s="1015" cm="1">
        <f t="array" ref="T451">INDEX($H451:$K451,0,MATCH(T$448,$H$448:$K$448,0))*HLOOKUP(T$447,$J$444:$R$445,2)</f>
        <v>1</v>
      </c>
      <c r="U451" s="1015" cm="1">
        <f t="array" ref="U451">INDEX($H451:$K451,0,MATCH(U$448,$H$448:$K$448,0))*HLOOKUP(U$447,$J$444:$R$445,2)</f>
        <v>1</v>
      </c>
      <c r="V451" s="1015" cm="1">
        <f t="array" ref="V451">INDEX($H451:$K451,0,MATCH(V$448,$H$448:$K$448,0))*HLOOKUP(V$447,$J$444:$R$445,2)</f>
        <v>1</v>
      </c>
      <c r="W451" s="1015" cm="1">
        <f t="array" ref="W451">INDEX($H451:$K451,0,MATCH(W$448,$H$448:$K$448,0))*HLOOKUP(W$447,$J$444:$R$445,2)</f>
        <v>0</v>
      </c>
      <c r="X451" s="1015" cm="1">
        <f t="array" ref="X451">INDEX($H451:$K451,0,MATCH(X$448,$H$448:$K$448,0))*HLOOKUP(X$447,$J$444:$R$445,2)</f>
        <v>1</v>
      </c>
      <c r="Y451" s="1015" cm="1">
        <f t="array" ref="Y451">INDEX($H451:$K451,0,MATCH(Y$448,$H$448:$K$448,0))*HLOOKUP(Y$447,$J$444:$R$445,2)</f>
        <v>1</v>
      </c>
      <c r="Z451" s="1015" cm="1">
        <f t="array" ref="Z451">INDEX($H451:$K451,0,MATCH(Z$448,$H$448:$K$448,0))*HLOOKUP(Z$447,$J$444:$R$445,2)</f>
        <v>1</v>
      </c>
      <c r="AA451" s="1015" cm="1">
        <f t="array" ref="AA451">INDEX($H451:$K451,0,MATCH(AA$448,$H$448:$K$448,0))*HLOOKUP(AA$447,$J$444:$R$445,2)</f>
        <v>0</v>
      </c>
      <c r="AB451" s="1015" cm="1">
        <f t="array" ref="AB451">INDEX($H451:$K451,0,MATCH(AB$448,$H$448:$K$448,0))*HLOOKUP(AB$447,$J$444:$R$445,2)</f>
        <v>1</v>
      </c>
      <c r="AC451" s="1015" cm="1">
        <f t="array" ref="AC451">INDEX($H451:$K451,0,MATCH(AC$448,$H$448:$K$448,0))*HLOOKUP(AC$447,$J$444:$R$445,2)</f>
        <v>1</v>
      </c>
      <c r="AD451" s="1015" cm="1">
        <f t="array" ref="AD451">INDEX($H451:$K451,0,MATCH(AD$448,$H$448:$K$448,0))*HLOOKUP(AD$447,$J$444:$R$445,2)</f>
        <v>1</v>
      </c>
      <c r="AE451" s="1015" cm="1">
        <f t="array" ref="AE451">INDEX($H451:$K451,0,MATCH(AE$448,$H$448:$K$448,0))*HLOOKUP(AE$447,$J$444:$R$445,2)</f>
        <v>0</v>
      </c>
      <c r="AF451" s="1015" cm="1">
        <f t="array" ref="AF451">INDEX($H451:$K451,0,MATCH(AF$448,$H$448:$K$448,0))*HLOOKUP(AF$447,$J$444:$R$445,2)</f>
        <v>1</v>
      </c>
      <c r="AG451" s="1015" cm="1">
        <f t="array" ref="AG451">INDEX($H451:$K451,0,MATCH(AG$448,$H$448:$K$448,0))*HLOOKUP(AG$447,$J$444:$R$445,2)</f>
        <v>1</v>
      </c>
      <c r="AH451" s="1015" cm="1">
        <f t="array" ref="AH451">INDEX($H451:$K451,0,MATCH(AH$448,$H$448:$K$448,0))*HLOOKUP(AH$447,$J$444:$R$445,2)</f>
        <v>1</v>
      </c>
      <c r="AI451" s="1015" cm="1">
        <f t="array" ref="AI451">INDEX($H451:$K451,0,MATCH(AI$448,$H$448:$K$448,0))*HLOOKUP(AI$447,$J$444:$R$445,2)</f>
        <v>0</v>
      </c>
      <c r="AJ451" s="1015" cm="1">
        <f t="array" ref="AJ451">INDEX($H451:$K451,0,MATCH(AJ$448,$H$448:$K$448,0))*HLOOKUP(AJ$447,$J$444:$R$445,2)</f>
        <v>1</v>
      </c>
      <c r="AK451" s="1015" cm="1">
        <f t="array" ref="AK451">INDEX($H451:$K451,0,MATCH(AK$448,$H$448:$K$448,0))*HLOOKUP(AK$447,$J$444:$R$445,2)</f>
        <v>1</v>
      </c>
      <c r="AL451" s="1015" cm="1">
        <f t="array" ref="AL451">INDEX($H451:$K451,0,MATCH(AL$448,$H$448:$K$448,0))*HLOOKUP(AL$447,$J$444:$R$445,2)</f>
        <v>1</v>
      </c>
      <c r="AM451" s="1015" cm="1">
        <f t="array" ref="AM451">INDEX($H451:$K451,0,MATCH(AM$448,$H$448:$K$448,0))*HLOOKUP(AM$447,$J$444:$R$445,2)</f>
        <v>0</v>
      </c>
      <c r="AN451" s="1015" cm="1">
        <f t="array" ref="AN451">INDEX($H451:$K451,0,MATCH(AN$448,$H$448:$K$448,0))*HLOOKUP(AN$447,$J$444:$R$445,2)</f>
        <v>1</v>
      </c>
      <c r="AO451" s="1015" cm="1">
        <f t="array" ref="AO451">INDEX($H451:$K451,0,MATCH(AO$448,$H$448:$K$448,0))*HLOOKUP(AO$447,$J$444:$R$445,2)</f>
        <v>1</v>
      </c>
      <c r="AP451" s="1015" cm="1">
        <f t="array" ref="AP451">INDEX($H451:$K451,0,MATCH(AP$448,$H$448:$K$448,0))*HLOOKUP(AP$447,$J$444:$R$445,2)</f>
        <v>1</v>
      </c>
      <c r="AQ451" s="1015" cm="1">
        <f t="array" ref="AQ451">INDEX($H451:$K451,0,MATCH(AQ$448,$H$448:$K$448,0))*HLOOKUP(AQ$447,$J$444:$R$445,2)</f>
        <v>0</v>
      </c>
      <c r="AR451" s="1015" cm="1">
        <f t="array" ref="AR451">INDEX($H451:$K451,0,MATCH(AR$448,$H$448:$K$448,0))*HLOOKUP(AR$447,$J$444:$R$445,2)</f>
        <v>1</v>
      </c>
      <c r="AS451" s="1015" cm="1">
        <f t="array" ref="AS451">INDEX($H451:$K451,0,MATCH(AS$448,$H$448:$K$448,0))*HLOOKUP(AS$447,$J$444:$R$445,2)</f>
        <v>1</v>
      </c>
      <c r="AT451" s="1015" cm="1">
        <f t="array" ref="AT451">INDEX($H451:$K451,0,MATCH(AT$448,$H$448:$K$448,0))*HLOOKUP(AT$447,$J$444:$R$445,2)</f>
        <v>1</v>
      </c>
      <c r="AU451" s="1015" cm="1">
        <f t="array" ref="AU451">INDEX($H451:$K451,0,MATCH(AU$448,$H$448:$K$448,0))*HLOOKUP(AU$447,$J$444:$R$445,2)</f>
        <v>0</v>
      </c>
      <c r="AV451" s="313"/>
      <c r="AW451" s="313"/>
      <c r="AX451" s="244"/>
      <c r="AY451" s="236"/>
      <c r="AZ451" s="236"/>
      <c r="BA451" s="236"/>
    </row>
    <row r="452" spans="1:53" s="697" customFormat="1" ht="15" outlineLevel="1" x14ac:dyDescent="0.25">
      <c r="A452" s="701"/>
      <c r="B452" s="698"/>
      <c r="C452" s="710"/>
      <c r="D452" s="710"/>
      <c r="E452" s="710"/>
      <c r="F452" s="714"/>
      <c r="G452" s="714" t="str">
        <f t="shared" si="44"/>
        <v>AYABAbd</v>
      </c>
      <c r="H452" s="357">
        <f t="shared" ref="H452:K452" si="48">IF(H408&gt;0,1,0)</f>
        <v>1</v>
      </c>
      <c r="I452" s="357">
        <f t="shared" si="48"/>
        <v>1</v>
      </c>
      <c r="J452" s="357">
        <f t="shared" si="48"/>
        <v>1</v>
      </c>
      <c r="K452" s="357">
        <f t="shared" si="48"/>
        <v>0</v>
      </c>
      <c r="L452" s="1015" cm="1">
        <f t="array" ref="L452">INDEX($H452:$K452,0,MATCH(L$448,$H$448:$K$448,0))*HLOOKUP(L$447,$J$444:$R$445,2)</f>
        <v>1</v>
      </c>
      <c r="M452" s="1015" cm="1">
        <f t="array" ref="M452">INDEX($H452:$K452,0,MATCH(M$448,$H$448:$K$448,0))*HLOOKUP(M$447,$J$444:$R$445,2)</f>
        <v>1</v>
      </c>
      <c r="N452" s="1015" cm="1">
        <f t="array" ref="N452">INDEX($H452:$K452,0,MATCH(N$448,$H$448:$K$448,0))*HLOOKUP(N$447,$J$444:$R$445,2)</f>
        <v>1</v>
      </c>
      <c r="O452" s="1015" cm="1">
        <f t="array" ref="O452">INDEX($H452:$K452,0,MATCH(O$448,$H$448:$K$448,0))*HLOOKUP(O$447,$J$444:$R$445,2)</f>
        <v>0</v>
      </c>
      <c r="P452" s="1015" cm="1">
        <f t="array" ref="P452">INDEX($H452:$K452,0,MATCH(P$448,$H$448:$K$448,0))*HLOOKUP(P$447,$J$444:$R$445,2)</f>
        <v>1</v>
      </c>
      <c r="Q452" s="1015" cm="1">
        <f t="array" ref="Q452">INDEX($H452:$K452,0,MATCH(Q$448,$H$448:$K$448,0))*HLOOKUP(Q$447,$J$444:$R$445,2)</f>
        <v>1</v>
      </c>
      <c r="R452" s="1015" cm="1">
        <f t="array" ref="R452">INDEX($H452:$K452,0,MATCH(R$448,$H$448:$K$448,0))*HLOOKUP(R$447,$J$444:$R$445,2)</f>
        <v>1</v>
      </c>
      <c r="S452" s="1015" cm="1">
        <f t="array" ref="S452">INDEX($H452:$K452,0,MATCH(S$448,$H$448:$K$448,0))*HLOOKUP(S$447,$J$444:$R$445,2)</f>
        <v>0</v>
      </c>
      <c r="T452" s="1015" cm="1">
        <f t="array" ref="T452">INDEX($H452:$K452,0,MATCH(T$448,$H$448:$K$448,0))*HLOOKUP(T$447,$J$444:$R$445,2)</f>
        <v>1</v>
      </c>
      <c r="U452" s="1015" cm="1">
        <f t="array" ref="U452">INDEX($H452:$K452,0,MATCH(U$448,$H$448:$K$448,0))*HLOOKUP(U$447,$J$444:$R$445,2)</f>
        <v>1</v>
      </c>
      <c r="V452" s="1015" cm="1">
        <f t="array" ref="V452">INDEX($H452:$K452,0,MATCH(V$448,$H$448:$K$448,0))*HLOOKUP(V$447,$J$444:$R$445,2)</f>
        <v>1</v>
      </c>
      <c r="W452" s="1015" cm="1">
        <f t="array" ref="W452">INDEX($H452:$K452,0,MATCH(W$448,$H$448:$K$448,0))*HLOOKUP(W$447,$J$444:$R$445,2)</f>
        <v>0</v>
      </c>
      <c r="X452" s="1015" cm="1">
        <f t="array" ref="X452">INDEX($H452:$K452,0,MATCH(X$448,$H$448:$K$448,0))*HLOOKUP(X$447,$J$444:$R$445,2)</f>
        <v>1</v>
      </c>
      <c r="Y452" s="1015" cm="1">
        <f t="array" ref="Y452">INDEX($H452:$K452,0,MATCH(Y$448,$H$448:$K$448,0))*HLOOKUP(Y$447,$J$444:$R$445,2)</f>
        <v>1</v>
      </c>
      <c r="Z452" s="1015" cm="1">
        <f t="array" ref="Z452">INDEX($H452:$K452,0,MATCH(Z$448,$H$448:$K$448,0))*HLOOKUP(Z$447,$J$444:$R$445,2)</f>
        <v>1</v>
      </c>
      <c r="AA452" s="1015" cm="1">
        <f t="array" ref="AA452">INDEX($H452:$K452,0,MATCH(AA$448,$H$448:$K$448,0))*HLOOKUP(AA$447,$J$444:$R$445,2)</f>
        <v>0</v>
      </c>
      <c r="AB452" s="1015" cm="1">
        <f t="array" ref="AB452">INDEX($H452:$K452,0,MATCH(AB$448,$H$448:$K$448,0))*HLOOKUP(AB$447,$J$444:$R$445,2)</f>
        <v>1</v>
      </c>
      <c r="AC452" s="1015" cm="1">
        <f t="array" ref="AC452">INDEX($H452:$K452,0,MATCH(AC$448,$H$448:$K$448,0))*HLOOKUP(AC$447,$J$444:$R$445,2)</f>
        <v>1</v>
      </c>
      <c r="AD452" s="1015" cm="1">
        <f t="array" ref="AD452">INDEX($H452:$K452,0,MATCH(AD$448,$H$448:$K$448,0))*HLOOKUP(AD$447,$J$444:$R$445,2)</f>
        <v>1</v>
      </c>
      <c r="AE452" s="1015" cm="1">
        <f t="array" ref="AE452">INDEX($H452:$K452,0,MATCH(AE$448,$H$448:$K$448,0))*HLOOKUP(AE$447,$J$444:$R$445,2)</f>
        <v>0</v>
      </c>
      <c r="AF452" s="1015" cm="1">
        <f t="array" ref="AF452">INDEX($H452:$K452,0,MATCH(AF$448,$H$448:$K$448,0))*HLOOKUP(AF$447,$J$444:$R$445,2)</f>
        <v>1</v>
      </c>
      <c r="AG452" s="1015" cm="1">
        <f t="array" ref="AG452">INDEX($H452:$K452,0,MATCH(AG$448,$H$448:$K$448,0))*HLOOKUP(AG$447,$J$444:$R$445,2)</f>
        <v>1</v>
      </c>
      <c r="AH452" s="1015" cm="1">
        <f t="array" ref="AH452">INDEX($H452:$K452,0,MATCH(AH$448,$H$448:$K$448,0))*HLOOKUP(AH$447,$J$444:$R$445,2)</f>
        <v>1</v>
      </c>
      <c r="AI452" s="1015" cm="1">
        <f t="array" ref="AI452">INDEX($H452:$K452,0,MATCH(AI$448,$H$448:$K$448,0))*HLOOKUP(AI$447,$J$444:$R$445,2)</f>
        <v>0</v>
      </c>
      <c r="AJ452" s="1015" cm="1">
        <f t="array" ref="AJ452">INDEX($H452:$K452,0,MATCH(AJ$448,$H$448:$K$448,0))*HLOOKUP(AJ$447,$J$444:$R$445,2)</f>
        <v>1</v>
      </c>
      <c r="AK452" s="1015" cm="1">
        <f t="array" ref="AK452">INDEX($H452:$K452,0,MATCH(AK$448,$H$448:$K$448,0))*HLOOKUP(AK$447,$J$444:$R$445,2)</f>
        <v>1</v>
      </c>
      <c r="AL452" s="1015" cm="1">
        <f t="array" ref="AL452">INDEX($H452:$K452,0,MATCH(AL$448,$H$448:$K$448,0))*HLOOKUP(AL$447,$J$444:$R$445,2)</f>
        <v>1</v>
      </c>
      <c r="AM452" s="1015" cm="1">
        <f t="array" ref="AM452">INDEX($H452:$K452,0,MATCH(AM$448,$H$448:$K$448,0))*HLOOKUP(AM$447,$J$444:$R$445,2)</f>
        <v>0</v>
      </c>
      <c r="AN452" s="1015" cm="1">
        <f t="array" ref="AN452">INDEX($H452:$K452,0,MATCH(AN$448,$H$448:$K$448,0))*HLOOKUP(AN$447,$J$444:$R$445,2)</f>
        <v>1</v>
      </c>
      <c r="AO452" s="1015" cm="1">
        <f t="array" ref="AO452">INDEX($H452:$K452,0,MATCH(AO$448,$H$448:$K$448,0))*HLOOKUP(AO$447,$J$444:$R$445,2)</f>
        <v>1</v>
      </c>
      <c r="AP452" s="1015" cm="1">
        <f t="array" ref="AP452">INDEX($H452:$K452,0,MATCH(AP$448,$H$448:$K$448,0))*HLOOKUP(AP$447,$J$444:$R$445,2)</f>
        <v>1</v>
      </c>
      <c r="AQ452" s="1015" cm="1">
        <f t="array" ref="AQ452">INDEX($H452:$K452,0,MATCH(AQ$448,$H$448:$K$448,0))*HLOOKUP(AQ$447,$J$444:$R$445,2)</f>
        <v>0</v>
      </c>
      <c r="AR452" s="1015" cm="1">
        <f t="array" ref="AR452">INDEX($H452:$K452,0,MATCH(AR$448,$H$448:$K$448,0))*HLOOKUP(AR$447,$J$444:$R$445,2)</f>
        <v>1</v>
      </c>
      <c r="AS452" s="1015" cm="1">
        <f t="array" ref="AS452">INDEX($H452:$K452,0,MATCH(AS$448,$H$448:$K$448,0))*HLOOKUP(AS$447,$J$444:$R$445,2)</f>
        <v>1</v>
      </c>
      <c r="AT452" s="1015" cm="1">
        <f t="array" ref="AT452">INDEX($H452:$K452,0,MATCH(AT$448,$H$448:$K$448,0))*HLOOKUP(AT$447,$J$444:$R$445,2)</f>
        <v>1</v>
      </c>
      <c r="AU452" s="1015" cm="1">
        <f t="array" ref="AU452">INDEX($H452:$K452,0,MATCH(AU$448,$H$448:$K$448,0))*HLOOKUP(AU$447,$J$444:$R$445,2)</f>
        <v>0</v>
      </c>
      <c r="AV452" s="313"/>
      <c r="AW452" s="313"/>
      <c r="AX452" s="705"/>
      <c r="AY452" s="700"/>
      <c r="AZ452" s="700"/>
      <c r="BA452" s="700"/>
    </row>
    <row r="453" spans="1:53" s="697" customFormat="1" ht="15" outlineLevel="1" x14ac:dyDescent="0.25">
      <c r="A453" s="701"/>
      <c r="B453" s="698"/>
      <c r="C453" s="710"/>
      <c r="D453" s="710"/>
      <c r="E453" s="710"/>
      <c r="F453" s="714"/>
      <c r="G453" s="714" t="str">
        <f t="shared" si="44"/>
        <v>YAOAOFa</v>
      </c>
      <c r="H453" s="357">
        <f t="shared" ref="H453:K453" si="49">IF(H409&gt;0,1,0)</f>
        <v>0</v>
      </c>
      <c r="I453" s="357">
        <f t="shared" si="49"/>
        <v>0</v>
      </c>
      <c r="J453" s="357">
        <f t="shared" si="49"/>
        <v>0</v>
      </c>
      <c r="K453" s="357">
        <f t="shared" si="49"/>
        <v>0</v>
      </c>
      <c r="L453" s="1015" cm="1">
        <f t="array" ref="L453">INDEX($H453:$K453,0,MATCH(L$448,$H$448:$K$448,0))*HLOOKUP(L$447,$J$444:$R$445,2)</f>
        <v>0</v>
      </c>
      <c r="M453" s="1015" cm="1">
        <f t="array" ref="M453">INDEX($H453:$K453,0,MATCH(M$448,$H$448:$K$448,0))*HLOOKUP(M$447,$J$444:$R$445,2)</f>
        <v>0</v>
      </c>
      <c r="N453" s="1015" cm="1">
        <f t="array" ref="N453">INDEX($H453:$K453,0,MATCH(N$448,$H$448:$K$448,0))*HLOOKUP(N$447,$J$444:$R$445,2)</f>
        <v>0</v>
      </c>
      <c r="O453" s="1015" cm="1">
        <f t="array" ref="O453">INDEX($H453:$K453,0,MATCH(O$448,$H$448:$K$448,0))*HLOOKUP(O$447,$J$444:$R$445,2)</f>
        <v>0</v>
      </c>
      <c r="P453" s="1015" cm="1">
        <f t="array" ref="P453">INDEX($H453:$K453,0,MATCH(P$448,$H$448:$K$448,0))*HLOOKUP(P$447,$J$444:$R$445,2)</f>
        <v>0</v>
      </c>
      <c r="Q453" s="1015" cm="1">
        <f t="array" ref="Q453">INDEX($H453:$K453,0,MATCH(Q$448,$H$448:$K$448,0))*HLOOKUP(Q$447,$J$444:$R$445,2)</f>
        <v>0</v>
      </c>
      <c r="R453" s="1015" cm="1">
        <f t="array" ref="R453">INDEX($H453:$K453,0,MATCH(R$448,$H$448:$K$448,0))*HLOOKUP(R$447,$J$444:$R$445,2)</f>
        <v>0</v>
      </c>
      <c r="S453" s="1015" cm="1">
        <f t="array" ref="S453">INDEX($H453:$K453,0,MATCH(S$448,$H$448:$K$448,0))*HLOOKUP(S$447,$J$444:$R$445,2)</f>
        <v>0</v>
      </c>
      <c r="T453" s="1015" cm="1">
        <f t="array" ref="T453">INDEX($H453:$K453,0,MATCH(T$448,$H$448:$K$448,0))*HLOOKUP(T$447,$J$444:$R$445,2)</f>
        <v>0</v>
      </c>
      <c r="U453" s="1015" cm="1">
        <f t="array" ref="U453">INDEX($H453:$K453,0,MATCH(U$448,$H$448:$K$448,0))*HLOOKUP(U$447,$J$444:$R$445,2)</f>
        <v>0</v>
      </c>
      <c r="V453" s="1015" cm="1">
        <f t="array" ref="V453">INDEX($H453:$K453,0,MATCH(V$448,$H$448:$K$448,0))*HLOOKUP(V$447,$J$444:$R$445,2)</f>
        <v>0</v>
      </c>
      <c r="W453" s="1015" cm="1">
        <f t="array" ref="W453">INDEX($H453:$K453,0,MATCH(W$448,$H$448:$K$448,0))*HLOOKUP(W$447,$J$444:$R$445,2)</f>
        <v>0</v>
      </c>
      <c r="X453" s="1015" cm="1">
        <f t="array" ref="X453">INDEX($H453:$K453,0,MATCH(X$448,$H$448:$K$448,0))*HLOOKUP(X$447,$J$444:$R$445,2)</f>
        <v>0</v>
      </c>
      <c r="Y453" s="1015" cm="1">
        <f t="array" ref="Y453">INDEX($H453:$K453,0,MATCH(Y$448,$H$448:$K$448,0))*HLOOKUP(Y$447,$J$444:$R$445,2)</f>
        <v>0</v>
      </c>
      <c r="Z453" s="1015" cm="1">
        <f t="array" ref="Z453">INDEX($H453:$K453,0,MATCH(Z$448,$H$448:$K$448,0))*HLOOKUP(Z$447,$J$444:$R$445,2)</f>
        <v>0</v>
      </c>
      <c r="AA453" s="1015" cm="1">
        <f t="array" ref="AA453">INDEX($H453:$K453,0,MATCH(AA$448,$H$448:$K$448,0))*HLOOKUP(AA$447,$J$444:$R$445,2)</f>
        <v>0</v>
      </c>
      <c r="AB453" s="1015" cm="1">
        <f t="array" ref="AB453">INDEX($H453:$K453,0,MATCH(AB$448,$H$448:$K$448,0))*HLOOKUP(AB$447,$J$444:$R$445,2)</f>
        <v>0</v>
      </c>
      <c r="AC453" s="1015" cm="1">
        <f t="array" ref="AC453">INDEX($H453:$K453,0,MATCH(AC$448,$H$448:$K$448,0))*HLOOKUP(AC$447,$J$444:$R$445,2)</f>
        <v>0</v>
      </c>
      <c r="AD453" s="1015" cm="1">
        <f t="array" ref="AD453">INDEX($H453:$K453,0,MATCH(AD$448,$H$448:$K$448,0))*HLOOKUP(AD$447,$J$444:$R$445,2)</f>
        <v>0</v>
      </c>
      <c r="AE453" s="1015" cm="1">
        <f t="array" ref="AE453">INDEX($H453:$K453,0,MATCH(AE$448,$H$448:$K$448,0))*HLOOKUP(AE$447,$J$444:$R$445,2)</f>
        <v>0</v>
      </c>
      <c r="AF453" s="1015" cm="1">
        <f t="array" ref="AF453">INDEX($H453:$K453,0,MATCH(AF$448,$H$448:$K$448,0))*HLOOKUP(AF$447,$J$444:$R$445,2)</f>
        <v>0</v>
      </c>
      <c r="AG453" s="1015" cm="1">
        <f t="array" ref="AG453">INDEX($H453:$K453,0,MATCH(AG$448,$H$448:$K$448,0))*HLOOKUP(AG$447,$J$444:$R$445,2)</f>
        <v>0</v>
      </c>
      <c r="AH453" s="1015" cm="1">
        <f t="array" ref="AH453">INDEX($H453:$K453,0,MATCH(AH$448,$H$448:$K$448,0))*HLOOKUP(AH$447,$J$444:$R$445,2)</f>
        <v>0</v>
      </c>
      <c r="AI453" s="1015" cm="1">
        <f t="array" ref="AI453">INDEX($H453:$K453,0,MATCH(AI$448,$H$448:$K$448,0))*HLOOKUP(AI$447,$J$444:$R$445,2)</f>
        <v>0</v>
      </c>
      <c r="AJ453" s="1015" cm="1">
        <f t="array" ref="AJ453">INDEX($H453:$K453,0,MATCH(AJ$448,$H$448:$K$448,0))*HLOOKUP(AJ$447,$J$444:$R$445,2)</f>
        <v>0</v>
      </c>
      <c r="AK453" s="1015" cm="1">
        <f t="array" ref="AK453">INDEX($H453:$K453,0,MATCH(AK$448,$H$448:$K$448,0))*HLOOKUP(AK$447,$J$444:$R$445,2)</f>
        <v>0</v>
      </c>
      <c r="AL453" s="1015" cm="1">
        <f t="array" ref="AL453">INDEX($H453:$K453,0,MATCH(AL$448,$H$448:$K$448,0))*HLOOKUP(AL$447,$J$444:$R$445,2)</f>
        <v>0</v>
      </c>
      <c r="AM453" s="1015" cm="1">
        <f t="array" ref="AM453">INDEX($H453:$K453,0,MATCH(AM$448,$H$448:$K$448,0))*HLOOKUP(AM$447,$J$444:$R$445,2)</f>
        <v>0</v>
      </c>
      <c r="AN453" s="1015" cm="1">
        <f t="array" ref="AN453">INDEX($H453:$K453,0,MATCH(AN$448,$H$448:$K$448,0))*HLOOKUP(AN$447,$J$444:$R$445,2)</f>
        <v>0</v>
      </c>
      <c r="AO453" s="1015" cm="1">
        <f t="array" ref="AO453">INDEX($H453:$K453,0,MATCH(AO$448,$H$448:$K$448,0))*HLOOKUP(AO$447,$J$444:$R$445,2)</f>
        <v>0</v>
      </c>
      <c r="AP453" s="1015" cm="1">
        <f t="array" ref="AP453">INDEX($H453:$K453,0,MATCH(AP$448,$H$448:$K$448,0))*HLOOKUP(AP$447,$J$444:$R$445,2)</f>
        <v>0</v>
      </c>
      <c r="AQ453" s="1015" cm="1">
        <f t="array" ref="AQ453">INDEX($H453:$K453,0,MATCH(AQ$448,$H$448:$K$448,0))*HLOOKUP(AQ$447,$J$444:$R$445,2)</f>
        <v>0</v>
      </c>
      <c r="AR453" s="1015" cm="1">
        <f t="array" ref="AR453">INDEX($H453:$K453,0,MATCH(AR$448,$H$448:$K$448,0))*HLOOKUP(AR$447,$J$444:$R$445,2)</f>
        <v>0</v>
      </c>
      <c r="AS453" s="1015" cm="1">
        <f t="array" ref="AS453">INDEX($H453:$K453,0,MATCH(AS$448,$H$448:$K$448,0))*HLOOKUP(AS$447,$J$444:$R$445,2)</f>
        <v>0</v>
      </c>
      <c r="AT453" s="1015" cm="1">
        <f t="array" ref="AT453">INDEX($H453:$K453,0,MATCH(AT$448,$H$448:$K$448,0))*HLOOKUP(AT$447,$J$444:$R$445,2)</f>
        <v>0</v>
      </c>
      <c r="AU453" s="1015" cm="1">
        <f t="array" ref="AU453">INDEX($H453:$K453,0,MATCH(AU$448,$H$448:$K$448,0))*HLOOKUP(AU$447,$J$444:$R$445,2)</f>
        <v>0</v>
      </c>
      <c r="AV453" s="313"/>
      <c r="AW453" s="313"/>
      <c r="AX453" s="705"/>
      <c r="AY453" s="700"/>
      <c r="AZ453" s="700"/>
      <c r="BA453" s="700"/>
    </row>
    <row r="454" spans="1:53" s="697" customFormat="1" ht="15" outlineLevel="1" x14ac:dyDescent="0.25">
      <c r="A454" s="701"/>
      <c r="B454" s="698"/>
      <c r="C454" s="710"/>
      <c r="D454" s="710"/>
      <c r="E454" s="710"/>
      <c r="F454" s="714"/>
      <c r="G454" s="714" t="str">
        <f t="shared" si="44"/>
        <v>AYAOAof</v>
      </c>
      <c r="H454" s="357">
        <f t="shared" ref="H454:K454" si="50">IF(H410&gt;0,1,0)</f>
        <v>0</v>
      </c>
      <c r="I454" s="357">
        <f t="shared" si="50"/>
        <v>0</v>
      </c>
      <c r="J454" s="357">
        <f t="shared" si="50"/>
        <v>0</v>
      </c>
      <c r="K454" s="357">
        <f t="shared" si="50"/>
        <v>0</v>
      </c>
      <c r="L454" s="1015" cm="1">
        <f t="array" ref="L454">INDEX($H454:$K454,0,MATCH(L$448,$H$448:$K$448,0))*HLOOKUP(L$447,$J$444:$R$445,2)</f>
        <v>0</v>
      </c>
      <c r="M454" s="1015" cm="1">
        <f t="array" ref="M454">INDEX($H454:$K454,0,MATCH(M$448,$H$448:$K$448,0))*HLOOKUP(M$447,$J$444:$R$445,2)</f>
        <v>0</v>
      </c>
      <c r="N454" s="1015" cm="1">
        <f t="array" ref="N454">INDEX($H454:$K454,0,MATCH(N$448,$H$448:$K$448,0))*HLOOKUP(N$447,$J$444:$R$445,2)</f>
        <v>0</v>
      </c>
      <c r="O454" s="1015" cm="1">
        <f t="array" ref="O454">INDEX($H454:$K454,0,MATCH(O$448,$H$448:$K$448,0))*HLOOKUP(O$447,$J$444:$R$445,2)</f>
        <v>0</v>
      </c>
      <c r="P454" s="1015" cm="1">
        <f t="array" ref="P454">INDEX($H454:$K454,0,MATCH(P$448,$H$448:$K$448,0))*HLOOKUP(P$447,$J$444:$R$445,2)</f>
        <v>0</v>
      </c>
      <c r="Q454" s="1015" cm="1">
        <f t="array" ref="Q454">INDEX($H454:$K454,0,MATCH(Q$448,$H$448:$K$448,0))*HLOOKUP(Q$447,$J$444:$R$445,2)</f>
        <v>0</v>
      </c>
      <c r="R454" s="1015" cm="1">
        <f t="array" ref="R454">INDEX($H454:$K454,0,MATCH(R$448,$H$448:$K$448,0))*HLOOKUP(R$447,$J$444:$R$445,2)</f>
        <v>0</v>
      </c>
      <c r="S454" s="1015" cm="1">
        <f t="array" ref="S454">INDEX($H454:$K454,0,MATCH(S$448,$H$448:$K$448,0))*HLOOKUP(S$447,$J$444:$R$445,2)</f>
        <v>0</v>
      </c>
      <c r="T454" s="1015" cm="1">
        <f t="array" ref="T454">INDEX($H454:$K454,0,MATCH(T$448,$H$448:$K$448,0))*HLOOKUP(T$447,$J$444:$R$445,2)</f>
        <v>0</v>
      </c>
      <c r="U454" s="1015" cm="1">
        <f t="array" ref="U454">INDEX($H454:$K454,0,MATCH(U$448,$H$448:$K$448,0))*HLOOKUP(U$447,$J$444:$R$445,2)</f>
        <v>0</v>
      </c>
      <c r="V454" s="1015" cm="1">
        <f t="array" ref="V454">INDEX($H454:$K454,0,MATCH(V$448,$H$448:$K$448,0))*HLOOKUP(V$447,$J$444:$R$445,2)</f>
        <v>0</v>
      </c>
      <c r="W454" s="1015" cm="1">
        <f t="array" ref="W454">INDEX($H454:$K454,0,MATCH(W$448,$H$448:$K$448,0))*HLOOKUP(W$447,$J$444:$R$445,2)</f>
        <v>0</v>
      </c>
      <c r="X454" s="1015" cm="1">
        <f t="array" ref="X454">INDEX($H454:$K454,0,MATCH(X$448,$H$448:$K$448,0))*HLOOKUP(X$447,$J$444:$R$445,2)</f>
        <v>0</v>
      </c>
      <c r="Y454" s="1015" cm="1">
        <f t="array" ref="Y454">INDEX($H454:$K454,0,MATCH(Y$448,$H$448:$K$448,0))*HLOOKUP(Y$447,$J$444:$R$445,2)</f>
        <v>0</v>
      </c>
      <c r="Z454" s="1015" cm="1">
        <f t="array" ref="Z454">INDEX($H454:$K454,0,MATCH(Z$448,$H$448:$K$448,0))*HLOOKUP(Z$447,$J$444:$R$445,2)</f>
        <v>0</v>
      </c>
      <c r="AA454" s="1015" cm="1">
        <f t="array" ref="AA454">INDEX($H454:$K454,0,MATCH(AA$448,$H$448:$K$448,0))*HLOOKUP(AA$447,$J$444:$R$445,2)</f>
        <v>0</v>
      </c>
      <c r="AB454" s="1015" cm="1">
        <f t="array" ref="AB454">INDEX($H454:$K454,0,MATCH(AB$448,$H$448:$K$448,0))*HLOOKUP(AB$447,$J$444:$R$445,2)</f>
        <v>0</v>
      </c>
      <c r="AC454" s="1015" cm="1">
        <f t="array" ref="AC454">INDEX($H454:$K454,0,MATCH(AC$448,$H$448:$K$448,0))*HLOOKUP(AC$447,$J$444:$R$445,2)</f>
        <v>0</v>
      </c>
      <c r="AD454" s="1015" cm="1">
        <f t="array" ref="AD454">INDEX($H454:$K454,0,MATCH(AD$448,$H$448:$K$448,0))*HLOOKUP(AD$447,$J$444:$R$445,2)</f>
        <v>0</v>
      </c>
      <c r="AE454" s="1015" cm="1">
        <f t="array" ref="AE454">INDEX($H454:$K454,0,MATCH(AE$448,$H$448:$K$448,0))*HLOOKUP(AE$447,$J$444:$R$445,2)</f>
        <v>0</v>
      </c>
      <c r="AF454" s="1015" cm="1">
        <f t="array" ref="AF454">INDEX($H454:$K454,0,MATCH(AF$448,$H$448:$K$448,0))*HLOOKUP(AF$447,$J$444:$R$445,2)</f>
        <v>0</v>
      </c>
      <c r="AG454" s="1015" cm="1">
        <f t="array" ref="AG454">INDEX($H454:$K454,0,MATCH(AG$448,$H$448:$K$448,0))*HLOOKUP(AG$447,$J$444:$R$445,2)</f>
        <v>0</v>
      </c>
      <c r="AH454" s="1015" cm="1">
        <f t="array" ref="AH454">INDEX($H454:$K454,0,MATCH(AH$448,$H$448:$K$448,0))*HLOOKUP(AH$447,$J$444:$R$445,2)</f>
        <v>0</v>
      </c>
      <c r="AI454" s="1015" cm="1">
        <f t="array" ref="AI454">INDEX($H454:$K454,0,MATCH(AI$448,$H$448:$K$448,0))*HLOOKUP(AI$447,$J$444:$R$445,2)</f>
        <v>0</v>
      </c>
      <c r="AJ454" s="1015" cm="1">
        <f t="array" ref="AJ454">INDEX($H454:$K454,0,MATCH(AJ$448,$H$448:$K$448,0))*HLOOKUP(AJ$447,$J$444:$R$445,2)</f>
        <v>0</v>
      </c>
      <c r="AK454" s="1015" cm="1">
        <f t="array" ref="AK454">INDEX($H454:$K454,0,MATCH(AK$448,$H$448:$K$448,0))*HLOOKUP(AK$447,$J$444:$R$445,2)</f>
        <v>0</v>
      </c>
      <c r="AL454" s="1015" cm="1">
        <f t="array" ref="AL454">INDEX($H454:$K454,0,MATCH(AL$448,$H$448:$K$448,0))*HLOOKUP(AL$447,$J$444:$R$445,2)</f>
        <v>0</v>
      </c>
      <c r="AM454" s="1015" cm="1">
        <f t="array" ref="AM454">INDEX($H454:$K454,0,MATCH(AM$448,$H$448:$K$448,0))*HLOOKUP(AM$447,$J$444:$R$445,2)</f>
        <v>0</v>
      </c>
      <c r="AN454" s="1015" cm="1">
        <f t="array" ref="AN454">INDEX($H454:$K454,0,MATCH(AN$448,$H$448:$K$448,0))*HLOOKUP(AN$447,$J$444:$R$445,2)</f>
        <v>0</v>
      </c>
      <c r="AO454" s="1015" cm="1">
        <f t="array" ref="AO454">INDEX($H454:$K454,0,MATCH(AO$448,$H$448:$K$448,0))*HLOOKUP(AO$447,$J$444:$R$445,2)</f>
        <v>0</v>
      </c>
      <c r="AP454" s="1015" cm="1">
        <f t="array" ref="AP454">INDEX($H454:$K454,0,MATCH(AP$448,$H$448:$K$448,0))*HLOOKUP(AP$447,$J$444:$R$445,2)</f>
        <v>0</v>
      </c>
      <c r="AQ454" s="1015" cm="1">
        <f t="array" ref="AQ454">INDEX($H454:$K454,0,MATCH(AQ$448,$H$448:$K$448,0))*HLOOKUP(AQ$447,$J$444:$R$445,2)</f>
        <v>0</v>
      </c>
      <c r="AR454" s="1015" cm="1">
        <f t="array" ref="AR454">INDEX($H454:$K454,0,MATCH(AR$448,$H$448:$K$448,0))*HLOOKUP(AR$447,$J$444:$R$445,2)</f>
        <v>0</v>
      </c>
      <c r="AS454" s="1015" cm="1">
        <f t="array" ref="AS454">INDEX($H454:$K454,0,MATCH(AS$448,$H$448:$K$448,0))*HLOOKUP(AS$447,$J$444:$R$445,2)</f>
        <v>0</v>
      </c>
      <c r="AT454" s="1015" cm="1">
        <f t="array" ref="AT454">INDEX($H454:$K454,0,MATCH(AT$448,$H$448:$K$448,0))*HLOOKUP(AT$447,$J$444:$R$445,2)</f>
        <v>0</v>
      </c>
      <c r="AU454" s="1015" cm="1">
        <f t="array" ref="AU454">INDEX($H454:$K454,0,MATCH(AU$448,$H$448:$K$448,0))*HLOOKUP(AU$447,$J$444:$R$445,2)</f>
        <v>0</v>
      </c>
      <c r="AV454" s="313"/>
      <c r="AW454" s="313"/>
      <c r="AX454" s="705"/>
      <c r="AY454" s="700"/>
      <c r="AZ454" s="700"/>
      <c r="BA454" s="700"/>
    </row>
    <row r="455" spans="1:53" s="76" customFormat="1" ht="15" outlineLevel="1" x14ac:dyDescent="0.25">
      <c r="A455" s="234"/>
      <c r="B455" s="235"/>
      <c r="C455" s="245"/>
      <c r="D455" s="245"/>
      <c r="E455" s="245"/>
      <c r="F455" s="253"/>
      <c r="G455" s="714" t="str">
        <f t="shared" si="44"/>
        <v>YYNBNb</v>
      </c>
      <c r="H455" s="357">
        <f t="shared" ref="H455:K455" si="51">IF(H411&gt;0,1,0)</f>
        <v>1</v>
      </c>
      <c r="I455" s="357">
        <f t="shared" si="51"/>
        <v>1</v>
      </c>
      <c r="J455" s="357">
        <f t="shared" si="51"/>
        <v>1</v>
      </c>
      <c r="K455" s="357">
        <f t="shared" si="51"/>
        <v>0</v>
      </c>
      <c r="L455" s="1015" cm="1">
        <f t="array" ref="L455">INDEX($H455:$K455,0,MATCH(L$448,$H$448:$K$448,0))*HLOOKUP(L$447,$J$444:$R$445,2)</f>
        <v>1</v>
      </c>
      <c r="M455" s="1015" cm="1">
        <f t="array" ref="M455">INDEX($H455:$K455,0,MATCH(M$448,$H$448:$K$448,0))*HLOOKUP(M$447,$J$444:$R$445,2)</f>
        <v>1</v>
      </c>
      <c r="N455" s="1015" cm="1">
        <f t="array" ref="N455">INDEX($H455:$K455,0,MATCH(N$448,$H$448:$K$448,0))*HLOOKUP(N$447,$J$444:$R$445,2)</f>
        <v>1</v>
      </c>
      <c r="O455" s="1015" cm="1">
        <f t="array" ref="O455">INDEX($H455:$K455,0,MATCH(O$448,$H$448:$K$448,0))*HLOOKUP(O$447,$J$444:$R$445,2)</f>
        <v>0</v>
      </c>
      <c r="P455" s="1015" cm="1">
        <f t="array" ref="P455">INDEX($H455:$K455,0,MATCH(P$448,$H$448:$K$448,0))*HLOOKUP(P$447,$J$444:$R$445,2)</f>
        <v>1</v>
      </c>
      <c r="Q455" s="1015" cm="1">
        <f t="array" ref="Q455">INDEX($H455:$K455,0,MATCH(Q$448,$H$448:$K$448,0))*HLOOKUP(Q$447,$J$444:$R$445,2)</f>
        <v>1</v>
      </c>
      <c r="R455" s="1015" cm="1">
        <f t="array" ref="R455">INDEX($H455:$K455,0,MATCH(R$448,$H$448:$K$448,0))*HLOOKUP(R$447,$J$444:$R$445,2)</f>
        <v>1</v>
      </c>
      <c r="S455" s="1015" cm="1">
        <f t="array" ref="S455">INDEX($H455:$K455,0,MATCH(S$448,$H$448:$K$448,0))*HLOOKUP(S$447,$J$444:$R$445,2)</f>
        <v>0</v>
      </c>
      <c r="T455" s="1015" cm="1">
        <f t="array" ref="T455">INDEX($H455:$K455,0,MATCH(T$448,$H$448:$K$448,0))*HLOOKUP(T$447,$J$444:$R$445,2)</f>
        <v>1</v>
      </c>
      <c r="U455" s="1015" cm="1">
        <f t="array" ref="U455">INDEX($H455:$K455,0,MATCH(U$448,$H$448:$K$448,0))*HLOOKUP(U$447,$J$444:$R$445,2)</f>
        <v>1</v>
      </c>
      <c r="V455" s="1015" cm="1">
        <f t="array" ref="V455">INDEX($H455:$K455,0,MATCH(V$448,$H$448:$K$448,0))*HLOOKUP(V$447,$J$444:$R$445,2)</f>
        <v>1</v>
      </c>
      <c r="W455" s="1015" cm="1">
        <f t="array" ref="W455">INDEX($H455:$K455,0,MATCH(W$448,$H$448:$K$448,0))*HLOOKUP(W$447,$J$444:$R$445,2)</f>
        <v>0</v>
      </c>
      <c r="X455" s="1015" cm="1">
        <f t="array" ref="X455">INDEX($H455:$K455,0,MATCH(X$448,$H$448:$K$448,0))*HLOOKUP(X$447,$J$444:$R$445,2)</f>
        <v>1</v>
      </c>
      <c r="Y455" s="1015" cm="1">
        <f t="array" ref="Y455">INDEX($H455:$K455,0,MATCH(Y$448,$H$448:$K$448,0))*HLOOKUP(Y$447,$J$444:$R$445,2)</f>
        <v>1</v>
      </c>
      <c r="Z455" s="1015" cm="1">
        <f t="array" ref="Z455">INDEX($H455:$K455,0,MATCH(Z$448,$H$448:$K$448,0))*HLOOKUP(Z$447,$J$444:$R$445,2)</f>
        <v>1</v>
      </c>
      <c r="AA455" s="1015" cm="1">
        <f t="array" ref="AA455">INDEX($H455:$K455,0,MATCH(AA$448,$H$448:$K$448,0))*HLOOKUP(AA$447,$J$444:$R$445,2)</f>
        <v>0</v>
      </c>
      <c r="AB455" s="1015" cm="1">
        <f t="array" ref="AB455">INDEX($H455:$K455,0,MATCH(AB$448,$H$448:$K$448,0))*HLOOKUP(AB$447,$J$444:$R$445,2)</f>
        <v>1</v>
      </c>
      <c r="AC455" s="1015" cm="1">
        <f t="array" ref="AC455">INDEX($H455:$K455,0,MATCH(AC$448,$H$448:$K$448,0))*HLOOKUP(AC$447,$J$444:$R$445,2)</f>
        <v>1</v>
      </c>
      <c r="AD455" s="1015" cm="1">
        <f t="array" ref="AD455">INDEX($H455:$K455,0,MATCH(AD$448,$H$448:$K$448,0))*HLOOKUP(AD$447,$J$444:$R$445,2)</f>
        <v>1</v>
      </c>
      <c r="AE455" s="1015" cm="1">
        <f t="array" ref="AE455">INDEX($H455:$K455,0,MATCH(AE$448,$H$448:$K$448,0))*HLOOKUP(AE$447,$J$444:$R$445,2)</f>
        <v>0</v>
      </c>
      <c r="AF455" s="1015" cm="1">
        <f t="array" ref="AF455">INDEX($H455:$K455,0,MATCH(AF$448,$H$448:$K$448,0))*HLOOKUP(AF$447,$J$444:$R$445,2)</f>
        <v>1</v>
      </c>
      <c r="AG455" s="1015" cm="1">
        <f t="array" ref="AG455">INDEX($H455:$K455,0,MATCH(AG$448,$H$448:$K$448,0))*HLOOKUP(AG$447,$J$444:$R$445,2)</f>
        <v>1</v>
      </c>
      <c r="AH455" s="1015" cm="1">
        <f t="array" ref="AH455">INDEX($H455:$K455,0,MATCH(AH$448,$H$448:$K$448,0))*HLOOKUP(AH$447,$J$444:$R$445,2)</f>
        <v>1</v>
      </c>
      <c r="AI455" s="1015" cm="1">
        <f t="array" ref="AI455">INDEX($H455:$K455,0,MATCH(AI$448,$H$448:$K$448,0))*HLOOKUP(AI$447,$J$444:$R$445,2)</f>
        <v>0</v>
      </c>
      <c r="AJ455" s="1015" cm="1">
        <f t="array" ref="AJ455">INDEX($H455:$K455,0,MATCH(AJ$448,$H$448:$K$448,0))*HLOOKUP(AJ$447,$J$444:$R$445,2)</f>
        <v>1</v>
      </c>
      <c r="AK455" s="1015" cm="1">
        <f t="array" ref="AK455">INDEX($H455:$K455,0,MATCH(AK$448,$H$448:$K$448,0))*HLOOKUP(AK$447,$J$444:$R$445,2)</f>
        <v>1</v>
      </c>
      <c r="AL455" s="1015" cm="1">
        <f t="array" ref="AL455">INDEX($H455:$K455,0,MATCH(AL$448,$H$448:$K$448,0))*HLOOKUP(AL$447,$J$444:$R$445,2)</f>
        <v>1</v>
      </c>
      <c r="AM455" s="1015" cm="1">
        <f t="array" ref="AM455">INDEX($H455:$K455,0,MATCH(AM$448,$H$448:$K$448,0))*HLOOKUP(AM$447,$J$444:$R$445,2)</f>
        <v>0</v>
      </c>
      <c r="AN455" s="1015" cm="1">
        <f t="array" ref="AN455">INDEX($H455:$K455,0,MATCH(AN$448,$H$448:$K$448,0))*HLOOKUP(AN$447,$J$444:$R$445,2)</f>
        <v>1</v>
      </c>
      <c r="AO455" s="1015" cm="1">
        <f t="array" ref="AO455">INDEX($H455:$K455,0,MATCH(AO$448,$H$448:$K$448,0))*HLOOKUP(AO$447,$J$444:$R$445,2)</f>
        <v>1</v>
      </c>
      <c r="AP455" s="1015" cm="1">
        <f t="array" ref="AP455">INDEX($H455:$K455,0,MATCH(AP$448,$H$448:$K$448,0))*HLOOKUP(AP$447,$J$444:$R$445,2)</f>
        <v>1</v>
      </c>
      <c r="AQ455" s="1015" cm="1">
        <f t="array" ref="AQ455">INDEX($H455:$K455,0,MATCH(AQ$448,$H$448:$K$448,0))*HLOOKUP(AQ$447,$J$444:$R$445,2)</f>
        <v>0</v>
      </c>
      <c r="AR455" s="1015" cm="1">
        <f t="array" ref="AR455">INDEX($H455:$K455,0,MATCH(AR$448,$H$448:$K$448,0))*HLOOKUP(AR$447,$J$444:$R$445,2)</f>
        <v>1</v>
      </c>
      <c r="AS455" s="1015" cm="1">
        <f t="array" ref="AS455">INDEX($H455:$K455,0,MATCH(AS$448,$H$448:$K$448,0))*HLOOKUP(AS$447,$J$444:$R$445,2)</f>
        <v>1</v>
      </c>
      <c r="AT455" s="1015" cm="1">
        <f t="array" ref="AT455">INDEX($H455:$K455,0,MATCH(AT$448,$H$448:$K$448,0))*HLOOKUP(AT$447,$J$444:$R$445,2)</f>
        <v>1</v>
      </c>
      <c r="AU455" s="1015"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4" t="str">
        <f t="shared" si="44"/>
        <v>YYBNBz</v>
      </c>
      <c r="H456" s="357">
        <f t="shared" ref="H456:K456" si="52">IF(H412&gt;0,1,0)</f>
        <v>1</v>
      </c>
      <c r="I456" s="357">
        <f t="shared" si="52"/>
        <v>1</v>
      </c>
      <c r="J456" s="357">
        <f t="shared" si="52"/>
        <v>0</v>
      </c>
      <c r="K456" s="357">
        <f t="shared" si="52"/>
        <v>1</v>
      </c>
      <c r="L456" s="1015" cm="1">
        <f t="array" ref="L456">INDEX($H456:$K456,0,MATCH(L$448,$H$448:$K$448,0))*HLOOKUP(L$447,$J$444:$R$445,2)</f>
        <v>1</v>
      </c>
      <c r="M456" s="1015" cm="1">
        <f t="array" ref="M456">INDEX($H456:$K456,0,MATCH(M$448,$H$448:$K$448,0))*HLOOKUP(M$447,$J$444:$R$445,2)</f>
        <v>1</v>
      </c>
      <c r="N456" s="1015" cm="1">
        <f t="array" ref="N456">INDEX($H456:$K456,0,MATCH(N$448,$H$448:$K$448,0))*HLOOKUP(N$447,$J$444:$R$445,2)</f>
        <v>0</v>
      </c>
      <c r="O456" s="1015" cm="1">
        <f t="array" ref="O456">INDEX($H456:$K456,0,MATCH(O$448,$H$448:$K$448,0))*HLOOKUP(O$447,$J$444:$R$445,2)</f>
        <v>1</v>
      </c>
      <c r="P456" s="1015" cm="1">
        <f t="array" ref="P456">INDEX($H456:$K456,0,MATCH(P$448,$H$448:$K$448,0))*HLOOKUP(P$447,$J$444:$R$445,2)</f>
        <v>1</v>
      </c>
      <c r="Q456" s="1015" cm="1">
        <f t="array" ref="Q456">INDEX($H456:$K456,0,MATCH(Q$448,$H$448:$K$448,0))*HLOOKUP(Q$447,$J$444:$R$445,2)</f>
        <v>1</v>
      </c>
      <c r="R456" s="1015" cm="1">
        <f t="array" ref="R456">INDEX($H456:$K456,0,MATCH(R$448,$H$448:$K$448,0))*HLOOKUP(R$447,$J$444:$R$445,2)</f>
        <v>0</v>
      </c>
      <c r="S456" s="1015" cm="1">
        <f t="array" ref="S456">INDEX($H456:$K456,0,MATCH(S$448,$H$448:$K$448,0))*HLOOKUP(S$447,$J$444:$R$445,2)</f>
        <v>1</v>
      </c>
      <c r="T456" s="1015" cm="1">
        <f t="array" ref="T456">INDEX($H456:$K456,0,MATCH(T$448,$H$448:$K$448,0))*HLOOKUP(T$447,$J$444:$R$445,2)</f>
        <v>1</v>
      </c>
      <c r="U456" s="1015" cm="1">
        <f t="array" ref="U456">INDEX($H456:$K456,0,MATCH(U$448,$H$448:$K$448,0))*HLOOKUP(U$447,$J$444:$R$445,2)</f>
        <v>1</v>
      </c>
      <c r="V456" s="1015" cm="1">
        <f t="array" ref="V456">INDEX($H456:$K456,0,MATCH(V$448,$H$448:$K$448,0))*HLOOKUP(V$447,$J$444:$R$445,2)</f>
        <v>0</v>
      </c>
      <c r="W456" s="1015" cm="1">
        <f t="array" ref="W456">INDEX($H456:$K456,0,MATCH(W$448,$H$448:$K$448,0))*HLOOKUP(W$447,$J$444:$R$445,2)</f>
        <v>1</v>
      </c>
      <c r="X456" s="1015" cm="1">
        <f t="array" ref="X456">INDEX($H456:$K456,0,MATCH(X$448,$H$448:$K$448,0))*HLOOKUP(X$447,$J$444:$R$445,2)</f>
        <v>1</v>
      </c>
      <c r="Y456" s="1015" cm="1">
        <f t="array" ref="Y456">INDEX($H456:$K456,0,MATCH(Y$448,$H$448:$K$448,0))*HLOOKUP(Y$447,$J$444:$R$445,2)</f>
        <v>1</v>
      </c>
      <c r="Z456" s="1015" cm="1">
        <f t="array" ref="Z456">INDEX($H456:$K456,0,MATCH(Z$448,$H$448:$K$448,0))*HLOOKUP(Z$447,$J$444:$R$445,2)</f>
        <v>0</v>
      </c>
      <c r="AA456" s="1015" cm="1">
        <f t="array" ref="AA456">INDEX($H456:$K456,0,MATCH(AA$448,$H$448:$K$448,0))*HLOOKUP(AA$447,$J$444:$R$445,2)</f>
        <v>1</v>
      </c>
      <c r="AB456" s="1015" cm="1">
        <f t="array" ref="AB456">INDEX($H456:$K456,0,MATCH(AB$448,$H$448:$K$448,0))*HLOOKUP(AB$447,$J$444:$R$445,2)</f>
        <v>1</v>
      </c>
      <c r="AC456" s="1015" cm="1">
        <f t="array" ref="AC456">INDEX($H456:$K456,0,MATCH(AC$448,$H$448:$K$448,0))*HLOOKUP(AC$447,$J$444:$R$445,2)</f>
        <v>1</v>
      </c>
      <c r="AD456" s="1015" cm="1">
        <f t="array" ref="AD456">INDEX($H456:$K456,0,MATCH(AD$448,$H$448:$K$448,0))*HLOOKUP(AD$447,$J$444:$R$445,2)</f>
        <v>0</v>
      </c>
      <c r="AE456" s="1015" cm="1">
        <f t="array" ref="AE456">INDEX($H456:$K456,0,MATCH(AE$448,$H$448:$K$448,0))*HLOOKUP(AE$447,$J$444:$R$445,2)</f>
        <v>1</v>
      </c>
      <c r="AF456" s="1015" cm="1">
        <f t="array" ref="AF456">INDEX($H456:$K456,0,MATCH(AF$448,$H$448:$K$448,0))*HLOOKUP(AF$447,$J$444:$R$445,2)</f>
        <v>1</v>
      </c>
      <c r="AG456" s="1015" cm="1">
        <f t="array" ref="AG456">INDEX($H456:$K456,0,MATCH(AG$448,$H$448:$K$448,0))*HLOOKUP(AG$447,$J$444:$R$445,2)</f>
        <v>1</v>
      </c>
      <c r="AH456" s="1015" cm="1">
        <f t="array" ref="AH456">INDEX($H456:$K456,0,MATCH(AH$448,$H$448:$K$448,0))*HLOOKUP(AH$447,$J$444:$R$445,2)</f>
        <v>0</v>
      </c>
      <c r="AI456" s="1015" cm="1">
        <f t="array" ref="AI456">INDEX($H456:$K456,0,MATCH(AI$448,$H$448:$K$448,0))*HLOOKUP(AI$447,$J$444:$R$445,2)</f>
        <v>1</v>
      </c>
      <c r="AJ456" s="1015" cm="1">
        <f t="array" ref="AJ456">INDEX($H456:$K456,0,MATCH(AJ$448,$H$448:$K$448,0))*HLOOKUP(AJ$447,$J$444:$R$445,2)</f>
        <v>1</v>
      </c>
      <c r="AK456" s="1015" cm="1">
        <f t="array" ref="AK456">INDEX($H456:$K456,0,MATCH(AK$448,$H$448:$K$448,0))*HLOOKUP(AK$447,$J$444:$R$445,2)</f>
        <v>1</v>
      </c>
      <c r="AL456" s="1015" cm="1">
        <f t="array" ref="AL456">INDEX($H456:$K456,0,MATCH(AL$448,$H$448:$K$448,0))*HLOOKUP(AL$447,$J$444:$R$445,2)</f>
        <v>0</v>
      </c>
      <c r="AM456" s="1015" cm="1">
        <f t="array" ref="AM456">INDEX($H456:$K456,0,MATCH(AM$448,$H$448:$K$448,0))*HLOOKUP(AM$447,$J$444:$R$445,2)</f>
        <v>1</v>
      </c>
      <c r="AN456" s="1015" cm="1">
        <f t="array" ref="AN456">INDEX($H456:$K456,0,MATCH(AN$448,$H$448:$K$448,0))*HLOOKUP(AN$447,$J$444:$R$445,2)</f>
        <v>1</v>
      </c>
      <c r="AO456" s="1015" cm="1">
        <f t="array" ref="AO456">INDEX($H456:$K456,0,MATCH(AO$448,$H$448:$K$448,0))*HLOOKUP(AO$447,$J$444:$R$445,2)</f>
        <v>1</v>
      </c>
      <c r="AP456" s="1015" cm="1">
        <f t="array" ref="AP456">INDEX($H456:$K456,0,MATCH(AP$448,$H$448:$K$448,0))*HLOOKUP(AP$447,$J$444:$R$445,2)</f>
        <v>0</v>
      </c>
      <c r="AQ456" s="1015" cm="1">
        <f t="array" ref="AQ456">INDEX($H456:$K456,0,MATCH(AQ$448,$H$448:$K$448,0))*HLOOKUP(AQ$447,$J$444:$R$445,2)</f>
        <v>1</v>
      </c>
      <c r="AR456" s="1015" cm="1">
        <f t="array" ref="AR456">INDEX($H456:$K456,0,MATCH(AR$448,$H$448:$K$448,0))*HLOOKUP(AR$447,$J$444:$R$445,2)</f>
        <v>1</v>
      </c>
      <c r="AS456" s="1015" cm="1">
        <f t="array" ref="AS456">INDEX($H456:$K456,0,MATCH(AS$448,$H$448:$K$448,0))*HLOOKUP(AS$447,$J$444:$R$445,2)</f>
        <v>1</v>
      </c>
      <c r="AT456" s="1015" cm="1">
        <f t="array" ref="AT456">INDEX($H456:$K456,0,MATCH(AT$448,$H$448:$K$448,0))*HLOOKUP(AT$447,$J$444:$R$445,2)</f>
        <v>0</v>
      </c>
      <c r="AU456" s="1015"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4" t="str">
        <f t="shared" si="44"/>
        <v>YYBNBr</v>
      </c>
      <c r="H457" s="357">
        <f t="shared" ref="H457:K457" si="53">IF(H413&gt;0,1,0)</f>
        <v>1</v>
      </c>
      <c r="I457" s="357">
        <f t="shared" si="53"/>
        <v>1</v>
      </c>
      <c r="J457" s="357">
        <f t="shared" si="53"/>
        <v>0</v>
      </c>
      <c r="K457" s="357">
        <f t="shared" si="53"/>
        <v>1</v>
      </c>
      <c r="L457" s="1015" cm="1">
        <f t="array" ref="L457">INDEX($H457:$K457,0,MATCH(L$448,$H$448:$K$448,0))*HLOOKUP(L$447,$J$444:$R$445,2)</f>
        <v>1</v>
      </c>
      <c r="M457" s="1015" cm="1">
        <f t="array" ref="M457">INDEX($H457:$K457,0,MATCH(M$448,$H$448:$K$448,0))*HLOOKUP(M$447,$J$444:$R$445,2)</f>
        <v>1</v>
      </c>
      <c r="N457" s="1015" cm="1">
        <f t="array" ref="N457">INDEX($H457:$K457,0,MATCH(N$448,$H$448:$K$448,0))*HLOOKUP(N$447,$J$444:$R$445,2)</f>
        <v>0</v>
      </c>
      <c r="O457" s="1015" cm="1">
        <f t="array" ref="O457">INDEX($H457:$K457,0,MATCH(O$448,$H$448:$K$448,0))*HLOOKUP(O$447,$J$444:$R$445,2)</f>
        <v>1</v>
      </c>
      <c r="P457" s="1015" cm="1">
        <f t="array" ref="P457">INDEX($H457:$K457,0,MATCH(P$448,$H$448:$K$448,0))*HLOOKUP(P$447,$J$444:$R$445,2)</f>
        <v>1</v>
      </c>
      <c r="Q457" s="1015" cm="1">
        <f t="array" ref="Q457">INDEX($H457:$K457,0,MATCH(Q$448,$H$448:$K$448,0))*HLOOKUP(Q$447,$J$444:$R$445,2)</f>
        <v>1</v>
      </c>
      <c r="R457" s="1015" cm="1">
        <f t="array" ref="R457">INDEX($H457:$K457,0,MATCH(R$448,$H$448:$K$448,0))*HLOOKUP(R$447,$J$444:$R$445,2)</f>
        <v>0</v>
      </c>
      <c r="S457" s="1015" cm="1">
        <f t="array" ref="S457">INDEX($H457:$K457,0,MATCH(S$448,$H$448:$K$448,0))*HLOOKUP(S$447,$J$444:$R$445,2)</f>
        <v>1</v>
      </c>
      <c r="T457" s="1015" cm="1">
        <f t="array" ref="T457">INDEX($H457:$K457,0,MATCH(T$448,$H$448:$K$448,0))*HLOOKUP(T$447,$J$444:$R$445,2)</f>
        <v>1</v>
      </c>
      <c r="U457" s="1015" cm="1">
        <f t="array" ref="U457">INDEX($H457:$K457,0,MATCH(U$448,$H$448:$K$448,0))*HLOOKUP(U$447,$J$444:$R$445,2)</f>
        <v>1</v>
      </c>
      <c r="V457" s="1015" cm="1">
        <f t="array" ref="V457">INDEX($H457:$K457,0,MATCH(V$448,$H$448:$K$448,0))*HLOOKUP(V$447,$J$444:$R$445,2)</f>
        <v>0</v>
      </c>
      <c r="W457" s="1015" cm="1">
        <f t="array" ref="W457">INDEX($H457:$K457,0,MATCH(W$448,$H$448:$K$448,0))*HLOOKUP(W$447,$J$444:$R$445,2)</f>
        <v>1</v>
      </c>
      <c r="X457" s="1015" cm="1">
        <f t="array" ref="X457">INDEX($H457:$K457,0,MATCH(X$448,$H$448:$K$448,0))*HLOOKUP(X$447,$J$444:$R$445,2)</f>
        <v>1</v>
      </c>
      <c r="Y457" s="1015" cm="1">
        <f t="array" ref="Y457">INDEX($H457:$K457,0,MATCH(Y$448,$H$448:$K$448,0))*HLOOKUP(Y$447,$J$444:$R$445,2)</f>
        <v>1</v>
      </c>
      <c r="Z457" s="1015" cm="1">
        <f t="array" ref="Z457">INDEX($H457:$K457,0,MATCH(Z$448,$H$448:$K$448,0))*HLOOKUP(Z$447,$J$444:$R$445,2)</f>
        <v>0</v>
      </c>
      <c r="AA457" s="1015" cm="1">
        <f t="array" ref="AA457">INDEX($H457:$K457,0,MATCH(AA$448,$H$448:$K$448,0))*HLOOKUP(AA$447,$J$444:$R$445,2)</f>
        <v>1</v>
      </c>
      <c r="AB457" s="1015" cm="1">
        <f t="array" ref="AB457">INDEX($H457:$K457,0,MATCH(AB$448,$H$448:$K$448,0))*HLOOKUP(AB$447,$J$444:$R$445,2)</f>
        <v>1</v>
      </c>
      <c r="AC457" s="1015" cm="1">
        <f t="array" ref="AC457">INDEX($H457:$K457,0,MATCH(AC$448,$H$448:$K$448,0))*HLOOKUP(AC$447,$J$444:$R$445,2)</f>
        <v>1</v>
      </c>
      <c r="AD457" s="1015" cm="1">
        <f t="array" ref="AD457">INDEX($H457:$K457,0,MATCH(AD$448,$H$448:$K$448,0))*HLOOKUP(AD$447,$J$444:$R$445,2)</f>
        <v>0</v>
      </c>
      <c r="AE457" s="1015" cm="1">
        <f t="array" ref="AE457">INDEX($H457:$K457,0,MATCH(AE$448,$H$448:$K$448,0))*HLOOKUP(AE$447,$J$444:$R$445,2)</f>
        <v>1</v>
      </c>
      <c r="AF457" s="1015" cm="1">
        <f t="array" ref="AF457">INDEX($H457:$K457,0,MATCH(AF$448,$H$448:$K$448,0))*HLOOKUP(AF$447,$J$444:$R$445,2)</f>
        <v>1</v>
      </c>
      <c r="AG457" s="1015" cm="1">
        <f t="array" ref="AG457">INDEX($H457:$K457,0,MATCH(AG$448,$H$448:$K$448,0))*HLOOKUP(AG$447,$J$444:$R$445,2)</f>
        <v>1</v>
      </c>
      <c r="AH457" s="1015" cm="1">
        <f t="array" ref="AH457">INDEX($H457:$K457,0,MATCH(AH$448,$H$448:$K$448,0))*HLOOKUP(AH$447,$J$444:$R$445,2)</f>
        <v>0</v>
      </c>
      <c r="AI457" s="1015" cm="1">
        <f t="array" ref="AI457">INDEX($H457:$K457,0,MATCH(AI$448,$H$448:$K$448,0))*HLOOKUP(AI$447,$J$444:$R$445,2)</f>
        <v>1</v>
      </c>
      <c r="AJ457" s="1015" cm="1">
        <f t="array" ref="AJ457">INDEX($H457:$K457,0,MATCH(AJ$448,$H$448:$K$448,0))*HLOOKUP(AJ$447,$J$444:$R$445,2)</f>
        <v>1</v>
      </c>
      <c r="AK457" s="1015" cm="1">
        <f t="array" ref="AK457">INDEX($H457:$K457,0,MATCH(AK$448,$H$448:$K$448,0))*HLOOKUP(AK$447,$J$444:$R$445,2)</f>
        <v>1</v>
      </c>
      <c r="AL457" s="1015" cm="1">
        <f t="array" ref="AL457">INDEX($H457:$K457,0,MATCH(AL$448,$H$448:$K$448,0))*HLOOKUP(AL$447,$J$444:$R$445,2)</f>
        <v>0</v>
      </c>
      <c r="AM457" s="1015" cm="1">
        <f t="array" ref="AM457">INDEX($H457:$K457,0,MATCH(AM$448,$H$448:$K$448,0))*HLOOKUP(AM$447,$J$444:$R$445,2)</f>
        <v>1</v>
      </c>
      <c r="AN457" s="1015" cm="1">
        <f t="array" ref="AN457">INDEX($H457:$K457,0,MATCH(AN$448,$H$448:$K$448,0))*HLOOKUP(AN$447,$J$444:$R$445,2)</f>
        <v>1</v>
      </c>
      <c r="AO457" s="1015" cm="1">
        <f t="array" ref="AO457">INDEX($H457:$K457,0,MATCH(AO$448,$H$448:$K$448,0))*HLOOKUP(AO$447,$J$444:$R$445,2)</f>
        <v>1</v>
      </c>
      <c r="AP457" s="1015" cm="1">
        <f t="array" ref="AP457">INDEX($H457:$K457,0,MATCH(AP$448,$H$448:$K$448,0))*HLOOKUP(AP$447,$J$444:$R$445,2)</f>
        <v>0</v>
      </c>
      <c r="AQ457" s="1015" cm="1">
        <f t="array" ref="AQ457">INDEX($H457:$K457,0,MATCH(AQ$448,$H$448:$K$448,0))*HLOOKUP(AQ$447,$J$444:$R$445,2)</f>
        <v>1</v>
      </c>
      <c r="AR457" s="1015" cm="1">
        <f t="array" ref="AR457">INDEX($H457:$K457,0,MATCH(AR$448,$H$448:$K$448,0))*HLOOKUP(AR$447,$J$444:$R$445,2)</f>
        <v>1</v>
      </c>
      <c r="AS457" s="1015" cm="1">
        <f t="array" ref="AS457">INDEX($H457:$K457,0,MATCH(AS$448,$H$448:$K$448,0))*HLOOKUP(AS$447,$J$444:$R$445,2)</f>
        <v>1</v>
      </c>
      <c r="AT457" s="1015" cm="1">
        <f t="array" ref="AT457">INDEX($H457:$K457,0,MATCH(AT$448,$H$448:$K$448,0))*HLOOKUP(AT$447,$J$444:$R$445,2)</f>
        <v>0</v>
      </c>
      <c r="AU457" s="1015"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4" t="str">
        <f t="shared" si="44"/>
        <v>YYNWBr</v>
      </c>
      <c r="H458" s="357">
        <f t="shared" ref="H458:K458" si="54">IF(H414&gt;0,1,0)</f>
        <v>1</v>
      </c>
      <c r="I458" s="357">
        <f t="shared" si="54"/>
        <v>1</v>
      </c>
      <c r="J458" s="357">
        <f t="shared" si="54"/>
        <v>0</v>
      </c>
      <c r="K458" s="357">
        <f t="shared" si="54"/>
        <v>1</v>
      </c>
      <c r="L458" s="1015" cm="1">
        <f t="array" ref="L458">INDEX($H458:$K458,0,MATCH(L$448,$H$448:$K$448,0))*HLOOKUP(L$447,$J$444:$R$445,2)</f>
        <v>1</v>
      </c>
      <c r="M458" s="1015" cm="1">
        <f t="array" ref="M458">INDEX($H458:$K458,0,MATCH(M$448,$H$448:$K$448,0))*HLOOKUP(M$447,$J$444:$R$445,2)</f>
        <v>1</v>
      </c>
      <c r="N458" s="1015" cm="1">
        <f t="array" ref="N458">INDEX($H458:$K458,0,MATCH(N$448,$H$448:$K$448,0))*HLOOKUP(N$447,$J$444:$R$445,2)</f>
        <v>0</v>
      </c>
      <c r="O458" s="1015" cm="1">
        <f t="array" ref="O458">INDEX($H458:$K458,0,MATCH(O$448,$H$448:$K$448,0))*HLOOKUP(O$447,$J$444:$R$445,2)</f>
        <v>1</v>
      </c>
      <c r="P458" s="1015" cm="1">
        <f t="array" ref="P458">INDEX($H458:$K458,0,MATCH(P$448,$H$448:$K$448,0))*HLOOKUP(P$447,$J$444:$R$445,2)</f>
        <v>1</v>
      </c>
      <c r="Q458" s="1015" cm="1">
        <f t="array" ref="Q458">INDEX($H458:$K458,0,MATCH(Q$448,$H$448:$K$448,0))*HLOOKUP(Q$447,$J$444:$R$445,2)</f>
        <v>1</v>
      </c>
      <c r="R458" s="1015" cm="1">
        <f t="array" ref="R458">INDEX($H458:$K458,0,MATCH(R$448,$H$448:$K$448,0))*HLOOKUP(R$447,$J$444:$R$445,2)</f>
        <v>0</v>
      </c>
      <c r="S458" s="1015" cm="1">
        <f t="array" ref="S458">INDEX($H458:$K458,0,MATCH(S$448,$H$448:$K$448,0))*HLOOKUP(S$447,$J$444:$R$445,2)</f>
        <v>1</v>
      </c>
      <c r="T458" s="1015" cm="1">
        <f t="array" ref="T458">INDEX($H458:$K458,0,MATCH(T$448,$H$448:$K$448,0))*HLOOKUP(T$447,$J$444:$R$445,2)</f>
        <v>1</v>
      </c>
      <c r="U458" s="1015" cm="1">
        <f t="array" ref="U458">INDEX($H458:$K458,0,MATCH(U$448,$H$448:$K$448,0))*HLOOKUP(U$447,$J$444:$R$445,2)</f>
        <v>1</v>
      </c>
      <c r="V458" s="1015" cm="1">
        <f t="array" ref="V458">INDEX($H458:$K458,0,MATCH(V$448,$H$448:$K$448,0))*HLOOKUP(V$447,$J$444:$R$445,2)</f>
        <v>0</v>
      </c>
      <c r="W458" s="1015" cm="1">
        <f t="array" ref="W458">INDEX($H458:$K458,0,MATCH(W$448,$H$448:$K$448,0))*HLOOKUP(W$447,$J$444:$R$445,2)</f>
        <v>1</v>
      </c>
      <c r="X458" s="1015" cm="1">
        <f t="array" ref="X458">INDEX($H458:$K458,0,MATCH(X$448,$H$448:$K$448,0))*HLOOKUP(X$447,$J$444:$R$445,2)</f>
        <v>1</v>
      </c>
      <c r="Y458" s="1015" cm="1">
        <f t="array" ref="Y458">INDEX($H458:$K458,0,MATCH(Y$448,$H$448:$K$448,0))*HLOOKUP(Y$447,$J$444:$R$445,2)</f>
        <v>1</v>
      </c>
      <c r="Z458" s="1015" cm="1">
        <f t="array" ref="Z458">INDEX($H458:$K458,0,MATCH(Z$448,$H$448:$K$448,0))*HLOOKUP(Z$447,$J$444:$R$445,2)</f>
        <v>0</v>
      </c>
      <c r="AA458" s="1015" cm="1">
        <f t="array" ref="AA458">INDEX($H458:$K458,0,MATCH(AA$448,$H$448:$K$448,0))*HLOOKUP(AA$447,$J$444:$R$445,2)</f>
        <v>1</v>
      </c>
      <c r="AB458" s="1015" cm="1">
        <f t="array" ref="AB458">INDEX($H458:$K458,0,MATCH(AB$448,$H$448:$K$448,0))*HLOOKUP(AB$447,$J$444:$R$445,2)</f>
        <v>1</v>
      </c>
      <c r="AC458" s="1015" cm="1">
        <f t="array" ref="AC458">INDEX($H458:$K458,0,MATCH(AC$448,$H$448:$K$448,0))*HLOOKUP(AC$447,$J$444:$R$445,2)</f>
        <v>1</v>
      </c>
      <c r="AD458" s="1015" cm="1">
        <f t="array" ref="AD458">INDEX($H458:$K458,0,MATCH(AD$448,$H$448:$K$448,0))*HLOOKUP(AD$447,$J$444:$R$445,2)</f>
        <v>0</v>
      </c>
      <c r="AE458" s="1015" cm="1">
        <f t="array" ref="AE458">INDEX($H458:$K458,0,MATCH(AE$448,$H$448:$K$448,0))*HLOOKUP(AE$447,$J$444:$R$445,2)</f>
        <v>1</v>
      </c>
      <c r="AF458" s="1015" cm="1">
        <f t="array" ref="AF458">INDEX($H458:$K458,0,MATCH(AF$448,$H$448:$K$448,0))*HLOOKUP(AF$447,$J$444:$R$445,2)</f>
        <v>1</v>
      </c>
      <c r="AG458" s="1015" cm="1">
        <f t="array" ref="AG458">INDEX($H458:$K458,0,MATCH(AG$448,$H$448:$K$448,0))*HLOOKUP(AG$447,$J$444:$R$445,2)</f>
        <v>1</v>
      </c>
      <c r="AH458" s="1015" cm="1">
        <f t="array" ref="AH458">INDEX($H458:$K458,0,MATCH(AH$448,$H$448:$K$448,0))*HLOOKUP(AH$447,$J$444:$R$445,2)</f>
        <v>0</v>
      </c>
      <c r="AI458" s="1015" cm="1">
        <f t="array" ref="AI458">INDEX($H458:$K458,0,MATCH(AI$448,$H$448:$K$448,0))*HLOOKUP(AI$447,$J$444:$R$445,2)</f>
        <v>1</v>
      </c>
      <c r="AJ458" s="1015" cm="1">
        <f t="array" ref="AJ458">INDEX($H458:$K458,0,MATCH(AJ$448,$H$448:$K$448,0))*HLOOKUP(AJ$447,$J$444:$R$445,2)</f>
        <v>1</v>
      </c>
      <c r="AK458" s="1015" cm="1">
        <f t="array" ref="AK458">INDEX($H458:$K458,0,MATCH(AK$448,$H$448:$K$448,0))*HLOOKUP(AK$447,$J$444:$R$445,2)</f>
        <v>1</v>
      </c>
      <c r="AL458" s="1015" cm="1">
        <f t="array" ref="AL458">INDEX($H458:$K458,0,MATCH(AL$448,$H$448:$K$448,0))*HLOOKUP(AL$447,$J$444:$R$445,2)</f>
        <v>0</v>
      </c>
      <c r="AM458" s="1015" cm="1">
        <f t="array" ref="AM458">INDEX($H458:$K458,0,MATCH(AM$448,$H$448:$K$448,0))*HLOOKUP(AM$447,$J$444:$R$445,2)</f>
        <v>1</v>
      </c>
      <c r="AN458" s="1015" cm="1">
        <f t="array" ref="AN458">INDEX($H458:$K458,0,MATCH(AN$448,$H$448:$K$448,0))*HLOOKUP(AN$447,$J$444:$R$445,2)</f>
        <v>1</v>
      </c>
      <c r="AO458" s="1015" cm="1">
        <f t="array" ref="AO458">INDEX($H458:$K458,0,MATCH(AO$448,$H$448:$K$448,0))*HLOOKUP(AO$447,$J$444:$R$445,2)</f>
        <v>1</v>
      </c>
      <c r="AP458" s="1015" cm="1">
        <f t="array" ref="AP458">INDEX($H458:$K458,0,MATCH(AP$448,$H$448:$K$448,0))*HLOOKUP(AP$447,$J$444:$R$445,2)</f>
        <v>0</v>
      </c>
      <c r="AQ458" s="1015" cm="1">
        <f t="array" ref="AQ458">INDEX($H458:$K458,0,MATCH(AQ$448,$H$448:$K$448,0))*HLOOKUP(AQ$447,$J$444:$R$445,2)</f>
        <v>1</v>
      </c>
      <c r="AR458" s="1015" cm="1">
        <f t="array" ref="AR458">INDEX($H458:$K458,0,MATCH(AR$448,$H$448:$K$448,0))*HLOOKUP(AR$447,$J$444:$R$445,2)</f>
        <v>1</v>
      </c>
      <c r="AS458" s="1015" cm="1">
        <f t="array" ref="AS458">INDEX($H458:$K458,0,MATCH(AS$448,$H$448:$K$448,0))*HLOOKUP(AS$447,$J$444:$R$445,2)</f>
        <v>1</v>
      </c>
      <c r="AT458" s="1015" cm="1">
        <f t="array" ref="AT458">INDEX($H458:$K458,0,MATCH(AT$448,$H$448:$K$448,0))*HLOOKUP(AT$447,$J$444:$R$445,2)</f>
        <v>0</v>
      </c>
      <c r="AU458" s="1015"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4" t="str">
        <f t="shared" si="44"/>
        <v>YYWBNw</v>
      </c>
      <c r="H459" s="357">
        <f t="shared" ref="H459:K459" si="55">IF(H415&gt;0,1,0)</f>
        <v>1</v>
      </c>
      <c r="I459" s="357">
        <f t="shared" si="55"/>
        <v>1</v>
      </c>
      <c r="J459" s="357">
        <f t="shared" si="55"/>
        <v>1</v>
      </c>
      <c r="K459" s="357">
        <f t="shared" si="55"/>
        <v>0</v>
      </c>
      <c r="L459" s="1015" cm="1">
        <f t="array" ref="L459">INDEX($H459:$K459,0,MATCH(L$448,$H$448:$K$448,0))*HLOOKUP(L$447,$J$444:$R$445,2)</f>
        <v>1</v>
      </c>
      <c r="M459" s="1015" cm="1">
        <f t="array" ref="M459">INDEX($H459:$K459,0,MATCH(M$448,$H$448:$K$448,0))*HLOOKUP(M$447,$J$444:$R$445,2)</f>
        <v>1</v>
      </c>
      <c r="N459" s="1015" cm="1">
        <f t="array" ref="N459">INDEX($H459:$K459,0,MATCH(N$448,$H$448:$K$448,0))*HLOOKUP(N$447,$J$444:$R$445,2)</f>
        <v>1</v>
      </c>
      <c r="O459" s="1015" cm="1">
        <f t="array" ref="O459">INDEX($H459:$K459,0,MATCH(O$448,$H$448:$K$448,0))*HLOOKUP(O$447,$J$444:$R$445,2)</f>
        <v>0</v>
      </c>
      <c r="P459" s="1015" cm="1">
        <f t="array" ref="P459">INDEX($H459:$K459,0,MATCH(P$448,$H$448:$K$448,0))*HLOOKUP(P$447,$J$444:$R$445,2)</f>
        <v>1</v>
      </c>
      <c r="Q459" s="1015" cm="1">
        <f t="array" ref="Q459">INDEX($H459:$K459,0,MATCH(Q$448,$H$448:$K$448,0))*HLOOKUP(Q$447,$J$444:$R$445,2)</f>
        <v>1</v>
      </c>
      <c r="R459" s="1015" cm="1">
        <f t="array" ref="R459">INDEX($H459:$K459,0,MATCH(R$448,$H$448:$K$448,0))*HLOOKUP(R$447,$J$444:$R$445,2)</f>
        <v>1</v>
      </c>
      <c r="S459" s="1015" cm="1">
        <f t="array" ref="S459">INDEX($H459:$K459,0,MATCH(S$448,$H$448:$K$448,0))*HLOOKUP(S$447,$J$444:$R$445,2)</f>
        <v>0</v>
      </c>
      <c r="T459" s="1015" cm="1">
        <f t="array" ref="T459">INDEX($H459:$K459,0,MATCH(T$448,$H$448:$K$448,0))*HLOOKUP(T$447,$J$444:$R$445,2)</f>
        <v>1</v>
      </c>
      <c r="U459" s="1015" cm="1">
        <f t="array" ref="U459">INDEX($H459:$K459,0,MATCH(U$448,$H$448:$K$448,0))*HLOOKUP(U$447,$J$444:$R$445,2)</f>
        <v>1</v>
      </c>
      <c r="V459" s="1015" cm="1">
        <f t="array" ref="V459">INDEX($H459:$K459,0,MATCH(V$448,$H$448:$K$448,0))*HLOOKUP(V$447,$J$444:$R$445,2)</f>
        <v>1</v>
      </c>
      <c r="W459" s="1015" cm="1">
        <f t="array" ref="W459">INDEX($H459:$K459,0,MATCH(W$448,$H$448:$K$448,0))*HLOOKUP(W$447,$J$444:$R$445,2)</f>
        <v>0</v>
      </c>
      <c r="X459" s="1015" cm="1">
        <f t="array" ref="X459">INDEX($H459:$K459,0,MATCH(X$448,$H$448:$K$448,0))*HLOOKUP(X$447,$J$444:$R$445,2)</f>
        <v>1</v>
      </c>
      <c r="Y459" s="1015" cm="1">
        <f t="array" ref="Y459">INDEX($H459:$K459,0,MATCH(Y$448,$H$448:$K$448,0))*HLOOKUP(Y$447,$J$444:$R$445,2)</f>
        <v>1</v>
      </c>
      <c r="Z459" s="1015" cm="1">
        <f t="array" ref="Z459">INDEX($H459:$K459,0,MATCH(Z$448,$H$448:$K$448,0))*HLOOKUP(Z$447,$J$444:$R$445,2)</f>
        <v>1</v>
      </c>
      <c r="AA459" s="1015" cm="1">
        <f t="array" ref="AA459">INDEX($H459:$K459,0,MATCH(AA$448,$H$448:$K$448,0))*HLOOKUP(AA$447,$J$444:$R$445,2)</f>
        <v>0</v>
      </c>
      <c r="AB459" s="1015" cm="1">
        <f t="array" ref="AB459">INDEX($H459:$K459,0,MATCH(AB$448,$H$448:$K$448,0))*HLOOKUP(AB$447,$J$444:$R$445,2)</f>
        <v>1</v>
      </c>
      <c r="AC459" s="1015" cm="1">
        <f t="array" ref="AC459">INDEX($H459:$K459,0,MATCH(AC$448,$H$448:$K$448,0))*HLOOKUP(AC$447,$J$444:$R$445,2)</f>
        <v>1</v>
      </c>
      <c r="AD459" s="1015" cm="1">
        <f t="array" ref="AD459">INDEX($H459:$K459,0,MATCH(AD$448,$H$448:$K$448,0))*HLOOKUP(AD$447,$J$444:$R$445,2)</f>
        <v>1</v>
      </c>
      <c r="AE459" s="1015" cm="1">
        <f t="array" ref="AE459">INDEX($H459:$K459,0,MATCH(AE$448,$H$448:$K$448,0))*HLOOKUP(AE$447,$J$444:$R$445,2)</f>
        <v>0</v>
      </c>
      <c r="AF459" s="1015" cm="1">
        <f t="array" ref="AF459">INDEX($H459:$K459,0,MATCH(AF$448,$H$448:$K$448,0))*HLOOKUP(AF$447,$J$444:$R$445,2)</f>
        <v>1</v>
      </c>
      <c r="AG459" s="1015" cm="1">
        <f t="array" ref="AG459">INDEX($H459:$K459,0,MATCH(AG$448,$H$448:$K$448,0))*HLOOKUP(AG$447,$J$444:$R$445,2)</f>
        <v>1</v>
      </c>
      <c r="AH459" s="1015" cm="1">
        <f t="array" ref="AH459">INDEX($H459:$K459,0,MATCH(AH$448,$H$448:$K$448,0))*HLOOKUP(AH$447,$J$444:$R$445,2)</f>
        <v>1</v>
      </c>
      <c r="AI459" s="1015" cm="1">
        <f t="array" ref="AI459">INDEX($H459:$K459,0,MATCH(AI$448,$H$448:$K$448,0))*HLOOKUP(AI$447,$J$444:$R$445,2)</f>
        <v>0</v>
      </c>
      <c r="AJ459" s="1015" cm="1">
        <f t="array" ref="AJ459">INDEX($H459:$K459,0,MATCH(AJ$448,$H$448:$K$448,0))*HLOOKUP(AJ$447,$J$444:$R$445,2)</f>
        <v>1</v>
      </c>
      <c r="AK459" s="1015" cm="1">
        <f t="array" ref="AK459">INDEX($H459:$K459,0,MATCH(AK$448,$H$448:$K$448,0))*HLOOKUP(AK$447,$J$444:$R$445,2)</f>
        <v>1</v>
      </c>
      <c r="AL459" s="1015" cm="1">
        <f t="array" ref="AL459">INDEX($H459:$K459,0,MATCH(AL$448,$H$448:$K$448,0))*HLOOKUP(AL$447,$J$444:$R$445,2)</f>
        <v>1</v>
      </c>
      <c r="AM459" s="1015" cm="1">
        <f t="array" ref="AM459">INDEX($H459:$K459,0,MATCH(AM$448,$H$448:$K$448,0))*HLOOKUP(AM$447,$J$444:$R$445,2)</f>
        <v>0</v>
      </c>
      <c r="AN459" s="1015" cm="1">
        <f t="array" ref="AN459">INDEX($H459:$K459,0,MATCH(AN$448,$H$448:$K$448,0))*HLOOKUP(AN$447,$J$444:$R$445,2)</f>
        <v>1</v>
      </c>
      <c r="AO459" s="1015" cm="1">
        <f t="array" ref="AO459">INDEX($H459:$K459,0,MATCH(AO$448,$H$448:$K$448,0))*HLOOKUP(AO$447,$J$444:$R$445,2)</f>
        <v>1</v>
      </c>
      <c r="AP459" s="1015" cm="1">
        <f t="array" ref="AP459">INDEX($H459:$K459,0,MATCH(AP$448,$H$448:$K$448,0))*HLOOKUP(AP$447,$J$444:$R$445,2)</f>
        <v>1</v>
      </c>
      <c r="AQ459" s="1015" cm="1">
        <f t="array" ref="AQ459">INDEX($H459:$K459,0,MATCH(AQ$448,$H$448:$K$448,0))*HLOOKUP(AQ$447,$J$444:$R$445,2)</f>
        <v>0</v>
      </c>
      <c r="AR459" s="1015" cm="1">
        <f t="array" ref="AR459">INDEX($H459:$K459,0,MATCH(AR$448,$H$448:$K$448,0))*HLOOKUP(AR$447,$J$444:$R$445,2)</f>
        <v>1</v>
      </c>
      <c r="AS459" s="1015" cm="1">
        <f t="array" ref="AS459">INDEX($H459:$K459,0,MATCH(AS$448,$H$448:$K$448,0))*HLOOKUP(AS$447,$J$444:$R$445,2)</f>
        <v>1</v>
      </c>
      <c r="AT459" s="1015" cm="1">
        <f t="array" ref="AT459">INDEX($H459:$K459,0,MATCH(AT$448,$H$448:$K$448,0))*HLOOKUP(AT$447,$J$444:$R$445,2)</f>
        <v>1</v>
      </c>
      <c r="AU459" s="1015"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4" t="str">
        <f t="shared" si="44"/>
        <v>YYBNWb</v>
      </c>
      <c r="H460" s="357">
        <f t="shared" ref="H460:K460" si="56">IF(H416&gt;0,1,0)</f>
        <v>1</v>
      </c>
      <c r="I460" s="357">
        <f t="shared" si="56"/>
        <v>1</v>
      </c>
      <c r="J460" s="357">
        <f t="shared" si="56"/>
        <v>1</v>
      </c>
      <c r="K460" s="357">
        <f t="shared" si="56"/>
        <v>0</v>
      </c>
      <c r="L460" s="1015" cm="1">
        <f t="array" ref="L460">INDEX($H460:$K460,0,MATCH(L$448,$H$448:$K$448,0))*HLOOKUP(L$447,$J$444:$R$445,2)</f>
        <v>1</v>
      </c>
      <c r="M460" s="1015" cm="1">
        <f t="array" ref="M460">INDEX($H460:$K460,0,MATCH(M$448,$H$448:$K$448,0))*HLOOKUP(M$447,$J$444:$R$445,2)</f>
        <v>1</v>
      </c>
      <c r="N460" s="1015" cm="1">
        <f t="array" ref="N460">INDEX($H460:$K460,0,MATCH(N$448,$H$448:$K$448,0))*HLOOKUP(N$447,$J$444:$R$445,2)</f>
        <v>1</v>
      </c>
      <c r="O460" s="1015" cm="1">
        <f t="array" ref="O460">INDEX($H460:$K460,0,MATCH(O$448,$H$448:$K$448,0))*HLOOKUP(O$447,$J$444:$R$445,2)</f>
        <v>0</v>
      </c>
      <c r="P460" s="1015" cm="1">
        <f t="array" ref="P460">INDEX($H460:$K460,0,MATCH(P$448,$H$448:$K$448,0))*HLOOKUP(P$447,$J$444:$R$445,2)</f>
        <v>1</v>
      </c>
      <c r="Q460" s="1015" cm="1">
        <f t="array" ref="Q460">INDEX($H460:$K460,0,MATCH(Q$448,$H$448:$K$448,0))*HLOOKUP(Q$447,$J$444:$R$445,2)</f>
        <v>1</v>
      </c>
      <c r="R460" s="1015" cm="1">
        <f t="array" ref="R460">INDEX($H460:$K460,0,MATCH(R$448,$H$448:$K$448,0))*HLOOKUP(R$447,$J$444:$R$445,2)</f>
        <v>1</v>
      </c>
      <c r="S460" s="1015" cm="1">
        <f t="array" ref="S460">INDEX($H460:$K460,0,MATCH(S$448,$H$448:$K$448,0))*HLOOKUP(S$447,$J$444:$R$445,2)</f>
        <v>0</v>
      </c>
      <c r="T460" s="1015" cm="1">
        <f t="array" ref="T460">INDEX($H460:$K460,0,MATCH(T$448,$H$448:$K$448,0))*HLOOKUP(T$447,$J$444:$R$445,2)</f>
        <v>1</v>
      </c>
      <c r="U460" s="1015" cm="1">
        <f t="array" ref="U460">INDEX($H460:$K460,0,MATCH(U$448,$H$448:$K$448,0))*HLOOKUP(U$447,$J$444:$R$445,2)</f>
        <v>1</v>
      </c>
      <c r="V460" s="1015" cm="1">
        <f t="array" ref="V460">INDEX($H460:$K460,0,MATCH(V$448,$H$448:$K$448,0))*HLOOKUP(V$447,$J$444:$R$445,2)</f>
        <v>1</v>
      </c>
      <c r="W460" s="1015" cm="1">
        <f t="array" ref="W460">INDEX($H460:$K460,0,MATCH(W$448,$H$448:$K$448,0))*HLOOKUP(W$447,$J$444:$R$445,2)</f>
        <v>0</v>
      </c>
      <c r="X460" s="1015" cm="1">
        <f t="array" ref="X460">INDEX($H460:$K460,0,MATCH(X$448,$H$448:$K$448,0))*HLOOKUP(X$447,$J$444:$R$445,2)</f>
        <v>1</v>
      </c>
      <c r="Y460" s="1015" cm="1">
        <f t="array" ref="Y460">INDEX($H460:$K460,0,MATCH(Y$448,$H$448:$K$448,0))*HLOOKUP(Y$447,$J$444:$R$445,2)</f>
        <v>1</v>
      </c>
      <c r="Z460" s="1015" cm="1">
        <f t="array" ref="Z460">INDEX($H460:$K460,0,MATCH(Z$448,$H$448:$K$448,0))*HLOOKUP(Z$447,$J$444:$R$445,2)</f>
        <v>1</v>
      </c>
      <c r="AA460" s="1015" cm="1">
        <f t="array" ref="AA460">INDEX($H460:$K460,0,MATCH(AA$448,$H$448:$K$448,0))*HLOOKUP(AA$447,$J$444:$R$445,2)</f>
        <v>0</v>
      </c>
      <c r="AB460" s="1015" cm="1">
        <f t="array" ref="AB460">INDEX($H460:$K460,0,MATCH(AB$448,$H$448:$K$448,0))*HLOOKUP(AB$447,$J$444:$R$445,2)</f>
        <v>1</v>
      </c>
      <c r="AC460" s="1015" cm="1">
        <f t="array" ref="AC460">INDEX($H460:$K460,0,MATCH(AC$448,$H$448:$K$448,0))*HLOOKUP(AC$447,$J$444:$R$445,2)</f>
        <v>1</v>
      </c>
      <c r="AD460" s="1015" cm="1">
        <f t="array" ref="AD460">INDEX($H460:$K460,0,MATCH(AD$448,$H$448:$K$448,0))*HLOOKUP(AD$447,$J$444:$R$445,2)</f>
        <v>1</v>
      </c>
      <c r="AE460" s="1015" cm="1">
        <f t="array" ref="AE460">INDEX($H460:$K460,0,MATCH(AE$448,$H$448:$K$448,0))*HLOOKUP(AE$447,$J$444:$R$445,2)</f>
        <v>0</v>
      </c>
      <c r="AF460" s="1015" cm="1">
        <f t="array" ref="AF460">INDEX($H460:$K460,0,MATCH(AF$448,$H$448:$K$448,0))*HLOOKUP(AF$447,$J$444:$R$445,2)</f>
        <v>1</v>
      </c>
      <c r="AG460" s="1015" cm="1">
        <f t="array" ref="AG460">INDEX($H460:$K460,0,MATCH(AG$448,$H$448:$K$448,0))*HLOOKUP(AG$447,$J$444:$R$445,2)</f>
        <v>1</v>
      </c>
      <c r="AH460" s="1015" cm="1">
        <f t="array" ref="AH460">INDEX($H460:$K460,0,MATCH(AH$448,$H$448:$K$448,0))*HLOOKUP(AH$447,$J$444:$R$445,2)</f>
        <v>1</v>
      </c>
      <c r="AI460" s="1015" cm="1">
        <f t="array" ref="AI460">INDEX($H460:$K460,0,MATCH(AI$448,$H$448:$K$448,0))*HLOOKUP(AI$447,$J$444:$R$445,2)</f>
        <v>0</v>
      </c>
      <c r="AJ460" s="1015" cm="1">
        <f t="array" ref="AJ460">INDEX($H460:$K460,0,MATCH(AJ$448,$H$448:$K$448,0))*HLOOKUP(AJ$447,$J$444:$R$445,2)</f>
        <v>1</v>
      </c>
      <c r="AK460" s="1015" cm="1">
        <f t="array" ref="AK460">INDEX($H460:$K460,0,MATCH(AK$448,$H$448:$K$448,0))*HLOOKUP(AK$447,$J$444:$R$445,2)</f>
        <v>1</v>
      </c>
      <c r="AL460" s="1015" cm="1">
        <f t="array" ref="AL460">INDEX($H460:$K460,0,MATCH(AL$448,$H$448:$K$448,0))*HLOOKUP(AL$447,$J$444:$R$445,2)</f>
        <v>1</v>
      </c>
      <c r="AM460" s="1015" cm="1">
        <f t="array" ref="AM460">INDEX($H460:$K460,0,MATCH(AM$448,$H$448:$K$448,0))*HLOOKUP(AM$447,$J$444:$R$445,2)</f>
        <v>0</v>
      </c>
      <c r="AN460" s="1015" cm="1">
        <f t="array" ref="AN460">INDEX($H460:$K460,0,MATCH(AN$448,$H$448:$K$448,0))*HLOOKUP(AN$447,$J$444:$R$445,2)</f>
        <v>1</v>
      </c>
      <c r="AO460" s="1015" cm="1">
        <f t="array" ref="AO460">INDEX($H460:$K460,0,MATCH(AO$448,$H$448:$K$448,0))*HLOOKUP(AO$447,$J$444:$R$445,2)</f>
        <v>1</v>
      </c>
      <c r="AP460" s="1015" cm="1">
        <f t="array" ref="AP460">INDEX($H460:$K460,0,MATCH(AP$448,$H$448:$K$448,0))*HLOOKUP(AP$447,$J$444:$R$445,2)</f>
        <v>1</v>
      </c>
      <c r="AQ460" s="1015" cm="1">
        <f t="array" ref="AQ460">INDEX($H460:$K460,0,MATCH(AQ$448,$H$448:$K$448,0))*HLOOKUP(AQ$447,$J$444:$R$445,2)</f>
        <v>0</v>
      </c>
      <c r="AR460" s="1015" cm="1">
        <f t="array" ref="AR460">INDEX($H460:$K460,0,MATCH(AR$448,$H$448:$K$448,0))*HLOOKUP(AR$447,$J$444:$R$445,2)</f>
        <v>1</v>
      </c>
      <c r="AS460" s="1015" cm="1">
        <f t="array" ref="AS460">INDEX($H460:$K460,0,MATCH(AS$448,$H$448:$K$448,0))*HLOOKUP(AS$447,$J$444:$R$445,2)</f>
        <v>1</v>
      </c>
      <c r="AT460" s="1015" cm="1">
        <f t="array" ref="AT460">INDEX($H460:$K460,0,MATCH(AT$448,$H$448:$K$448,0))*HLOOKUP(AT$447,$J$444:$R$445,2)</f>
        <v>1</v>
      </c>
      <c r="AU460" s="1015"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4" t="str">
        <f t="shared" si="44"/>
        <v>AAAAAz</v>
      </c>
      <c r="H461" s="357">
        <f t="shared" ref="H461:K461" si="57">IF(H417&gt;0,1,0)</f>
        <v>1</v>
      </c>
      <c r="I461" s="357">
        <f t="shared" si="57"/>
        <v>1</v>
      </c>
      <c r="J461" s="357">
        <f t="shared" si="57"/>
        <v>0</v>
      </c>
      <c r="K461" s="357">
        <f t="shared" si="57"/>
        <v>1</v>
      </c>
      <c r="L461" s="1015" cm="1">
        <f t="array" ref="L461">INDEX($H461:$K461,0,MATCH(L$448,$H$448:$K$448,0))*HLOOKUP(L$447,$J$444:$R$445,2)</f>
        <v>1</v>
      </c>
      <c r="M461" s="1015" cm="1">
        <f t="array" ref="M461">INDEX($H461:$K461,0,MATCH(M$448,$H$448:$K$448,0))*HLOOKUP(M$447,$J$444:$R$445,2)</f>
        <v>1</v>
      </c>
      <c r="N461" s="1015" cm="1">
        <f t="array" ref="N461">INDEX($H461:$K461,0,MATCH(N$448,$H$448:$K$448,0))*HLOOKUP(N$447,$J$444:$R$445,2)</f>
        <v>0</v>
      </c>
      <c r="O461" s="1015" cm="1">
        <f t="array" ref="O461">INDEX($H461:$K461,0,MATCH(O$448,$H$448:$K$448,0))*HLOOKUP(O$447,$J$444:$R$445,2)</f>
        <v>1</v>
      </c>
      <c r="P461" s="1015" cm="1">
        <f t="array" ref="P461">INDEX($H461:$K461,0,MATCH(P$448,$H$448:$K$448,0))*HLOOKUP(P$447,$J$444:$R$445,2)</f>
        <v>1</v>
      </c>
      <c r="Q461" s="1015" cm="1">
        <f t="array" ref="Q461">INDEX($H461:$K461,0,MATCH(Q$448,$H$448:$K$448,0))*HLOOKUP(Q$447,$J$444:$R$445,2)</f>
        <v>1</v>
      </c>
      <c r="R461" s="1015" cm="1">
        <f t="array" ref="R461">INDEX($H461:$K461,0,MATCH(R$448,$H$448:$K$448,0))*HLOOKUP(R$447,$J$444:$R$445,2)</f>
        <v>0</v>
      </c>
      <c r="S461" s="1015" cm="1">
        <f t="array" ref="S461">INDEX($H461:$K461,0,MATCH(S$448,$H$448:$K$448,0))*HLOOKUP(S$447,$J$444:$R$445,2)</f>
        <v>1</v>
      </c>
      <c r="T461" s="1015" cm="1">
        <f t="array" ref="T461">INDEX($H461:$K461,0,MATCH(T$448,$H$448:$K$448,0))*HLOOKUP(T$447,$J$444:$R$445,2)</f>
        <v>1</v>
      </c>
      <c r="U461" s="1015" cm="1">
        <f t="array" ref="U461">INDEX($H461:$K461,0,MATCH(U$448,$H$448:$K$448,0))*HLOOKUP(U$447,$J$444:$R$445,2)</f>
        <v>1</v>
      </c>
      <c r="V461" s="1015" cm="1">
        <f t="array" ref="V461">INDEX($H461:$K461,0,MATCH(V$448,$H$448:$K$448,0))*HLOOKUP(V$447,$J$444:$R$445,2)</f>
        <v>0</v>
      </c>
      <c r="W461" s="1015" cm="1">
        <f t="array" ref="W461">INDEX($H461:$K461,0,MATCH(W$448,$H$448:$K$448,0))*HLOOKUP(W$447,$J$444:$R$445,2)</f>
        <v>1</v>
      </c>
      <c r="X461" s="1015" cm="1">
        <f t="array" ref="X461">INDEX($H461:$K461,0,MATCH(X$448,$H$448:$K$448,0))*HLOOKUP(X$447,$J$444:$R$445,2)</f>
        <v>1</v>
      </c>
      <c r="Y461" s="1015" cm="1">
        <f t="array" ref="Y461">INDEX($H461:$K461,0,MATCH(Y$448,$H$448:$K$448,0))*HLOOKUP(Y$447,$J$444:$R$445,2)</f>
        <v>1</v>
      </c>
      <c r="Z461" s="1015" cm="1">
        <f t="array" ref="Z461">INDEX($H461:$K461,0,MATCH(Z$448,$H$448:$K$448,0))*HLOOKUP(Z$447,$J$444:$R$445,2)</f>
        <v>0</v>
      </c>
      <c r="AA461" s="1015" cm="1">
        <f t="array" ref="AA461">INDEX($H461:$K461,0,MATCH(AA$448,$H$448:$K$448,0))*HLOOKUP(AA$447,$J$444:$R$445,2)</f>
        <v>1</v>
      </c>
      <c r="AB461" s="1015" cm="1">
        <f t="array" ref="AB461">INDEX($H461:$K461,0,MATCH(AB$448,$H$448:$K$448,0))*HLOOKUP(AB$447,$J$444:$R$445,2)</f>
        <v>1</v>
      </c>
      <c r="AC461" s="1015" cm="1">
        <f t="array" ref="AC461">INDEX($H461:$K461,0,MATCH(AC$448,$H$448:$K$448,0))*HLOOKUP(AC$447,$J$444:$R$445,2)</f>
        <v>1</v>
      </c>
      <c r="AD461" s="1015" cm="1">
        <f t="array" ref="AD461">INDEX($H461:$K461,0,MATCH(AD$448,$H$448:$K$448,0))*HLOOKUP(AD$447,$J$444:$R$445,2)</f>
        <v>0</v>
      </c>
      <c r="AE461" s="1015" cm="1">
        <f t="array" ref="AE461">INDEX($H461:$K461,0,MATCH(AE$448,$H$448:$K$448,0))*HLOOKUP(AE$447,$J$444:$R$445,2)</f>
        <v>1</v>
      </c>
      <c r="AF461" s="1015" cm="1">
        <f t="array" ref="AF461">INDEX($H461:$K461,0,MATCH(AF$448,$H$448:$K$448,0))*HLOOKUP(AF$447,$J$444:$R$445,2)</f>
        <v>1</v>
      </c>
      <c r="AG461" s="1015" cm="1">
        <f t="array" ref="AG461">INDEX($H461:$K461,0,MATCH(AG$448,$H$448:$K$448,0))*HLOOKUP(AG$447,$J$444:$R$445,2)</f>
        <v>1</v>
      </c>
      <c r="AH461" s="1015" cm="1">
        <f t="array" ref="AH461">INDEX($H461:$K461,0,MATCH(AH$448,$H$448:$K$448,0))*HLOOKUP(AH$447,$J$444:$R$445,2)</f>
        <v>0</v>
      </c>
      <c r="AI461" s="1015" cm="1">
        <f t="array" ref="AI461">INDEX($H461:$K461,0,MATCH(AI$448,$H$448:$K$448,0))*HLOOKUP(AI$447,$J$444:$R$445,2)</f>
        <v>1</v>
      </c>
      <c r="AJ461" s="1015" cm="1">
        <f t="array" ref="AJ461">INDEX($H461:$K461,0,MATCH(AJ$448,$H$448:$K$448,0))*HLOOKUP(AJ$447,$J$444:$R$445,2)</f>
        <v>1</v>
      </c>
      <c r="AK461" s="1015" cm="1">
        <f t="array" ref="AK461">INDEX($H461:$K461,0,MATCH(AK$448,$H$448:$K$448,0))*HLOOKUP(AK$447,$J$444:$R$445,2)</f>
        <v>1</v>
      </c>
      <c r="AL461" s="1015" cm="1">
        <f t="array" ref="AL461">INDEX($H461:$K461,0,MATCH(AL$448,$H$448:$K$448,0))*HLOOKUP(AL$447,$J$444:$R$445,2)</f>
        <v>0</v>
      </c>
      <c r="AM461" s="1015" cm="1">
        <f t="array" ref="AM461">INDEX($H461:$K461,0,MATCH(AM$448,$H$448:$K$448,0))*HLOOKUP(AM$447,$J$444:$R$445,2)</f>
        <v>1</v>
      </c>
      <c r="AN461" s="1015" cm="1">
        <f t="array" ref="AN461">INDEX($H461:$K461,0,MATCH(AN$448,$H$448:$K$448,0))*HLOOKUP(AN$447,$J$444:$R$445,2)</f>
        <v>1</v>
      </c>
      <c r="AO461" s="1015" cm="1">
        <f t="array" ref="AO461">INDEX($H461:$K461,0,MATCH(AO$448,$H$448:$K$448,0))*HLOOKUP(AO$447,$J$444:$R$445,2)</f>
        <v>1</v>
      </c>
      <c r="AP461" s="1015" cm="1">
        <f t="array" ref="AP461">INDEX($H461:$K461,0,MATCH(AP$448,$H$448:$K$448,0))*HLOOKUP(AP$447,$J$444:$R$445,2)</f>
        <v>0</v>
      </c>
      <c r="AQ461" s="1015" cm="1">
        <f t="array" ref="AQ461">INDEX($H461:$K461,0,MATCH(AQ$448,$H$448:$K$448,0))*HLOOKUP(AQ$447,$J$444:$R$445,2)</f>
        <v>1</v>
      </c>
      <c r="AR461" s="1015" cm="1">
        <f t="array" ref="AR461">INDEX($H461:$K461,0,MATCH(AR$448,$H$448:$K$448,0))*HLOOKUP(AR$447,$J$444:$R$445,2)</f>
        <v>1</v>
      </c>
      <c r="AS461" s="1015" cm="1">
        <f t="array" ref="AS461">INDEX($H461:$K461,0,MATCH(AS$448,$H$448:$K$448,0))*HLOOKUP(AS$447,$J$444:$R$445,2)</f>
        <v>1</v>
      </c>
      <c r="AT461" s="1015" cm="1">
        <f t="array" ref="AT461">INDEX($H461:$K461,0,MATCH(AT$448,$H$448:$K$448,0))*HLOOKUP(AT$447,$J$444:$R$445,2)</f>
        <v>0</v>
      </c>
      <c r="AU461" s="1015"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4" t="str">
        <f t="shared" si="44"/>
        <v>AAAANw</v>
      </c>
      <c r="H462" s="357">
        <f t="shared" ref="H462:K462" si="58">IF(H418&gt;0,1,0)</f>
        <v>1</v>
      </c>
      <c r="I462" s="357">
        <f t="shared" si="58"/>
        <v>1</v>
      </c>
      <c r="J462" s="357">
        <f t="shared" si="58"/>
        <v>1</v>
      </c>
      <c r="K462" s="357">
        <f t="shared" si="58"/>
        <v>0</v>
      </c>
      <c r="L462" s="1015" cm="1">
        <f t="array" ref="L462">INDEX($H462:$K462,0,MATCH(L$448,$H$448:$K$448,0))*HLOOKUP(L$447,$J$444:$R$445,2)</f>
        <v>1</v>
      </c>
      <c r="M462" s="1015" cm="1">
        <f t="array" ref="M462">INDEX($H462:$K462,0,MATCH(M$448,$H$448:$K$448,0))*HLOOKUP(M$447,$J$444:$R$445,2)</f>
        <v>1</v>
      </c>
      <c r="N462" s="1015" cm="1">
        <f t="array" ref="N462">INDEX($H462:$K462,0,MATCH(N$448,$H$448:$K$448,0))*HLOOKUP(N$447,$J$444:$R$445,2)</f>
        <v>1</v>
      </c>
      <c r="O462" s="1015" cm="1">
        <f t="array" ref="O462">INDEX($H462:$K462,0,MATCH(O$448,$H$448:$K$448,0))*HLOOKUP(O$447,$J$444:$R$445,2)</f>
        <v>0</v>
      </c>
      <c r="P462" s="1015" cm="1">
        <f t="array" ref="P462">INDEX($H462:$K462,0,MATCH(P$448,$H$448:$K$448,0))*HLOOKUP(P$447,$J$444:$R$445,2)</f>
        <v>1</v>
      </c>
      <c r="Q462" s="1015" cm="1">
        <f t="array" ref="Q462">INDEX($H462:$K462,0,MATCH(Q$448,$H$448:$K$448,0))*HLOOKUP(Q$447,$J$444:$R$445,2)</f>
        <v>1</v>
      </c>
      <c r="R462" s="1015" cm="1">
        <f t="array" ref="R462">INDEX($H462:$K462,0,MATCH(R$448,$H$448:$K$448,0))*HLOOKUP(R$447,$J$444:$R$445,2)</f>
        <v>1</v>
      </c>
      <c r="S462" s="1015" cm="1">
        <f t="array" ref="S462">INDEX($H462:$K462,0,MATCH(S$448,$H$448:$K$448,0))*HLOOKUP(S$447,$J$444:$R$445,2)</f>
        <v>0</v>
      </c>
      <c r="T462" s="1015" cm="1">
        <f t="array" ref="T462">INDEX($H462:$K462,0,MATCH(T$448,$H$448:$K$448,0))*HLOOKUP(T$447,$J$444:$R$445,2)</f>
        <v>1</v>
      </c>
      <c r="U462" s="1015" cm="1">
        <f t="array" ref="U462">INDEX($H462:$K462,0,MATCH(U$448,$H$448:$K$448,0))*HLOOKUP(U$447,$J$444:$R$445,2)</f>
        <v>1</v>
      </c>
      <c r="V462" s="1015" cm="1">
        <f t="array" ref="V462">INDEX($H462:$K462,0,MATCH(V$448,$H$448:$K$448,0))*HLOOKUP(V$447,$J$444:$R$445,2)</f>
        <v>1</v>
      </c>
      <c r="W462" s="1015" cm="1">
        <f t="array" ref="W462">INDEX($H462:$K462,0,MATCH(W$448,$H$448:$K$448,0))*HLOOKUP(W$447,$J$444:$R$445,2)</f>
        <v>0</v>
      </c>
      <c r="X462" s="1015" cm="1">
        <f t="array" ref="X462">INDEX($H462:$K462,0,MATCH(X$448,$H$448:$K$448,0))*HLOOKUP(X$447,$J$444:$R$445,2)</f>
        <v>1</v>
      </c>
      <c r="Y462" s="1015" cm="1">
        <f t="array" ref="Y462">INDEX($H462:$K462,0,MATCH(Y$448,$H$448:$K$448,0))*HLOOKUP(Y$447,$J$444:$R$445,2)</f>
        <v>1</v>
      </c>
      <c r="Z462" s="1015" cm="1">
        <f t="array" ref="Z462">INDEX($H462:$K462,0,MATCH(Z$448,$H$448:$K$448,0))*HLOOKUP(Z$447,$J$444:$R$445,2)</f>
        <v>1</v>
      </c>
      <c r="AA462" s="1015" cm="1">
        <f t="array" ref="AA462">INDEX($H462:$K462,0,MATCH(AA$448,$H$448:$K$448,0))*HLOOKUP(AA$447,$J$444:$R$445,2)</f>
        <v>0</v>
      </c>
      <c r="AB462" s="1015" cm="1">
        <f t="array" ref="AB462">INDEX($H462:$K462,0,MATCH(AB$448,$H$448:$K$448,0))*HLOOKUP(AB$447,$J$444:$R$445,2)</f>
        <v>1</v>
      </c>
      <c r="AC462" s="1015" cm="1">
        <f t="array" ref="AC462">INDEX($H462:$K462,0,MATCH(AC$448,$H$448:$K$448,0))*HLOOKUP(AC$447,$J$444:$R$445,2)</f>
        <v>1</v>
      </c>
      <c r="AD462" s="1015" cm="1">
        <f t="array" ref="AD462">INDEX($H462:$K462,0,MATCH(AD$448,$H$448:$K$448,0))*HLOOKUP(AD$447,$J$444:$R$445,2)</f>
        <v>1</v>
      </c>
      <c r="AE462" s="1015" cm="1">
        <f t="array" ref="AE462">INDEX($H462:$K462,0,MATCH(AE$448,$H$448:$K$448,0))*HLOOKUP(AE$447,$J$444:$R$445,2)</f>
        <v>0</v>
      </c>
      <c r="AF462" s="1015" cm="1">
        <f t="array" ref="AF462">INDEX($H462:$K462,0,MATCH(AF$448,$H$448:$K$448,0))*HLOOKUP(AF$447,$J$444:$R$445,2)</f>
        <v>1</v>
      </c>
      <c r="AG462" s="1015" cm="1">
        <f t="array" ref="AG462">INDEX($H462:$K462,0,MATCH(AG$448,$H$448:$K$448,0))*HLOOKUP(AG$447,$J$444:$R$445,2)</f>
        <v>1</v>
      </c>
      <c r="AH462" s="1015" cm="1">
        <f t="array" ref="AH462">INDEX($H462:$K462,0,MATCH(AH$448,$H$448:$K$448,0))*HLOOKUP(AH$447,$J$444:$R$445,2)</f>
        <v>1</v>
      </c>
      <c r="AI462" s="1015" cm="1">
        <f t="array" ref="AI462">INDEX($H462:$K462,0,MATCH(AI$448,$H$448:$K$448,0))*HLOOKUP(AI$447,$J$444:$R$445,2)</f>
        <v>0</v>
      </c>
      <c r="AJ462" s="1015" cm="1">
        <f t="array" ref="AJ462">INDEX($H462:$K462,0,MATCH(AJ$448,$H$448:$K$448,0))*HLOOKUP(AJ$447,$J$444:$R$445,2)</f>
        <v>1</v>
      </c>
      <c r="AK462" s="1015" cm="1">
        <f t="array" ref="AK462">INDEX($H462:$K462,0,MATCH(AK$448,$H$448:$K$448,0))*HLOOKUP(AK$447,$J$444:$R$445,2)</f>
        <v>1</v>
      </c>
      <c r="AL462" s="1015" cm="1">
        <f t="array" ref="AL462">INDEX($H462:$K462,0,MATCH(AL$448,$H$448:$K$448,0))*HLOOKUP(AL$447,$J$444:$R$445,2)</f>
        <v>1</v>
      </c>
      <c r="AM462" s="1015" cm="1">
        <f t="array" ref="AM462">INDEX($H462:$K462,0,MATCH(AM$448,$H$448:$K$448,0))*HLOOKUP(AM$447,$J$444:$R$445,2)</f>
        <v>0</v>
      </c>
      <c r="AN462" s="1015" cm="1">
        <f t="array" ref="AN462">INDEX($H462:$K462,0,MATCH(AN$448,$H$448:$K$448,0))*HLOOKUP(AN$447,$J$444:$R$445,2)</f>
        <v>1</v>
      </c>
      <c r="AO462" s="1015" cm="1">
        <f t="array" ref="AO462">INDEX($H462:$K462,0,MATCH(AO$448,$H$448:$K$448,0))*HLOOKUP(AO$447,$J$444:$R$445,2)</f>
        <v>1</v>
      </c>
      <c r="AP462" s="1015" cm="1">
        <f t="array" ref="AP462">INDEX($H462:$K462,0,MATCH(AP$448,$H$448:$K$448,0))*HLOOKUP(AP$447,$J$444:$R$445,2)</f>
        <v>1</v>
      </c>
      <c r="AQ462" s="1015" cm="1">
        <f t="array" ref="AQ462">INDEX($H462:$K462,0,MATCH(AQ$448,$H$448:$K$448,0))*HLOOKUP(AQ$447,$J$444:$R$445,2)</f>
        <v>0</v>
      </c>
      <c r="AR462" s="1015" cm="1">
        <f t="array" ref="AR462">INDEX($H462:$K462,0,MATCH(AR$448,$H$448:$K$448,0))*HLOOKUP(AR$447,$J$444:$R$445,2)</f>
        <v>1</v>
      </c>
      <c r="AS462" s="1015" cm="1">
        <f t="array" ref="AS462">INDEX($H462:$K462,0,MATCH(AS$448,$H$448:$K$448,0))*HLOOKUP(AS$447,$J$444:$R$445,2)</f>
        <v>1</v>
      </c>
      <c r="AT462" s="1015" cm="1">
        <f t="array" ref="AT462">INDEX($H462:$K462,0,MATCH(AT$448,$H$448:$K$448,0))*HLOOKUP(AT$447,$J$444:$R$445,2)</f>
        <v>1</v>
      </c>
      <c r="AU462" s="1015"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4" t="str">
        <f t="shared" si="44"/>
        <v>AAANWb</v>
      </c>
      <c r="H463" s="357">
        <f t="shared" ref="H463:K463" si="59">IF(H419&gt;0,1,0)</f>
        <v>1</v>
      </c>
      <c r="I463" s="357">
        <f t="shared" si="59"/>
        <v>1</v>
      </c>
      <c r="J463" s="357">
        <f t="shared" si="59"/>
        <v>1</v>
      </c>
      <c r="K463" s="357">
        <f t="shared" si="59"/>
        <v>0</v>
      </c>
      <c r="L463" s="1015" cm="1">
        <f t="array" ref="L463">INDEX($H463:$K463,0,MATCH(L$448,$H$448:$K$448,0))*HLOOKUP(L$447,$J$444:$R$445,2)</f>
        <v>1</v>
      </c>
      <c r="M463" s="1015" cm="1">
        <f t="array" ref="M463">INDEX($H463:$K463,0,MATCH(M$448,$H$448:$K$448,0))*HLOOKUP(M$447,$J$444:$R$445,2)</f>
        <v>1</v>
      </c>
      <c r="N463" s="1015" cm="1">
        <f t="array" ref="N463">INDEX($H463:$K463,0,MATCH(N$448,$H$448:$K$448,0))*HLOOKUP(N$447,$J$444:$R$445,2)</f>
        <v>1</v>
      </c>
      <c r="O463" s="1015" cm="1">
        <f t="array" ref="O463">INDEX($H463:$K463,0,MATCH(O$448,$H$448:$K$448,0))*HLOOKUP(O$447,$J$444:$R$445,2)</f>
        <v>0</v>
      </c>
      <c r="P463" s="1015" cm="1">
        <f t="array" ref="P463">INDEX($H463:$K463,0,MATCH(P$448,$H$448:$K$448,0))*HLOOKUP(P$447,$J$444:$R$445,2)</f>
        <v>1</v>
      </c>
      <c r="Q463" s="1015" cm="1">
        <f t="array" ref="Q463">INDEX($H463:$K463,0,MATCH(Q$448,$H$448:$K$448,0))*HLOOKUP(Q$447,$J$444:$R$445,2)</f>
        <v>1</v>
      </c>
      <c r="R463" s="1015" cm="1">
        <f t="array" ref="R463">INDEX($H463:$K463,0,MATCH(R$448,$H$448:$K$448,0))*HLOOKUP(R$447,$J$444:$R$445,2)</f>
        <v>1</v>
      </c>
      <c r="S463" s="1015" cm="1">
        <f t="array" ref="S463">INDEX($H463:$K463,0,MATCH(S$448,$H$448:$K$448,0))*HLOOKUP(S$447,$J$444:$R$445,2)</f>
        <v>0</v>
      </c>
      <c r="T463" s="1015" cm="1">
        <f t="array" ref="T463">INDEX($H463:$K463,0,MATCH(T$448,$H$448:$K$448,0))*HLOOKUP(T$447,$J$444:$R$445,2)</f>
        <v>1</v>
      </c>
      <c r="U463" s="1015" cm="1">
        <f t="array" ref="U463">INDEX($H463:$K463,0,MATCH(U$448,$H$448:$K$448,0))*HLOOKUP(U$447,$J$444:$R$445,2)</f>
        <v>1</v>
      </c>
      <c r="V463" s="1015" cm="1">
        <f t="array" ref="V463">INDEX($H463:$K463,0,MATCH(V$448,$H$448:$K$448,0))*HLOOKUP(V$447,$J$444:$R$445,2)</f>
        <v>1</v>
      </c>
      <c r="W463" s="1015" cm="1">
        <f t="array" ref="W463">INDEX($H463:$K463,0,MATCH(W$448,$H$448:$K$448,0))*HLOOKUP(W$447,$J$444:$R$445,2)</f>
        <v>0</v>
      </c>
      <c r="X463" s="1015" cm="1">
        <f t="array" ref="X463">INDEX($H463:$K463,0,MATCH(X$448,$H$448:$K$448,0))*HLOOKUP(X$447,$J$444:$R$445,2)</f>
        <v>1</v>
      </c>
      <c r="Y463" s="1015" cm="1">
        <f t="array" ref="Y463">INDEX($H463:$K463,0,MATCH(Y$448,$H$448:$K$448,0))*HLOOKUP(Y$447,$J$444:$R$445,2)</f>
        <v>1</v>
      </c>
      <c r="Z463" s="1015" cm="1">
        <f t="array" ref="Z463">INDEX($H463:$K463,0,MATCH(Z$448,$H$448:$K$448,0))*HLOOKUP(Z$447,$J$444:$R$445,2)</f>
        <v>1</v>
      </c>
      <c r="AA463" s="1015" cm="1">
        <f t="array" ref="AA463">INDEX($H463:$K463,0,MATCH(AA$448,$H$448:$K$448,0))*HLOOKUP(AA$447,$J$444:$R$445,2)</f>
        <v>0</v>
      </c>
      <c r="AB463" s="1015" cm="1">
        <f t="array" ref="AB463">INDEX($H463:$K463,0,MATCH(AB$448,$H$448:$K$448,0))*HLOOKUP(AB$447,$J$444:$R$445,2)</f>
        <v>1</v>
      </c>
      <c r="AC463" s="1015" cm="1">
        <f t="array" ref="AC463">INDEX($H463:$K463,0,MATCH(AC$448,$H$448:$K$448,0))*HLOOKUP(AC$447,$J$444:$R$445,2)</f>
        <v>1</v>
      </c>
      <c r="AD463" s="1015" cm="1">
        <f t="array" ref="AD463">INDEX($H463:$K463,0,MATCH(AD$448,$H$448:$K$448,0))*HLOOKUP(AD$447,$J$444:$R$445,2)</f>
        <v>1</v>
      </c>
      <c r="AE463" s="1015" cm="1">
        <f t="array" ref="AE463">INDEX($H463:$K463,0,MATCH(AE$448,$H$448:$K$448,0))*HLOOKUP(AE$447,$J$444:$R$445,2)</f>
        <v>0</v>
      </c>
      <c r="AF463" s="1015" cm="1">
        <f t="array" ref="AF463">INDEX($H463:$K463,0,MATCH(AF$448,$H$448:$K$448,0))*HLOOKUP(AF$447,$J$444:$R$445,2)</f>
        <v>1</v>
      </c>
      <c r="AG463" s="1015" cm="1">
        <f t="array" ref="AG463">INDEX($H463:$K463,0,MATCH(AG$448,$H$448:$K$448,0))*HLOOKUP(AG$447,$J$444:$R$445,2)</f>
        <v>1</v>
      </c>
      <c r="AH463" s="1015" cm="1">
        <f t="array" ref="AH463">INDEX($H463:$K463,0,MATCH(AH$448,$H$448:$K$448,0))*HLOOKUP(AH$447,$J$444:$R$445,2)</f>
        <v>1</v>
      </c>
      <c r="AI463" s="1015" cm="1">
        <f t="array" ref="AI463">INDEX($H463:$K463,0,MATCH(AI$448,$H$448:$K$448,0))*HLOOKUP(AI$447,$J$444:$R$445,2)</f>
        <v>0</v>
      </c>
      <c r="AJ463" s="1015" cm="1">
        <f t="array" ref="AJ463">INDEX($H463:$K463,0,MATCH(AJ$448,$H$448:$K$448,0))*HLOOKUP(AJ$447,$J$444:$R$445,2)</f>
        <v>1</v>
      </c>
      <c r="AK463" s="1015" cm="1">
        <f t="array" ref="AK463">INDEX($H463:$K463,0,MATCH(AK$448,$H$448:$K$448,0))*HLOOKUP(AK$447,$J$444:$R$445,2)</f>
        <v>1</v>
      </c>
      <c r="AL463" s="1015" cm="1">
        <f t="array" ref="AL463">INDEX($H463:$K463,0,MATCH(AL$448,$H$448:$K$448,0))*HLOOKUP(AL$447,$J$444:$R$445,2)</f>
        <v>1</v>
      </c>
      <c r="AM463" s="1015" cm="1">
        <f t="array" ref="AM463">INDEX($H463:$K463,0,MATCH(AM$448,$H$448:$K$448,0))*HLOOKUP(AM$447,$J$444:$R$445,2)</f>
        <v>0</v>
      </c>
      <c r="AN463" s="1015" cm="1">
        <f t="array" ref="AN463">INDEX($H463:$K463,0,MATCH(AN$448,$H$448:$K$448,0))*HLOOKUP(AN$447,$J$444:$R$445,2)</f>
        <v>1</v>
      </c>
      <c r="AO463" s="1015" cm="1">
        <f t="array" ref="AO463">INDEX($H463:$K463,0,MATCH(AO$448,$H$448:$K$448,0))*HLOOKUP(AO$447,$J$444:$R$445,2)</f>
        <v>1</v>
      </c>
      <c r="AP463" s="1015" cm="1">
        <f t="array" ref="AP463">INDEX($H463:$K463,0,MATCH(AP$448,$H$448:$K$448,0))*HLOOKUP(AP$447,$J$444:$R$445,2)</f>
        <v>1</v>
      </c>
      <c r="AQ463" s="1015" cm="1">
        <f t="array" ref="AQ463">INDEX($H463:$K463,0,MATCH(AQ$448,$H$448:$K$448,0))*HLOOKUP(AQ$447,$J$444:$R$445,2)</f>
        <v>0</v>
      </c>
      <c r="AR463" s="1015" cm="1">
        <f t="array" ref="AR463">INDEX($H463:$K463,0,MATCH(AR$448,$H$448:$K$448,0))*HLOOKUP(AR$447,$J$444:$R$445,2)</f>
        <v>1</v>
      </c>
      <c r="AS463" s="1015" cm="1">
        <f t="array" ref="AS463">INDEX($H463:$K463,0,MATCH(AS$448,$H$448:$K$448,0))*HLOOKUP(AS$447,$J$444:$R$445,2)</f>
        <v>1</v>
      </c>
      <c r="AT463" s="1015" cm="1">
        <f t="array" ref="AT463">INDEX($H463:$K463,0,MATCH(AT$448,$H$448:$K$448,0))*HLOOKUP(AT$447,$J$444:$R$445,2)</f>
        <v>1</v>
      </c>
      <c r="AU463" s="1015"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4" t="str">
        <f t="shared" si="44"/>
        <v>AANWBa</v>
      </c>
      <c r="H464" s="357">
        <f t="shared" ref="H464:K464" si="60">IF(H420&gt;0,1,0)</f>
        <v>0</v>
      </c>
      <c r="I464" s="357">
        <f t="shared" si="60"/>
        <v>0</v>
      </c>
      <c r="J464" s="357">
        <f t="shared" si="60"/>
        <v>0</v>
      </c>
      <c r="K464" s="357">
        <f t="shared" si="60"/>
        <v>0</v>
      </c>
      <c r="L464" s="1015" cm="1">
        <f t="array" ref="L464">INDEX($H464:$K464,0,MATCH(L$448,$H$448:$K$448,0))*HLOOKUP(L$447,$J$444:$R$445,2)</f>
        <v>0</v>
      </c>
      <c r="M464" s="1015" cm="1">
        <f t="array" ref="M464">INDEX($H464:$K464,0,MATCH(M$448,$H$448:$K$448,0))*HLOOKUP(M$447,$J$444:$R$445,2)</f>
        <v>0</v>
      </c>
      <c r="N464" s="1015" cm="1">
        <f t="array" ref="N464">INDEX($H464:$K464,0,MATCH(N$448,$H$448:$K$448,0))*HLOOKUP(N$447,$J$444:$R$445,2)</f>
        <v>0</v>
      </c>
      <c r="O464" s="1015" cm="1">
        <f t="array" ref="O464">INDEX($H464:$K464,0,MATCH(O$448,$H$448:$K$448,0))*HLOOKUP(O$447,$J$444:$R$445,2)</f>
        <v>0</v>
      </c>
      <c r="P464" s="1015" cm="1">
        <f t="array" ref="P464">INDEX($H464:$K464,0,MATCH(P$448,$H$448:$K$448,0))*HLOOKUP(P$447,$J$444:$R$445,2)</f>
        <v>0</v>
      </c>
      <c r="Q464" s="1015" cm="1">
        <f t="array" ref="Q464">INDEX($H464:$K464,0,MATCH(Q$448,$H$448:$K$448,0))*HLOOKUP(Q$447,$J$444:$R$445,2)</f>
        <v>0</v>
      </c>
      <c r="R464" s="1015" cm="1">
        <f t="array" ref="R464">INDEX($H464:$K464,0,MATCH(R$448,$H$448:$K$448,0))*HLOOKUP(R$447,$J$444:$R$445,2)</f>
        <v>0</v>
      </c>
      <c r="S464" s="1015" cm="1">
        <f t="array" ref="S464">INDEX($H464:$K464,0,MATCH(S$448,$H$448:$K$448,0))*HLOOKUP(S$447,$J$444:$R$445,2)</f>
        <v>0</v>
      </c>
      <c r="T464" s="1015" cm="1">
        <f t="array" ref="T464">INDEX($H464:$K464,0,MATCH(T$448,$H$448:$K$448,0))*HLOOKUP(T$447,$J$444:$R$445,2)</f>
        <v>0</v>
      </c>
      <c r="U464" s="1015" cm="1">
        <f t="array" ref="U464">INDEX($H464:$K464,0,MATCH(U$448,$H$448:$K$448,0))*HLOOKUP(U$447,$J$444:$R$445,2)</f>
        <v>0</v>
      </c>
      <c r="V464" s="1015" cm="1">
        <f t="array" ref="V464">INDEX($H464:$K464,0,MATCH(V$448,$H$448:$K$448,0))*HLOOKUP(V$447,$J$444:$R$445,2)</f>
        <v>0</v>
      </c>
      <c r="W464" s="1015" cm="1">
        <f t="array" ref="W464">INDEX($H464:$K464,0,MATCH(W$448,$H$448:$K$448,0))*HLOOKUP(W$447,$J$444:$R$445,2)</f>
        <v>0</v>
      </c>
      <c r="X464" s="1015" cm="1">
        <f t="array" ref="X464">INDEX($H464:$K464,0,MATCH(X$448,$H$448:$K$448,0))*HLOOKUP(X$447,$J$444:$R$445,2)</f>
        <v>0</v>
      </c>
      <c r="Y464" s="1015" cm="1">
        <f t="array" ref="Y464">INDEX($H464:$K464,0,MATCH(Y$448,$H$448:$K$448,0))*HLOOKUP(Y$447,$J$444:$R$445,2)</f>
        <v>0</v>
      </c>
      <c r="Z464" s="1015" cm="1">
        <f t="array" ref="Z464">INDEX($H464:$K464,0,MATCH(Z$448,$H$448:$K$448,0))*HLOOKUP(Z$447,$J$444:$R$445,2)</f>
        <v>0</v>
      </c>
      <c r="AA464" s="1015" cm="1">
        <f t="array" ref="AA464">INDEX($H464:$K464,0,MATCH(AA$448,$H$448:$K$448,0))*HLOOKUP(AA$447,$J$444:$R$445,2)</f>
        <v>0</v>
      </c>
      <c r="AB464" s="1015" cm="1">
        <f t="array" ref="AB464">INDEX($H464:$K464,0,MATCH(AB$448,$H$448:$K$448,0))*HLOOKUP(AB$447,$J$444:$R$445,2)</f>
        <v>0</v>
      </c>
      <c r="AC464" s="1015" cm="1">
        <f t="array" ref="AC464">INDEX($H464:$K464,0,MATCH(AC$448,$H$448:$K$448,0))*HLOOKUP(AC$447,$J$444:$R$445,2)</f>
        <v>0</v>
      </c>
      <c r="AD464" s="1015" cm="1">
        <f t="array" ref="AD464">INDEX($H464:$K464,0,MATCH(AD$448,$H$448:$K$448,0))*HLOOKUP(AD$447,$J$444:$R$445,2)</f>
        <v>0</v>
      </c>
      <c r="AE464" s="1015" cm="1">
        <f t="array" ref="AE464">INDEX($H464:$K464,0,MATCH(AE$448,$H$448:$K$448,0))*HLOOKUP(AE$447,$J$444:$R$445,2)</f>
        <v>0</v>
      </c>
      <c r="AF464" s="1015" cm="1">
        <f t="array" ref="AF464">INDEX($H464:$K464,0,MATCH(AF$448,$H$448:$K$448,0))*HLOOKUP(AF$447,$J$444:$R$445,2)</f>
        <v>0</v>
      </c>
      <c r="AG464" s="1015" cm="1">
        <f t="array" ref="AG464">INDEX($H464:$K464,0,MATCH(AG$448,$H$448:$K$448,0))*HLOOKUP(AG$447,$J$444:$R$445,2)</f>
        <v>0</v>
      </c>
      <c r="AH464" s="1015" cm="1">
        <f t="array" ref="AH464">INDEX($H464:$K464,0,MATCH(AH$448,$H$448:$K$448,0))*HLOOKUP(AH$447,$J$444:$R$445,2)</f>
        <v>0</v>
      </c>
      <c r="AI464" s="1015" cm="1">
        <f t="array" ref="AI464">INDEX($H464:$K464,0,MATCH(AI$448,$H$448:$K$448,0))*HLOOKUP(AI$447,$J$444:$R$445,2)</f>
        <v>0</v>
      </c>
      <c r="AJ464" s="1015" cm="1">
        <f t="array" ref="AJ464">INDEX($H464:$K464,0,MATCH(AJ$448,$H$448:$K$448,0))*HLOOKUP(AJ$447,$J$444:$R$445,2)</f>
        <v>0</v>
      </c>
      <c r="AK464" s="1015" cm="1">
        <f t="array" ref="AK464">INDEX($H464:$K464,0,MATCH(AK$448,$H$448:$K$448,0))*HLOOKUP(AK$447,$J$444:$R$445,2)</f>
        <v>0</v>
      </c>
      <c r="AL464" s="1015" cm="1">
        <f t="array" ref="AL464">INDEX($H464:$K464,0,MATCH(AL$448,$H$448:$K$448,0))*HLOOKUP(AL$447,$J$444:$R$445,2)</f>
        <v>0</v>
      </c>
      <c r="AM464" s="1015" cm="1">
        <f t="array" ref="AM464">INDEX($H464:$K464,0,MATCH(AM$448,$H$448:$K$448,0))*HLOOKUP(AM$447,$J$444:$R$445,2)</f>
        <v>0</v>
      </c>
      <c r="AN464" s="1015" cm="1">
        <f t="array" ref="AN464">INDEX($H464:$K464,0,MATCH(AN$448,$H$448:$K$448,0))*HLOOKUP(AN$447,$J$444:$R$445,2)</f>
        <v>0</v>
      </c>
      <c r="AO464" s="1015" cm="1">
        <f t="array" ref="AO464">INDEX($H464:$K464,0,MATCH(AO$448,$H$448:$K$448,0))*HLOOKUP(AO$447,$J$444:$R$445,2)</f>
        <v>0</v>
      </c>
      <c r="AP464" s="1015" cm="1">
        <f t="array" ref="AP464">INDEX($H464:$K464,0,MATCH(AP$448,$H$448:$K$448,0))*HLOOKUP(AP$447,$J$444:$R$445,2)</f>
        <v>0</v>
      </c>
      <c r="AQ464" s="1015" cm="1">
        <f t="array" ref="AQ464">INDEX($H464:$K464,0,MATCH(AQ$448,$H$448:$K$448,0))*HLOOKUP(AQ$447,$J$444:$R$445,2)</f>
        <v>0</v>
      </c>
      <c r="AR464" s="1015" cm="1">
        <f t="array" ref="AR464">INDEX($H464:$K464,0,MATCH(AR$448,$H$448:$K$448,0))*HLOOKUP(AR$447,$J$444:$R$445,2)</f>
        <v>0</v>
      </c>
      <c r="AS464" s="1015" cm="1">
        <f t="array" ref="AS464">INDEX($H464:$K464,0,MATCH(AS$448,$H$448:$K$448,0))*HLOOKUP(AS$447,$J$444:$R$445,2)</f>
        <v>0</v>
      </c>
      <c r="AT464" s="1015" cm="1">
        <f t="array" ref="AT464">INDEX($H464:$K464,0,MATCH(AT$448,$H$448:$K$448,0))*HLOOKUP(AT$447,$J$444:$R$445,2)</f>
        <v>0</v>
      </c>
      <c r="AU464" s="1015"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4" t="str">
        <f t="shared" si="44"/>
        <v>AYWBAa</v>
      </c>
      <c r="H465" s="357">
        <f t="shared" ref="H465:K465" si="61">IF(H421&gt;0,1,0)</f>
        <v>0</v>
      </c>
      <c r="I465" s="357">
        <f t="shared" si="61"/>
        <v>0</v>
      </c>
      <c r="J465" s="357">
        <f t="shared" si="61"/>
        <v>0</v>
      </c>
      <c r="K465" s="357">
        <f t="shared" si="61"/>
        <v>0</v>
      </c>
      <c r="L465" s="1015" cm="1">
        <f t="array" ref="L465">INDEX($H465:$K465,0,MATCH(L$448,$H$448:$K$448,0))*HLOOKUP(L$447,$J$444:$R$445,2)</f>
        <v>0</v>
      </c>
      <c r="M465" s="1015" cm="1">
        <f t="array" ref="M465">INDEX($H465:$K465,0,MATCH(M$448,$H$448:$K$448,0))*HLOOKUP(M$447,$J$444:$R$445,2)</f>
        <v>0</v>
      </c>
      <c r="N465" s="1015" cm="1">
        <f t="array" ref="N465">INDEX($H465:$K465,0,MATCH(N$448,$H$448:$K$448,0))*HLOOKUP(N$447,$J$444:$R$445,2)</f>
        <v>0</v>
      </c>
      <c r="O465" s="1015" cm="1">
        <f t="array" ref="O465">INDEX($H465:$K465,0,MATCH(O$448,$H$448:$K$448,0))*HLOOKUP(O$447,$J$444:$R$445,2)</f>
        <v>0</v>
      </c>
      <c r="P465" s="1015" cm="1">
        <f t="array" ref="P465">INDEX($H465:$K465,0,MATCH(P$448,$H$448:$K$448,0))*HLOOKUP(P$447,$J$444:$R$445,2)</f>
        <v>0</v>
      </c>
      <c r="Q465" s="1015" cm="1">
        <f t="array" ref="Q465">INDEX($H465:$K465,0,MATCH(Q$448,$H$448:$K$448,0))*HLOOKUP(Q$447,$J$444:$R$445,2)</f>
        <v>0</v>
      </c>
      <c r="R465" s="1015" cm="1">
        <f t="array" ref="R465">INDEX($H465:$K465,0,MATCH(R$448,$H$448:$K$448,0))*HLOOKUP(R$447,$J$444:$R$445,2)</f>
        <v>0</v>
      </c>
      <c r="S465" s="1015" cm="1">
        <f t="array" ref="S465">INDEX($H465:$K465,0,MATCH(S$448,$H$448:$K$448,0))*HLOOKUP(S$447,$J$444:$R$445,2)</f>
        <v>0</v>
      </c>
      <c r="T465" s="1015" cm="1">
        <f t="array" ref="T465">INDEX($H465:$K465,0,MATCH(T$448,$H$448:$K$448,0))*HLOOKUP(T$447,$J$444:$R$445,2)</f>
        <v>0</v>
      </c>
      <c r="U465" s="1015" cm="1">
        <f t="array" ref="U465">INDEX($H465:$K465,0,MATCH(U$448,$H$448:$K$448,0))*HLOOKUP(U$447,$J$444:$R$445,2)</f>
        <v>0</v>
      </c>
      <c r="V465" s="1015" cm="1">
        <f t="array" ref="V465">INDEX($H465:$K465,0,MATCH(V$448,$H$448:$K$448,0))*HLOOKUP(V$447,$J$444:$R$445,2)</f>
        <v>0</v>
      </c>
      <c r="W465" s="1015" cm="1">
        <f t="array" ref="W465">INDEX($H465:$K465,0,MATCH(W$448,$H$448:$K$448,0))*HLOOKUP(W$447,$J$444:$R$445,2)</f>
        <v>0</v>
      </c>
      <c r="X465" s="1015" cm="1">
        <f t="array" ref="X465">INDEX($H465:$K465,0,MATCH(X$448,$H$448:$K$448,0))*HLOOKUP(X$447,$J$444:$R$445,2)</f>
        <v>0</v>
      </c>
      <c r="Y465" s="1015" cm="1">
        <f t="array" ref="Y465">INDEX($H465:$K465,0,MATCH(Y$448,$H$448:$K$448,0))*HLOOKUP(Y$447,$J$444:$R$445,2)</f>
        <v>0</v>
      </c>
      <c r="Z465" s="1015" cm="1">
        <f t="array" ref="Z465">INDEX($H465:$K465,0,MATCH(Z$448,$H$448:$K$448,0))*HLOOKUP(Z$447,$J$444:$R$445,2)</f>
        <v>0</v>
      </c>
      <c r="AA465" s="1015" cm="1">
        <f t="array" ref="AA465">INDEX($H465:$K465,0,MATCH(AA$448,$H$448:$K$448,0))*HLOOKUP(AA$447,$J$444:$R$445,2)</f>
        <v>0</v>
      </c>
      <c r="AB465" s="1015" cm="1">
        <f t="array" ref="AB465">INDEX($H465:$K465,0,MATCH(AB$448,$H$448:$K$448,0))*HLOOKUP(AB$447,$J$444:$R$445,2)</f>
        <v>0</v>
      </c>
      <c r="AC465" s="1015" cm="1">
        <f t="array" ref="AC465">INDEX($H465:$K465,0,MATCH(AC$448,$H$448:$K$448,0))*HLOOKUP(AC$447,$J$444:$R$445,2)</f>
        <v>0</v>
      </c>
      <c r="AD465" s="1015" cm="1">
        <f t="array" ref="AD465">INDEX($H465:$K465,0,MATCH(AD$448,$H$448:$K$448,0))*HLOOKUP(AD$447,$J$444:$R$445,2)</f>
        <v>0</v>
      </c>
      <c r="AE465" s="1015" cm="1">
        <f t="array" ref="AE465">INDEX($H465:$K465,0,MATCH(AE$448,$H$448:$K$448,0))*HLOOKUP(AE$447,$J$444:$R$445,2)</f>
        <v>0</v>
      </c>
      <c r="AF465" s="1015" cm="1">
        <f t="array" ref="AF465">INDEX($H465:$K465,0,MATCH(AF$448,$H$448:$K$448,0))*HLOOKUP(AF$447,$J$444:$R$445,2)</f>
        <v>0</v>
      </c>
      <c r="AG465" s="1015" cm="1">
        <f t="array" ref="AG465">INDEX($H465:$K465,0,MATCH(AG$448,$H$448:$K$448,0))*HLOOKUP(AG$447,$J$444:$R$445,2)</f>
        <v>0</v>
      </c>
      <c r="AH465" s="1015" cm="1">
        <f t="array" ref="AH465">INDEX($H465:$K465,0,MATCH(AH$448,$H$448:$K$448,0))*HLOOKUP(AH$447,$J$444:$R$445,2)</f>
        <v>0</v>
      </c>
      <c r="AI465" s="1015" cm="1">
        <f t="array" ref="AI465">INDEX($H465:$K465,0,MATCH(AI$448,$H$448:$K$448,0))*HLOOKUP(AI$447,$J$444:$R$445,2)</f>
        <v>0</v>
      </c>
      <c r="AJ465" s="1015" cm="1">
        <f t="array" ref="AJ465">INDEX($H465:$K465,0,MATCH(AJ$448,$H$448:$K$448,0))*HLOOKUP(AJ$447,$J$444:$R$445,2)</f>
        <v>0</v>
      </c>
      <c r="AK465" s="1015" cm="1">
        <f t="array" ref="AK465">INDEX($H465:$K465,0,MATCH(AK$448,$H$448:$K$448,0))*HLOOKUP(AK$447,$J$444:$R$445,2)</f>
        <v>0</v>
      </c>
      <c r="AL465" s="1015" cm="1">
        <f t="array" ref="AL465">INDEX($H465:$K465,0,MATCH(AL$448,$H$448:$K$448,0))*HLOOKUP(AL$447,$J$444:$R$445,2)</f>
        <v>0</v>
      </c>
      <c r="AM465" s="1015" cm="1">
        <f t="array" ref="AM465">INDEX($H465:$K465,0,MATCH(AM$448,$H$448:$K$448,0))*HLOOKUP(AM$447,$J$444:$R$445,2)</f>
        <v>0</v>
      </c>
      <c r="AN465" s="1015" cm="1">
        <f t="array" ref="AN465">INDEX($H465:$K465,0,MATCH(AN$448,$H$448:$K$448,0))*HLOOKUP(AN$447,$J$444:$R$445,2)</f>
        <v>0</v>
      </c>
      <c r="AO465" s="1015" cm="1">
        <f t="array" ref="AO465">INDEX($H465:$K465,0,MATCH(AO$448,$H$448:$K$448,0))*HLOOKUP(AO$447,$J$444:$R$445,2)</f>
        <v>0</v>
      </c>
      <c r="AP465" s="1015" cm="1">
        <f t="array" ref="AP465">INDEX($H465:$K465,0,MATCH(AP$448,$H$448:$K$448,0))*HLOOKUP(AP$447,$J$444:$R$445,2)</f>
        <v>0</v>
      </c>
      <c r="AQ465" s="1015" cm="1">
        <f t="array" ref="AQ465">INDEX($H465:$K465,0,MATCH(AQ$448,$H$448:$K$448,0))*HLOOKUP(AQ$447,$J$444:$R$445,2)</f>
        <v>0</v>
      </c>
      <c r="AR465" s="1015" cm="1">
        <f t="array" ref="AR465">INDEX($H465:$K465,0,MATCH(AR$448,$H$448:$K$448,0))*HLOOKUP(AR$447,$J$444:$R$445,2)</f>
        <v>0</v>
      </c>
      <c r="AS465" s="1015" cm="1">
        <f t="array" ref="AS465">INDEX($H465:$K465,0,MATCH(AS$448,$H$448:$K$448,0))*HLOOKUP(AS$447,$J$444:$R$445,2)</f>
        <v>0</v>
      </c>
      <c r="AT465" s="1015" cm="1">
        <f t="array" ref="AT465">INDEX($H465:$K465,0,MATCH(AT$448,$H$448:$K$448,0))*HLOOKUP(AT$447,$J$444:$R$445,2)</f>
        <v>0</v>
      </c>
      <c r="AU465" s="1015"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4" t="str">
        <f t="shared" si="44"/>
        <v>YYBAAa</v>
      </c>
      <c r="H466" s="357">
        <f t="shared" ref="H466:K466" si="62">IF(H422&gt;0,1,0)</f>
        <v>0</v>
      </c>
      <c r="I466" s="357">
        <f t="shared" si="62"/>
        <v>0</v>
      </c>
      <c r="J466" s="357">
        <f t="shared" si="62"/>
        <v>0</v>
      </c>
      <c r="K466" s="357">
        <f t="shared" si="62"/>
        <v>0</v>
      </c>
      <c r="L466" s="1015" cm="1">
        <f t="array" ref="L466">INDEX($H466:$K466,0,MATCH(L$448,$H$448:$K$448,0))*HLOOKUP(L$447,$J$444:$R$445,2)</f>
        <v>0</v>
      </c>
      <c r="M466" s="1015" cm="1">
        <f t="array" ref="M466">INDEX($H466:$K466,0,MATCH(M$448,$H$448:$K$448,0))*HLOOKUP(M$447,$J$444:$R$445,2)</f>
        <v>0</v>
      </c>
      <c r="N466" s="1015" cm="1">
        <f t="array" ref="N466">INDEX($H466:$K466,0,MATCH(N$448,$H$448:$K$448,0))*HLOOKUP(N$447,$J$444:$R$445,2)</f>
        <v>0</v>
      </c>
      <c r="O466" s="1015" cm="1">
        <f t="array" ref="O466">INDEX($H466:$K466,0,MATCH(O$448,$H$448:$K$448,0))*HLOOKUP(O$447,$J$444:$R$445,2)</f>
        <v>0</v>
      </c>
      <c r="P466" s="1015" cm="1">
        <f t="array" ref="P466">INDEX($H466:$K466,0,MATCH(P$448,$H$448:$K$448,0))*HLOOKUP(P$447,$J$444:$R$445,2)</f>
        <v>0</v>
      </c>
      <c r="Q466" s="1015" cm="1">
        <f t="array" ref="Q466">INDEX($H466:$K466,0,MATCH(Q$448,$H$448:$K$448,0))*HLOOKUP(Q$447,$J$444:$R$445,2)</f>
        <v>0</v>
      </c>
      <c r="R466" s="1015" cm="1">
        <f t="array" ref="R466">INDEX($H466:$K466,0,MATCH(R$448,$H$448:$K$448,0))*HLOOKUP(R$447,$J$444:$R$445,2)</f>
        <v>0</v>
      </c>
      <c r="S466" s="1015" cm="1">
        <f t="array" ref="S466">INDEX($H466:$K466,0,MATCH(S$448,$H$448:$K$448,0))*HLOOKUP(S$447,$J$444:$R$445,2)</f>
        <v>0</v>
      </c>
      <c r="T466" s="1015" cm="1">
        <f t="array" ref="T466">INDEX($H466:$K466,0,MATCH(T$448,$H$448:$K$448,0))*HLOOKUP(T$447,$J$444:$R$445,2)</f>
        <v>0</v>
      </c>
      <c r="U466" s="1015" cm="1">
        <f t="array" ref="U466">INDEX($H466:$K466,0,MATCH(U$448,$H$448:$K$448,0))*HLOOKUP(U$447,$J$444:$R$445,2)</f>
        <v>0</v>
      </c>
      <c r="V466" s="1015" cm="1">
        <f t="array" ref="V466">INDEX($H466:$K466,0,MATCH(V$448,$H$448:$K$448,0))*HLOOKUP(V$447,$J$444:$R$445,2)</f>
        <v>0</v>
      </c>
      <c r="W466" s="1015" cm="1">
        <f t="array" ref="W466">INDEX($H466:$K466,0,MATCH(W$448,$H$448:$K$448,0))*HLOOKUP(W$447,$J$444:$R$445,2)</f>
        <v>0</v>
      </c>
      <c r="X466" s="1015" cm="1">
        <f t="array" ref="X466">INDEX($H466:$K466,0,MATCH(X$448,$H$448:$K$448,0))*HLOOKUP(X$447,$J$444:$R$445,2)</f>
        <v>0</v>
      </c>
      <c r="Y466" s="1015" cm="1">
        <f t="array" ref="Y466">INDEX($H466:$K466,0,MATCH(Y$448,$H$448:$K$448,0))*HLOOKUP(Y$447,$J$444:$R$445,2)</f>
        <v>0</v>
      </c>
      <c r="Z466" s="1015" cm="1">
        <f t="array" ref="Z466">INDEX($H466:$K466,0,MATCH(Z$448,$H$448:$K$448,0))*HLOOKUP(Z$447,$J$444:$R$445,2)</f>
        <v>0</v>
      </c>
      <c r="AA466" s="1015" cm="1">
        <f t="array" ref="AA466">INDEX($H466:$K466,0,MATCH(AA$448,$H$448:$K$448,0))*HLOOKUP(AA$447,$J$444:$R$445,2)</f>
        <v>0</v>
      </c>
      <c r="AB466" s="1015" cm="1">
        <f t="array" ref="AB466">INDEX($H466:$K466,0,MATCH(AB$448,$H$448:$K$448,0))*HLOOKUP(AB$447,$J$444:$R$445,2)</f>
        <v>0</v>
      </c>
      <c r="AC466" s="1015" cm="1">
        <f t="array" ref="AC466">INDEX($H466:$K466,0,MATCH(AC$448,$H$448:$K$448,0))*HLOOKUP(AC$447,$J$444:$R$445,2)</f>
        <v>0</v>
      </c>
      <c r="AD466" s="1015" cm="1">
        <f t="array" ref="AD466">INDEX($H466:$K466,0,MATCH(AD$448,$H$448:$K$448,0))*HLOOKUP(AD$447,$J$444:$R$445,2)</f>
        <v>0</v>
      </c>
      <c r="AE466" s="1015" cm="1">
        <f t="array" ref="AE466">INDEX($H466:$K466,0,MATCH(AE$448,$H$448:$K$448,0))*HLOOKUP(AE$447,$J$444:$R$445,2)</f>
        <v>0</v>
      </c>
      <c r="AF466" s="1015" cm="1">
        <f t="array" ref="AF466">INDEX($H466:$K466,0,MATCH(AF$448,$H$448:$K$448,0))*HLOOKUP(AF$447,$J$444:$R$445,2)</f>
        <v>0</v>
      </c>
      <c r="AG466" s="1015" cm="1">
        <f t="array" ref="AG466">INDEX($H466:$K466,0,MATCH(AG$448,$H$448:$K$448,0))*HLOOKUP(AG$447,$J$444:$R$445,2)</f>
        <v>0</v>
      </c>
      <c r="AH466" s="1015" cm="1">
        <f t="array" ref="AH466">INDEX($H466:$K466,0,MATCH(AH$448,$H$448:$K$448,0))*HLOOKUP(AH$447,$J$444:$R$445,2)</f>
        <v>0</v>
      </c>
      <c r="AI466" s="1015" cm="1">
        <f t="array" ref="AI466">INDEX($H466:$K466,0,MATCH(AI$448,$H$448:$K$448,0))*HLOOKUP(AI$447,$J$444:$R$445,2)</f>
        <v>0</v>
      </c>
      <c r="AJ466" s="1015" cm="1">
        <f t="array" ref="AJ466">INDEX($H466:$K466,0,MATCH(AJ$448,$H$448:$K$448,0))*HLOOKUP(AJ$447,$J$444:$R$445,2)</f>
        <v>0</v>
      </c>
      <c r="AK466" s="1015" cm="1">
        <f t="array" ref="AK466">INDEX($H466:$K466,0,MATCH(AK$448,$H$448:$K$448,0))*HLOOKUP(AK$447,$J$444:$R$445,2)</f>
        <v>0</v>
      </c>
      <c r="AL466" s="1015" cm="1">
        <f t="array" ref="AL466">INDEX($H466:$K466,0,MATCH(AL$448,$H$448:$K$448,0))*HLOOKUP(AL$447,$J$444:$R$445,2)</f>
        <v>0</v>
      </c>
      <c r="AM466" s="1015" cm="1">
        <f t="array" ref="AM466">INDEX($H466:$K466,0,MATCH(AM$448,$H$448:$K$448,0))*HLOOKUP(AM$447,$J$444:$R$445,2)</f>
        <v>0</v>
      </c>
      <c r="AN466" s="1015" cm="1">
        <f t="array" ref="AN466">INDEX($H466:$K466,0,MATCH(AN$448,$H$448:$K$448,0))*HLOOKUP(AN$447,$J$444:$R$445,2)</f>
        <v>0</v>
      </c>
      <c r="AO466" s="1015" cm="1">
        <f t="array" ref="AO466">INDEX($H466:$K466,0,MATCH(AO$448,$H$448:$K$448,0))*HLOOKUP(AO$447,$J$444:$R$445,2)</f>
        <v>0</v>
      </c>
      <c r="AP466" s="1015" cm="1">
        <f t="array" ref="AP466">INDEX($H466:$K466,0,MATCH(AP$448,$H$448:$K$448,0))*HLOOKUP(AP$447,$J$444:$R$445,2)</f>
        <v>0</v>
      </c>
      <c r="AQ466" s="1015" cm="1">
        <f t="array" ref="AQ466">INDEX($H466:$K466,0,MATCH(AQ$448,$H$448:$K$448,0))*HLOOKUP(AQ$447,$J$444:$R$445,2)</f>
        <v>0</v>
      </c>
      <c r="AR466" s="1015" cm="1">
        <f t="array" ref="AR466">INDEX($H466:$K466,0,MATCH(AR$448,$H$448:$K$448,0))*HLOOKUP(AR$447,$J$444:$R$445,2)</f>
        <v>0</v>
      </c>
      <c r="AS466" s="1015" cm="1">
        <f t="array" ref="AS466">INDEX($H466:$K466,0,MATCH(AS$448,$H$448:$K$448,0))*HLOOKUP(AS$447,$J$444:$R$445,2)</f>
        <v>0</v>
      </c>
      <c r="AT466" s="1015" cm="1">
        <f t="array" ref="AT466">INDEX($H466:$K466,0,MATCH(AT$448,$H$448:$K$448,0))*HLOOKUP(AT$447,$J$444:$R$445,2)</f>
        <v>0</v>
      </c>
      <c r="AU466" s="1015"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4" t="str">
        <f t="shared" si="44"/>
        <v>YYAAAa</v>
      </c>
      <c r="H467" s="357">
        <f t="shared" ref="H467:K467" si="63">IF(H423&gt;0,1,0)</f>
        <v>0</v>
      </c>
      <c r="I467" s="357">
        <f t="shared" si="63"/>
        <v>0</v>
      </c>
      <c r="J467" s="357">
        <f t="shared" si="63"/>
        <v>0</v>
      </c>
      <c r="K467" s="357">
        <f t="shared" si="63"/>
        <v>0</v>
      </c>
      <c r="L467" s="1015" cm="1">
        <f t="array" ref="L467">INDEX($H467:$K467,0,MATCH(L$448,$H$448:$K$448,0))*HLOOKUP(L$447,$J$444:$R$445,2)</f>
        <v>0</v>
      </c>
      <c r="M467" s="1015" cm="1">
        <f t="array" ref="M467">INDEX($H467:$K467,0,MATCH(M$448,$H$448:$K$448,0))*HLOOKUP(M$447,$J$444:$R$445,2)</f>
        <v>0</v>
      </c>
      <c r="N467" s="1015" cm="1">
        <f t="array" ref="N467">INDEX($H467:$K467,0,MATCH(N$448,$H$448:$K$448,0))*HLOOKUP(N$447,$J$444:$R$445,2)</f>
        <v>0</v>
      </c>
      <c r="O467" s="1015" cm="1">
        <f t="array" ref="O467">INDEX($H467:$K467,0,MATCH(O$448,$H$448:$K$448,0))*HLOOKUP(O$447,$J$444:$R$445,2)</f>
        <v>0</v>
      </c>
      <c r="P467" s="1015" cm="1">
        <f t="array" ref="P467">INDEX($H467:$K467,0,MATCH(P$448,$H$448:$K$448,0))*HLOOKUP(P$447,$J$444:$R$445,2)</f>
        <v>0</v>
      </c>
      <c r="Q467" s="1015" cm="1">
        <f t="array" ref="Q467">INDEX($H467:$K467,0,MATCH(Q$448,$H$448:$K$448,0))*HLOOKUP(Q$447,$J$444:$R$445,2)</f>
        <v>0</v>
      </c>
      <c r="R467" s="1015" cm="1">
        <f t="array" ref="R467">INDEX($H467:$K467,0,MATCH(R$448,$H$448:$K$448,0))*HLOOKUP(R$447,$J$444:$R$445,2)</f>
        <v>0</v>
      </c>
      <c r="S467" s="1015" cm="1">
        <f t="array" ref="S467">INDEX($H467:$K467,0,MATCH(S$448,$H$448:$K$448,0))*HLOOKUP(S$447,$J$444:$R$445,2)</f>
        <v>0</v>
      </c>
      <c r="T467" s="1015" cm="1">
        <f t="array" ref="T467">INDEX($H467:$K467,0,MATCH(T$448,$H$448:$K$448,0))*HLOOKUP(T$447,$J$444:$R$445,2)</f>
        <v>0</v>
      </c>
      <c r="U467" s="1015" cm="1">
        <f t="array" ref="U467">INDEX($H467:$K467,0,MATCH(U$448,$H$448:$K$448,0))*HLOOKUP(U$447,$J$444:$R$445,2)</f>
        <v>0</v>
      </c>
      <c r="V467" s="1015" cm="1">
        <f t="array" ref="V467">INDEX($H467:$K467,0,MATCH(V$448,$H$448:$K$448,0))*HLOOKUP(V$447,$J$444:$R$445,2)</f>
        <v>0</v>
      </c>
      <c r="W467" s="1015" cm="1">
        <f t="array" ref="W467">INDEX($H467:$K467,0,MATCH(W$448,$H$448:$K$448,0))*HLOOKUP(W$447,$J$444:$R$445,2)</f>
        <v>0</v>
      </c>
      <c r="X467" s="1015" cm="1">
        <f t="array" ref="X467">INDEX($H467:$K467,0,MATCH(X$448,$H$448:$K$448,0))*HLOOKUP(X$447,$J$444:$R$445,2)</f>
        <v>0</v>
      </c>
      <c r="Y467" s="1015" cm="1">
        <f t="array" ref="Y467">INDEX($H467:$K467,0,MATCH(Y$448,$H$448:$K$448,0))*HLOOKUP(Y$447,$J$444:$R$445,2)</f>
        <v>0</v>
      </c>
      <c r="Z467" s="1015" cm="1">
        <f t="array" ref="Z467">INDEX($H467:$K467,0,MATCH(Z$448,$H$448:$K$448,0))*HLOOKUP(Z$447,$J$444:$R$445,2)</f>
        <v>0</v>
      </c>
      <c r="AA467" s="1015" cm="1">
        <f t="array" ref="AA467">INDEX($H467:$K467,0,MATCH(AA$448,$H$448:$K$448,0))*HLOOKUP(AA$447,$J$444:$R$445,2)</f>
        <v>0</v>
      </c>
      <c r="AB467" s="1015" cm="1">
        <f t="array" ref="AB467">INDEX($H467:$K467,0,MATCH(AB$448,$H$448:$K$448,0))*HLOOKUP(AB$447,$J$444:$R$445,2)</f>
        <v>0</v>
      </c>
      <c r="AC467" s="1015" cm="1">
        <f t="array" ref="AC467">INDEX($H467:$K467,0,MATCH(AC$448,$H$448:$K$448,0))*HLOOKUP(AC$447,$J$444:$R$445,2)</f>
        <v>0</v>
      </c>
      <c r="AD467" s="1015" cm="1">
        <f t="array" ref="AD467">INDEX($H467:$K467,0,MATCH(AD$448,$H$448:$K$448,0))*HLOOKUP(AD$447,$J$444:$R$445,2)</f>
        <v>0</v>
      </c>
      <c r="AE467" s="1015" cm="1">
        <f t="array" ref="AE467">INDEX($H467:$K467,0,MATCH(AE$448,$H$448:$K$448,0))*HLOOKUP(AE$447,$J$444:$R$445,2)</f>
        <v>0</v>
      </c>
      <c r="AF467" s="1015" cm="1">
        <f t="array" ref="AF467">INDEX($H467:$K467,0,MATCH(AF$448,$H$448:$K$448,0))*HLOOKUP(AF$447,$J$444:$R$445,2)</f>
        <v>0</v>
      </c>
      <c r="AG467" s="1015" cm="1">
        <f t="array" ref="AG467">INDEX($H467:$K467,0,MATCH(AG$448,$H$448:$K$448,0))*HLOOKUP(AG$447,$J$444:$R$445,2)</f>
        <v>0</v>
      </c>
      <c r="AH467" s="1015" cm="1">
        <f t="array" ref="AH467">INDEX($H467:$K467,0,MATCH(AH$448,$H$448:$K$448,0))*HLOOKUP(AH$447,$J$444:$R$445,2)</f>
        <v>0</v>
      </c>
      <c r="AI467" s="1015" cm="1">
        <f t="array" ref="AI467">INDEX($H467:$K467,0,MATCH(AI$448,$H$448:$K$448,0))*HLOOKUP(AI$447,$J$444:$R$445,2)</f>
        <v>0</v>
      </c>
      <c r="AJ467" s="1015" cm="1">
        <f t="array" ref="AJ467">INDEX($H467:$K467,0,MATCH(AJ$448,$H$448:$K$448,0))*HLOOKUP(AJ$447,$J$444:$R$445,2)</f>
        <v>0</v>
      </c>
      <c r="AK467" s="1015" cm="1">
        <f t="array" ref="AK467">INDEX($H467:$K467,0,MATCH(AK$448,$H$448:$K$448,0))*HLOOKUP(AK$447,$J$444:$R$445,2)</f>
        <v>0</v>
      </c>
      <c r="AL467" s="1015" cm="1">
        <f t="array" ref="AL467">INDEX($H467:$K467,0,MATCH(AL$448,$H$448:$K$448,0))*HLOOKUP(AL$447,$J$444:$R$445,2)</f>
        <v>0</v>
      </c>
      <c r="AM467" s="1015" cm="1">
        <f t="array" ref="AM467">INDEX($H467:$K467,0,MATCH(AM$448,$H$448:$K$448,0))*HLOOKUP(AM$447,$J$444:$R$445,2)</f>
        <v>0</v>
      </c>
      <c r="AN467" s="1015" cm="1">
        <f t="array" ref="AN467">INDEX($H467:$K467,0,MATCH(AN$448,$H$448:$K$448,0))*HLOOKUP(AN$447,$J$444:$R$445,2)</f>
        <v>0</v>
      </c>
      <c r="AO467" s="1015" cm="1">
        <f t="array" ref="AO467">INDEX($H467:$K467,0,MATCH(AO$448,$H$448:$K$448,0))*HLOOKUP(AO$447,$J$444:$R$445,2)</f>
        <v>0</v>
      </c>
      <c r="AP467" s="1015" cm="1">
        <f t="array" ref="AP467">INDEX($H467:$K467,0,MATCH(AP$448,$H$448:$K$448,0))*HLOOKUP(AP$447,$J$444:$R$445,2)</f>
        <v>0</v>
      </c>
      <c r="AQ467" s="1015" cm="1">
        <f t="array" ref="AQ467">INDEX($H467:$K467,0,MATCH(AQ$448,$H$448:$K$448,0))*HLOOKUP(AQ$447,$J$444:$R$445,2)</f>
        <v>0</v>
      </c>
      <c r="AR467" s="1015" cm="1">
        <f t="array" ref="AR467">INDEX($H467:$K467,0,MATCH(AR$448,$H$448:$K$448,0))*HLOOKUP(AR$447,$J$444:$R$445,2)</f>
        <v>0</v>
      </c>
      <c r="AS467" s="1015" cm="1">
        <f t="array" ref="AS467">INDEX($H467:$K467,0,MATCH(AS$448,$H$448:$K$448,0))*HLOOKUP(AS$447,$J$444:$R$445,2)</f>
        <v>0</v>
      </c>
      <c r="AT467" s="1015" cm="1">
        <f t="array" ref="AT467">INDEX($H467:$K467,0,MATCH(AT$448,$H$448:$K$448,0))*HLOOKUP(AT$447,$J$444:$R$445,2)</f>
        <v>0</v>
      </c>
      <c r="AU467" s="1015"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4" t="str">
        <f t="shared" si="44"/>
        <v>YAAAAa</v>
      </c>
      <c r="H468" s="357">
        <f t="shared" ref="H468:K468" si="64">IF(H424&gt;0,1,0)</f>
        <v>0</v>
      </c>
      <c r="I468" s="357">
        <f t="shared" si="64"/>
        <v>0</v>
      </c>
      <c r="J468" s="357">
        <f t="shared" si="64"/>
        <v>0</v>
      </c>
      <c r="K468" s="357">
        <f t="shared" si="64"/>
        <v>0</v>
      </c>
      <c r="L468" s="1015" cm="1">
        <f t="array" ref="L468">INDEX($H468:$K468,0,MATCH(L$448,$H$448:$K$448,0))*HLOOKUP(L$447,$J$444:$R$445,2)</f>
        <v>0</v>
      </c>
      <c r="M468" s="1015" cm="1">
        <f t="array" ref="M468">INDEX($H468:$K468,0,MATCH(M$448,$H$448:$K$448,0))*HLOOKUP(M$447,$J$444:$R$445,2)</f>
        <v>0</v>
      </c>
      <c r="N468" s="1015" cm="1">
        <f t="array" ref="N468">INDEX($H468:$K468,0,MATCH(N$448,$H$448:$K$448,0))*HLOOKUP(N$447,$J$444:$R$445,2)</f>
        <v>0</v>
      </c>
      <c r="O468" s="1015" cm="1">
        <f t="array" ref="O468">INDEX($H468:$K468,0,MATCH(O$448,$H$448:$K$448,0))*HLOOKUP(O$447,$J$444:$R$445,2)</f>
        <v>0</v>
      </c>
      <c r="P468" s="1015" cm="1">
        <f t="array" ref="P468">INDEX($H468:$K468,0,MATCH(P$448,$H$448:$K$448,0))*HLOOKUP(P$447,$J$444:$R$445,2)</f>
        <v>0</v>
      </c>
      <c r="Q468" s="1015" cm="1">
        <f t="array" ref="Q468">INDEX($H468:$K468,0,MATCH(Q$448,$H$448:$K$448,0))*HLOOKUP(Q$447,$J$444:$R$445,2)</f>
        <v>0</v>
      </c>
      <c r="R468" s="1015" cm="1">
        <f t="array" ref="R468">INDEX($H468:$K468,0,MATCH(R$448,$H$448:$K$448,0))*HLOOKUP(R$447,$J$444:$R$445,2)</f>
        <v>0</v>
      </c>
      <c r="S468" s="1015" cm="1">
        <f t="array" ref="S468">INDEX($H468:$K468,0,MATCH(S$448,$H$448:$K$448,0))*HLOOKUP(S$447,$J$444:$R$445,2)</f>
        <v>0</v>
      </c>
      <c r="T468" s="1015" cm="1">
        <f t="array" ref="T468">INDEX($H468:$K468,0,MATCH(T$448,$H$448:$K$448,0))*HLOOKUP(T$447,$J$444:$R$445,2)</f>
        <v>0</v>
      </c>
      <c r="U468" s="1015" cm="1">
        <f t="array" ref="U468">INDEX($H468:$K468,0,MATCH(U$448,$H$448:$K$448,0))*HLOOKUP(U$447,$J$444:$R$445,2)</f>
        <v>0</v>
      </c>
      <c r="V468" s="1015" cm="1">
        <f t="array" ref="V468">INDEX($H468:$K468,0,MATCH(V$448,$H$448:$K$448,0))*HLOOKUP(V$447,$J$444:$R$445,2)</f>
        <v>0</v>
      </c>
      <c r="W468" s="1015" cm="1">
        <f t="array" ref="W468">INDEX($H468:$K468,0,MATCH(W$448,$H$448:$K$448,0))*HLOOKUP(W$447,$J$444:$R$445,2)</f>
        <v>0</v>
      </c>
      <c r="X468" s="1015" cm="1">
        <f t="array" ref="X468">INDEX($H468:$K468,0,MATCH(X$448,$H$448:$K$448,0))*HLOOKUP(X$447,$J$444:$R$445,2)</f>
        <v>0</v>
      </c>
      <c r="Y468" s="1015" cm="1">
        <f t="array" ref="Y468">INDEX($H468:$K468,0,MATCH(Y$448,$H$448:$K$448,0))*HLOOKUP(Y$447,$J$444:$R$445,2)</f>
        <v>0</v>
      </c>
      <c r="Z468" s="1015" cm="1">
        <f t="array" ref="Z468">INDEX($H468:$K468,0,MATCH(Z$448,$H$448:$K$448,0))*HLOOKUP(Z$447,$J$444:$R$445,2)</f>
        <v>0</v>
      </c>
      <c r="AA468" s="1015" cm="1">
        <f t="array" ref="AA468">INDEX($H468:$K468,0,MATCH(AA$448,$H$448:$K$448,0))*HLOOKUP(AA$447,$J$444:$R$445,2)</f>
        <v>0</v>
      </c>
      <c r="AB468" s="1015" cm="1">
        <f t="array" ref="AB468">INDEX($H468:$K468,0,MATCH(AB$448,$H$448:$K$448,0))*HLOOKUP(AB$447,$J$444:$R$445,2)</f>
        <v>0</v>
      </c>
      <c r="AC468" s="1015" cm="1">
        <f t="array" ref="AC468">INDEX($H468:$K468,0,MATCH(AC$448,$H$448:$K$448,0))*HLOOKUP(AC$447,$J$444:$R$445,2)</f>
        <v>0</v>
      </c>
      <c r="AD468" s="1015" cm="1">
        <f t="array" ref="AD468">INDEX($H468:$K468,0,MATCH(AD$448,$H$448:$K$448,0))*HLOOKUP(AD$447,$J$444:$R$445,2)</f>
        <v>0</v>
      </c>
      <c r="AE468" s="1015" cm="1">
        <f t="array" ref="AE468">INDEX($H468:$K468,0,MATCH(AE$448,$H$448:$K$448,0))*HLOOKUP(AE$447,$J$444:$R$445,2)</f>
        <v>0</v>
      </c>
      <c r="AF468" s="1015" cm="1">
        <f t="array" ref="AF468">INDEX($H468:$K468,0,MATCH(AF$448,$H$448:$K$448,0))*HLOOKUP(AF$447,$J$444:$R$445,2)</f>
        <v>0</v>
      </c>
      <c r="AG468" s="1015" cm="1">
        <f t="array" ref="AG468">INDEX($H468:$K468,0,MATCH(AG$448,$H$448:$K$448,0))*HLOOKUP(AG$447,$J$444:$R$445,2)</f>
        <v>0</v>
      </c>
      <c r="AH468" s="1015" cm="1">
        <f t="array" ref="AH468">INDEX($H468:$K468,0,MATCH(AH$448,$H$448:$K$448,0))*HLOOKUP(AH$447,$J$444:$R$445,2)</f>
        <v>0</v>
      </c>
      <c r="AI468" s="1015" cm="1">
        <f t="array" ref="AI468">INDEX($H468:$K468,0,MATCH(AI$448,$H$448:$K$448,0))*HLOOKUP(AI$447,$J$444:$R$445,2)</f>
        <v>0</v>
      </c>
      <c r="AJ468" s="1015" cm="1">
        <f t="array" ref="AJ468">INDEX($H468:$K468,0,MATCH(AJ$448,$H$448:$K$448,0))*HLOOKUP(AJ$447,$J$444:$R$445,2)</f>
        <v>0</v>
      </c>
      <c r="AK468" s="1015" cm="1">
        <f t="array" ref="AK468">INDEX($H468:$K468,0,MATCH(AK$448,$H$448:$K$448,0))*HLOOKUP(AK$447,$J$444:$R$445,2)</f>
        <v>0</v>
      </c>
      <c r="AL468" s="1015" cm="1">
        <f t="array" ref="AL468">INDEX($H468:$K468,0,MATCH(AL$448,$H$448:$K$448,0))*HLOOKUP(AL$447,$J$444:$R$445,2)</f>
        <v>0</v>
      </c>
      <c r="AM468" s="1015" cm="1">
        <f t="array" ref="AM468">INDEX($H468:$K468,0,MATCH(AM$448,$H$448:$K$448,0))*HLOOKUP(AM$447,$J$444:$R$445,2)</f>
        <v>0</v>
      </c>
      <c r="AN468" s="1015" cm="1">
        <f t="array" ref="AN468">INDEX($H468:$K468,0,MATCH(AN$448,$H$448:$K$448,0))*HLOOKUP(AN$447,$J$444:$R$445,2)</f>
        <v>0</v>
      </c>
      <c r="AO468" s="1015" cm="1">
        <f t="array" ref="AO468">INDEX($H468:$K468,0,MATCH(AO$448,$H$448:$K$448,0))*HLOOKUP(AO$447,$J$444:$R$445,2)</f>
        <v>0</v>
      </c>
      <c r="AP468" s="1015" cm="1">
        <f t="array" ref="AP468">INDEX($H468:$K468,0,MATCH(AP$448,$H$448:$K$448,0))*HLOOKUP(AP$447,$J$444:$R$445,2)</f>
        <v>0</v>
      </c>
      <c r="AQ468" s="1015" cm="1">
        <f t="array" ref="AQ468">INDEX($H468:$K468,0,MATCH(AQ$448,$H$448:$K$448,0))*HLOOKUP(AQ$447,$J$444:$R$445,2)</f>
        <v>0</v>
      </c>
      <c r="AR468" s="1015" cm="1">
        <f t="array" ref="AR468">INDEX($H468:$K468,0,MATCH(AR$448,$H$448:$K$448,0))*HLOOKUP(AR$447,$J$444:$R$445,2)</f>
        <v>0</v>
      </c>
      <c r="AS468" s="1015" cm="1">
        <f t="array" ref="AS468">INDEX($H468:$K468,0,MATCH(AS$448,$H$448:$K$448,0))*HLOOKUP(AS$447,$J$444:$R$445,2)</f>
        <v>0</v>
      </c>
      <c r="AT468" s="1015" cm="1">
        <f t="array" ref="AT468">INDEX($H468:$K468,0,MATCH(AT$448,$H$448:$K$448,0))*HLOOKUP(AT$447,$J$444:$R$445,2)</f>
        <v>0</v>
      </c>
      <c r="AU468" s="1015" cm="1">
        <f t="array" ref="AU468">INDEX($H468:$K468,0,MATCH(AU$448,$H$448:$K$448,0))*HLOOKUP(AU$447,$J$444:$R$445,2)</f>
        <v>0</v>
      </c>
      <c r="AV468" s="313"/>
      <c r="AW468" s="313"/>
      <c r="AX468" s="244"/>
      <c r="AY468" s="236"/>
      <c r="AZ468" s="236"/>
      <c r="BA468" s="236"/>
    </row>
    <row r="469" spans="1:53" s="697" customFormat="1" ht="15" outlineLevel="1" x14ac:dyDescent="0.25">
      <c r="A469" s="701"/>
      <c r="B469" s="698"/>
      <c r="C469" s="710"/>
      <c r="D469" s="710"/>
      <c r="E469" s="710"/>
      <c r="F469" s="714"/>
      <c r="G469" s="714" t="str">
        <f t="shared" si="44"/>
        <v>YYFWBz</v>
      </c>
      <c r="H469" s="357">
        <v>1</v>
      </c>
      <c r="I469" s="357">
        <v>1</v>
      </c>
      <c r="J469" s="357">
        <v>0</v>
      </c>
      <c r="K469" s="357">
        <v>1</v>
      </c>
      <c r="L469" s="1015" cm="1">
        <f t="array" ref="L469">INDEX($H469:$K469,0,MATCH(L$448,$H$448:$K$448,0))*HLOOKUP(L$447,$J$444:$R$445,2)</f>
        <v>1</v>
      </c>
      <c r="M469" s="1015" cm="1">
        <f t="array" ref="M469">INDEX($H469:$K469,0,MATCH(M$448,$H$448:$K$448,0))*HLOOKUP(M$447,$J$444:$R$445,2)</f>
        <v>1</v>
      </c>
      <c r="N469" s="1015" cm="1">
        <f t="array" ref="N469">INDEX($H469:$K469,0,MATCH(N$448,$H$448:$K$448,0))*HLOOKUP(N$447,$J$444:$R$445,2)</f>
        <v>0</v>
      </c>
      <c r="O469" s="1015" cm="1">
        <f t="array" ref="O469">INDEX($H469:$K469,0,MATCH(O$448,$H$448:$K$448,0))*HLOOKUP(O$447,$J$444:$R$445,2)</f>
        <v>1</v>
      </c>
      <c r="P469" s="1015" cm="1">
        <f t="array" ref="P469">INDEX($H469:$K469,0,MATCH(P$448,$H$448:$K$448,0))*HLOOKUP(P$447,$J$444:$R$445,2)</f>
        <v>1</v>
      </c>
      <c r="Q469" s="1015" cm="1">
        <f t="array" ref="Q469">INDEX($H469:$K469,0,MATCH(Q$448,$H$448:$K$448,0))*HLOOKUP(Q$447,$J$444:$R$445,2)</f>
        <v>1</v>
      </c>
      <c r="R469" s="1015" cm="1">
        <f t="array" ref="R469">INDEX($H469:$K469,0,MATCH(R$448,$H$448:$K$448,0))*HLOOKUP(R$447,$J$444:$R$445,2)</f>
        <v>0</v>
      </c>
      <c r="S469" s="1015" cm="1">
        <f t="array" ref="S469">INDEX($H469:$K469,0,MATCH(S$448,$H$448:$K$448,0))*HLOOKUP(S$447,$J$444:$R$445,2)</f>
        <v>1</v>
      </c>
      <c r="T469" s="1015" cm="1">
        <f t="array" ref="T469">INDEX($H469:$K469,0,MATCH(T$448,$H$448:$K$448,0))*HLOOKUP(T$447,$J$444:$R$445,2)</f>
        <v>1</v>
      </c>
      <c r="U469" s="1015" cm="1">
        <f t="array" ref="U469">INDEX($H469:$K469,0,MATCH(U$448,$H$448:$K$448,0))*HLOOKUP(U$447,$J$444:$R$445,2)</f>
        <v>1</v>
      </c>
      <c r="V469" s="1015" cm="1">
        <f t="array" ref="V469">INDEX($H469:$K469,0,MATCH(V$448,$H$448:$K$448,0))*HLOOKUP(V$447,$J$444:$R$445,2)</f>
        <v>0</v>
      </c>
      <c r="W469" s="1015" cm="1">
        <f t="array" ref="W469">INDEX($H469:$K469,0,MATCH(W$448,$H$448:$K$448,0))*HLOOKUP(W$447,$J$444:$R$445,2)</f>
        <v>1</v>
      </c>
      <c r="X469" s="1015" cm="1">
        <f t="array" ref="X469">INDEX($H469:$K469,0,MATCH(X$448,$H$448:$K$448,0))*HLOOKUP(X$447,$J$444:$R$445,2)</f>
        <v>1</v>
      </c>
      <c r="Y469" s="1015" cm="1">
        <f t="array" ref="Y469">INDEX($H469:$K469,0,MATCH(Y$448,$H$448:$K$448,0))*HLOOKUP(Y$447,$J$444:$R$445,2)</f>
        <v>1</v>
      </c>
      <c r="Z469" s="1015" cm="1">
        <f t="array" ref="Z469">INDEX($H469:$K469,0,MATCH(Z$448,$H$448:$K$448,0))*HLOOKUP(Z$447,$J$444:$R$445,2)</f>
        <v>0</v>
      </c>
      <c r="AA469" s="1015" cm="1">
        <f t="array" ref="AA469">INDEX($H469:$K469,0,MATCH(AA$448,$H$448:$K$448,0))*HLOOKUP(AA$447,$J$444:$R$445,2)</f>
        <v>1</v>
      </c>
      <c r="AB469" s="1015" cm="1">
        <f t="array" ref="AB469">INDEX($H469:$K469,0,MATCH(AB$448,$H$448:$K$448,0))*HLOOKUP(AB$447,$J$444:$R$445,2)</f>
        <v>1</v>
      </c>
      <c r="AC469" s="1015" cm="1">
        <f t="array" ref="AC469">INDEX($H469:$K469,0,MATCH(AC$448,$H$448:$K$448,0))*HLOOKUP(AC$447,$J$444:$R$445,2)</f>
        <v>1</v>
      </c>
      <c r="AD469" s="1015" cm="1">
        <f t="array" ref="AD469">INDEX($H469:$K469,0,MATCH(AD$448,$H$448:$K$448,0))*HLOOKUP(AD$447,$J$444:$R$445,2)</f>
        <v>0</v>
      </c>
      <c r="AE469" s="1015" cm="1">
        <f t="array" ref="AE469">INDEX($H469:$K469,0,MATCH(AE$448,$H$448:$K$448,0))*HLOOKUP(AE$447,$J$444:$R$445,2)</f>
        <v>1</v>
      </c>
      <c r="AF469" s="1015" cm="1">
        <f t="array" ref="AF469">INDEX($H469:$K469,0,MATCH(AF$448,$H$448:$K$448,0))*HLOOKUP(AF$447,$J$444:$R$445,2)</f>
        <v>1</v>
      </c>
      <c r="AG469" s="1015" cm="1">
        <f t="array" ref="AG469">INDEX($H469:$K469,0,MATCH(AG$448,$H$448:$K$448,0))*HLOOKUP(AG$447,$J$444:$R$445,2)</f>
        <v>1</v>
      </c>
      <c r="AH469" s="1015" cm="1">
        <f t="array" ref="AH469">INDEX($H469:$K469,0,MATCH(AH$448,$H$448:$K$448,0))*HLOOKUP(AH$447,$J$444:$R$445,2)</f>
        <v>0</v>
      </c>
      <c r="AI469" s="1015" cm="1">
        <f t="array" ref="AI469">INDEX($H469:$K469,0,MATCH(AI$448,$H$448:$K$448,0))*HLOOKUP(AI$447,$J$444:$R$445,2)</f>
        <v>1</v>
      </c>
      <c r="AJ469" s="1015" cm="1">
        <f t="array" ref="AJ469">INDEX($H469:$K469,0,MATCH(AJ$448,$H$448:$K$448,0))*HLOOKUP(AJ$447,$J$444:$R$445,2)</f>
        <v>1</v>
      </c>
      <c r="AK469" s="1015" cm="1">
        <f t="array" ref="AK469">INDEX($H469:$K469,0,MATCH(AK$448,$H$448:$K$448,0))*HLOOKUP(AK$447,$J$444:$R$445,2)</f>
        <v>1</v>
      </c>
      <c r="AL469" s="1015" cm="1">
        <f t="array" ref="AL469">INDEX($H469:$K469,0,MATCH(AL$448,$H$448:$K$448,0))*HLOOKUP(AL$447,$J$444:$R$445,2)</f>
        <v>0</v>
      </c>
      <c r="AM469" s="1015" cm="1">
        <f t="array" ref="AM469">INDEX($H469:$K469,0,MATCH(AM$448,$H$448:$K$448,0))*HLOOKUP(AM$447,$J$444:$R$445,2)</f>
        <v>1</v>
      </c>
      <c r="AN469" s="1015" cm="1">
        <f t="array" ref="AN469">INDEX($H469:$K469,0,MATCH(AN$448,$H$448:$K$448,0))*HLOOKUP(AN$447,$J$444:$R$445,2)</f>
        <v>1</v>
      </c>
      <c r="AO469" s="1015" cm="1">
        <f t="array" ref="AO469">INDEX($H469:$K469,0,MATCH(AO$448,$H$448:$K$448,0))*HLOOKUP(AO$447,$J$444:$R$445,2)</f>
        <v>1</v>
      </c>
      <c r="AP469" s="1015" cm="1">
        <f t="array" ref="AP469">INDEX($H469:$K469,0,MATCH(AP$448,$H$448:$K$448,0))*HLOOKUP(AP$447,$J$444:$R$445,2)</f>
        <v>0</v>
      </c>
      <c r="AQ469" s="1015" cm="1">
        <f t="array" ref="AQ469">INDEX($H469:$K469,0,MATCH(AQ$448,$H$448:$K$448,0))*HLOOKUP(AQ$447,$J$444:$R$445,2)</f>
        <v>1</v>
      </c>
      <c r="AR469" s="1015" cm="1">
        <f t="array" ref="AR469">INDEX($H469:$K469,0,MATCH(AR$448,$H$448:$K$448,0))*HLOOKUP(AR$447,$J$444:$R$445,2)</f>
        <v>1</v>
      </c>
      <c r="AS469" s="1015" cm="1">
        <f t="array" ref="AS469">INDEX($H469:$K469,0,MATCH(AS$448,$H$448:$K$448,0))*HLOOKUP(AS$447,$J$444:$R$445,2)</f>
        <v>1</v>
      </c>
      <c r="AT469" s="1015" cm="1">
        <f t="array" ref="AT469">INDEX($H469:$K469,0,MATCH(AT$448,$H$448:$K$448,0))*HLOOKUP(AT$447,$J$444:$R$445,2)</f>
        <v>0</v>
      </c>
      <c r="AU469" s="1015" cm="1">
        <f t="array" ref="AU469">INDEX($H469:$K469,0,MATCH(AU$448,$H$448:$K$448,0))*HLOOKUP(AU$447,$J$444:$R$445,2)</f>
        <v>1</v>
      </c>
      <c r="AV469" s="313"/>
      <c r="AW469" s="313"/>
      <c r="AX469" s="705"/>
      <c r="AY469" s="700"/>
      <c r="AZ469" s="700"/>
      <c r="BA469" s="700"/>
    </row>
    <row r="470" spans="1:53" s="697" customFormat="1" ht="15" outlineLevel="1" x14ac:dyDescent="0.25">
      <c r="A470" s="701"/>
      <c r="B470" s="698"/>
      <c r="C470" s="710"/>
      <c r="D470" s="710"/>
      <c r="E470" s="710"/>
      <c r="F470" s="714"/>
      <c r="G470" s="714" t="str">
        <f t="shared" si="44"/>
        <v>YYBNWf</v>
      </c>
      <c r="H470" s="357">
        <v>1</v>
      </c>
      <c r="I470" s="357">
        <v>0</v>
      </c>
      <c r="J470" s="357">
        <v>0</v>
      </c>
      <c r="K470" s="357">
        <v>0</v>
      </c>
      <c r="L470" s="1015" cm="1">
        <f t="array" ref="L470">INDEX($H470:$K470,0,MATCH(L$448,$H$448:$K$448,0))*HLOOKUP(L$447,$J$444:$R$445,2)</f>
        <v>1</v>
      </c>
      <c r="M470" s="1015" cm="1">
        <f t="array" ref="M470">INDEX($H470:$K470,0,MATCH(M$448,$H$448:$K$448,0))*HLOOKUP(M$447,$J$444:$R$445,2)</f>
        <v>0</v>
      </c>
      <c r="N470" s="1015" cm="1">
        <f t="array" ref="N470">INDEX($H470:$K470,0,MATCH(N$448,$H$448:$K$448,0))*HLOOKUP(N$447,$J$444:$R$445,2)</f>
        <v>0</v>
      </c>
      <c r="O470" s="1015" cm="1">
        <f t="array" ref="O470">INDEX($H470:$K470,0,MATCH(O$448,$H$448:$K$448,0))*HLOOKUP(O$447,$J$444:$R$445,2)</f>
        <v>0</v>
      </c>
      <c r="P470" s="1015" cm="1">
        <f t="array" ref="P470">INDEX($H470:$K470,0,MATCH(P$448,$H$448:$K$448,0))*HLOOKUP(P$447,$J$444:$R$445,2)</f>
        <v>1</v>
      </c>
      <c r="Q470" s="1015" cm="1">
        <f t="array" ref="Q470">INDEX($H470:$K470,0,MATCH(Q$448,$H$448:$K$448,0))*HLOOKUP(Q$447,$J$444:$R$445,2)</f>
        <v>0</v>
      </c>
      <c r="R470" s="1015" cm="1">
        <f t="array" ref="R470">INDEX($H470:$K470,0,MATCH(R$448,$H$448:$K$448,0))*HLOOKUP(R$447,$J$444:$R$445,2)</f>
        <v>0</v>
      </c>
      <c r="S470" s="1015" cm="1">
        <f t="array" ref="S470">INDEX($H470:$K470,0,MATCH(S$448,$H$448:$K$448,0))*HLOOKUP(S$447,$J$444:$R$445,2)</f>
        <v>0</v>
      </c>
      <c r="T470" s="1015" cm="1">
        <f t="array" ref="T470">INDEX($H470:$K470,0,MATCH(T$448,$H$448:$K$448,0))*HLOOKUP(T$447,$J$444:$R$445,2)</f>
        <v>1</v>
      </c>
      <c r="U470" s="1015" cm="1">
        <f t="array" ref="U470">INDEX($H470:$K470,0,MATCH(U$448,$H$448:$K$448,0))*HLOOKUP(U$447,$J$444:$R$445,2)</f>
        <v>0</v>
      </c>
      <c r="V470" s="1015" cm="1">
        <f t="array" ref="V470">INDEX($H470:$K470,0,MATCH(V$448,$H$448:$K$448,0))*HLOOKUP(V$447,$J$444:$R$445,2)</f>
        <v>0</v>
      </c>
      <c r="W470" s="1015" cm="1">
        <f t="array" ref="W470">INDEX($H470:$K470,0,MATCH(W$448,$H$448:$K$448,0))*HLOOKUP(W$447,$J$444:$R$445,2)</f>
        <v>0</v>
      </c>
      <c r="X470" s="1015" cm="1">
        <f t="array" ref="X470">INDEX($H470:$K470,0,MATCH(X$448,$H$448:$K$448,0))*HLOOKUP(X$447,$J$444:$R$445,2)</f>
        <v>1</v>
      </c>
      <c r="Y470" s="1015" cm="1">
        <f t="array" ref="Y470">INDEX($H470:$K470,0,MATCH(Y$448,$H$448:$K$448,0))*HLOOKUP(Y$447,$J$444:$R$445,2)</f>
        <v>0</v>
      </c>
      <c r="Z470" s="1015" cm="1">
        <f t="array" ref="Z470">INDEX($H470:$K470,0,MATCH(Z$448,$H$448:$K$448,0))*HLOOKUP(Z$447,$J$444:$R$445,2)</f>
        <v>0</v>
      </c>
      <c r="AA470" s="1015" cm="1">
        <f t="array" ref="AA470">INDEX($H470:$K470,0,MATCH(AA$448,$H$448:$K$448,0))*HLOOKUP(AA$447,$J$444:$R$445,2)</f>
        <v>0</v>
      </c>
      <c r="AB470" s="1015" cm="1">
        <f t="array" ref="AB470">INDEX($H470:$K470,0,MATCH(AB$448,$H$448:$K$448,0))*HLOOKUP(AB$447,$J$444:$R$445,2)</f>
        <v>1</v>
      </c>
      <c r="AC470" s="1015" cm="1">
        <f t="array" ref="AC470">INDEX($H470:$K470,0,MATCH(AC$448,$H$448:$K$448,0))*HLOOKUP(AC$447,$J$444:$R$445,2)</f>
        <v>0</v>
      </c>
      <c r="AD470" s="1015" cm="1">
        <f t="array" ref="AD470">INDEX($H470:$K470,0,MATCH(AD$448,$H$448:$K$448,0))*HLOOKUP(AD$447,$J$444:$R$445,2)</f>
        <v>0</v>
      </c>
      <c r="AE470" s="1015" cm="1">
        <f t="array" ref="AE470">INDEX($H470:$K470,0,MATCH(AE$448,$H$448:$K$448,0))*HLOOKUP(AE$447,$J$444:$R$445,2)</f>
        <v>0</v>
      </c>
      <c r="AF470" s="1015" cm="1">
        <f t="array" ref="AF470">INDEX($H470:$K470,0,MATCH(AF$448,$H$448:$K$448,0))*HLOOKUP(AF$447,$J$444:$R$445,2)</f>
        <v>1</v>
      </c>
      <c r="AG470" s="1015" cm="1">
        <f t="array" ref="AG470">INDEX($H470:$K470,0,MATCH(AG$448,$H$448:$K$448,0))*HLOOKUP(AG$447,$J$444:$R$445,2)</f>
        <v>0</v>
      </c>
      <c r="AH470" s="1015" cm="1">
        <f t="array" ref="AH470">INDEX($H470:$K470,0,MATCH(AH$448,$H$448:$K$448,0))*HLOOKUP(AH$447,$J$444:$R$445,2)</f>
        <v>0</v>
      </c>
      <c r="AI470" s="1015" cm="1">
        <f t="array" ref="AI470">INDEX($H470:$K470,0,MATCH(AI$448,$H$448:$K$448,0))*HLOOKUP(AI$447,$J$444:$R$445,2)</f>
        <v>0</v>
      </c>
      <c r="AJ470" s="1015" cm="1">
        <f t="array" ref="AJ470">INDEX($H470:$K470,0,MATCH(AJ$448,$H$448:$K$448,0))*HLOOKUP(AJ$447,$J$444:$R$445,2)</f>
        <v>1</v>
      </c>
      <c r="AK470" s="1015" cm="1">
        <f t="array" ref="AK470">INDEX($H470:$K470,0,MATCH(AK$448,$H$448:$K$448,0))*HLOOKUP(AK$447,$J$444:$R$445,2)</f>
        <v>0</v>
      </c>
      <c r="AL470" s="1015" cm="1">
        <f t="array" ref="AL470">INDEX($H470:$K470,0,MATCH(AL$448,$H$448:$K$448,0))*HLOOKUP(AL$447,$J$444:$R$445,2)</f>
        <v>0</v>
      </c>
      <c r="AM470" s="1015" cm="1">
        <f t="array" ref="AM470">INDEX($H470:$K470,0,MATCH(AM$448,$H$448:$K$448,0))*HLOOKUP(AM$447,$J$444:$R$445,2)</f>
        <v>0</v>
      </c>
      <c r="AN470" s="1015" cm="1">
        <f t="array" ref="AN470">INDEX($H470:$K470,0,MATCH(AN$448,$H$448:$K$448,0))*HLOOKUP(AN$447,$J$444:$R$445,2)</f>
        <v>1</v>
      </c>
      <c r="AO470" s="1015" cm="1">
        <f t="array" ref="AO470">INDEX($H470:$K470,0,MATCH(AO$448,$H$448:$K$448,0))*HLOOKUP(AO$447,$J$444:$R$445,2)</f>
        <v>0</v>
      </c>
      <c r="AP470" s="1015" cm="1">
        <f t="array" ref="AP470">INDEX($H470:$K470,0,MATCH(AP$448,$H$448:$K$448,0))*HLOOKUP(AP$447,$J$444:$R$445,2)</f>
        <v>0</v>
      </c>
      <c r="AQ470" s="1015" cm="1">
        <f t="array" ref="AQ470">INDEX($H470:$K470,0,MATCH(AQ$448,$H$448:$K$448,0))*HLOOKUP(AQ$447,$J$444:$R$445,2)</f>
        <v>0</v>
      </c>
      <c r="AR470" s="1015" cm="1">
        <f t="array" ref="AR470">INDEX($H470:$K470,0,MATCH(AR$448,$H$448:$K$448,0))*HLOOKUP(AR$447,$J$444:$R$445,2)</f>
        <v>1</v>
      </c>
      <c r="AS470" s="1015" cm="1">
        <f t="array" ref="AS470">INDEX($H470:$K470,0,MATCH(AS$448,$H$448:$K$448,0))*HLOOKUP(AS$447,$J$444:$R$445,2)</f>
        <v>0</v>
      </c>
      <c r="AT470" s="1015" cm="1">
        <f t="array" ref="AT470">INDEX($H470:$K470,0,MATCH(AT$448,$H$448:$K$448,0))*HLOOKUP(AT$447,$J$444:$R$445,2)</f>
        <v>0</v>
      </c>
      <c r="AU470" s="1015" cm="1">
        <f t="array" ref="AU470">INDEX($H470:$K470,0,MATCH(AU$448,$H$448:$K$448,0))*HLOOKUP(AU$447,$J$444:$R$445,2)</f>
        <v>0</v>
      </c>
      <c r="AV470" s="313"/>
      <c r="AW470" s="313"/>
      <c r="AX470" s="705"/>
      <c r="AY470" s="700"/>
      <c r="AZ470" s="700"/>
      <c r="BA470" s="700"/>
    </row>
    <row r="471" spans="1:53" s="697" customFormat="1" ht="15" outlineLevel="1" x14ac:dyDescent="0.25">
      <c r="A471" s="701"/>
      <c r="B471" s="698"/>
      <c r="C471" s="710"/>
      <c r="D471" s="710"/>
      <c r="E471" s="710"/>
      <c r="F471" s="714"/>
      <c r="G471" s="714" t="str">
        <f t="shared" si="44"/>
        <v>YYNWFw</v>
      </c>
      <c r="H471" s="357">
        <v>1</v>
      </c>
      <c r="I471" s="357">
        <v>1</v>
      </c>
      <c r="J471" s="357">
        <v>1</v>
      </c>
      <c r="K471" s="357">
        <v>0</v>
      </c>
      <c r="L471" s="1015" cm="1">
        <f t="array" ref="L471">INDEX($H471:$K471,0,MATCH(L$448,$H$448:$K$448,0))*HLOOKUP(L$447,$J$444:$R$445,2)</f>
        <v>1</v>
      </c>
      <c r="M471" s="1015" cm="1">
        <f t="array" ref="M471">INDEX($H471:$K471,0,MATCH(M$448,$H$448:$K$448,0))*HLOOKUP(M$447,$J$444:$R$445,2)</f>
        <v>1</v>
      </c>
      <c r="N471" s="1015" cm="1">
        <f t="array" ref="N471">INDEX($H471:$K471,0,MATCH(N$448,$H$448:$K$448,0))*HLOOKUP(N$447,$J$444:$R$445,2)</f>
        <v>1</v>
      </c>
      <c r="O471" s="1015" cm="1">
        <f t="array" ref="O471">INDEX($H471:$K471,0,MATCH(O$448,$H$448:$K$448,0))*HLOOKUP(O$447,$J$444:$R$445,2)</f>
        <v>0</v>
      </c>
      <c r="P471" s="1015" cm="1">
        <f t="array" ref="P471">INDEX($H471:$K471,0,MATCH(P$448,$H$448:$K$448,0))*HLOOKUP(P$447,$J$444:$R$445,2)</f>
        <v>1</v>
      </c>
      <c r="Q471" s="1015" cm="1">
        <f t="array" ref="Q471">INDEX($H471:$K471,0,MATCH(Q$448,$H$448:$K$448,0))*HLOOKUP(Q$447,$J$444:$R$445,2)</f>
        <v>1</v>
      </c>
      <c r="R471" s="1015" cm="1">
        <f t="array" ref="R471">INDEX($H471:$K471,0,MATCH(R$448,$H$448:$K$448,0))*HLOOKUP(R$447,$J$444:$R$445,2)</f>
        <v>1</v>
      </c>
      <c r="S471" s="1015" cm="1">
        <f t="array" ref="S471">INDEX($H471:$K471,0,MATCH(S$448,$H$448:$K$448,0))*HLOOKUP(S$447,$J$444:$R$445,2)</f>
        <v>0</v>
      </c>
      <c r="T471" s="1015" cm="1">
        <f t="array" ref="T471">INDEX($H471:$K471,0,MATCH(T$448,$H$448:$K$448,0))*HLOOKUP(T$447,$J$444:$R$445,2)</f>
        <v>1</v>
      </c>
      <c r="U471" s="1015" cm="1">
        <f t="array" ref="U471">INDEX($H471:$K471,0,MATCH(U$448,$H$448:$K$448,0))*HLOOKUP(U$447,$J$444:$R$445,2)</f>
        <v>1</v>
      </c>
      <c r="V471" s="1015" cm="1">
        <f t="array" ref="V471">INDEX($H471:$K471,0,MATCH(V$448,$H$448:$K$448,0))*HLOOKUP(V$447,$J$444:$R$445,2)</f>
        <v>1</v>
      </c>
      <c r="W471" s="1015" cm="1">
        <f t="array" ref="W471">INDEX($H471:$K471,0,MATCH(W$448,$H$448:$K$448,0))*HLOOKUP(W$447,$J$444:$R$445,2)</f>
        <v>0</v>
      </c>
      <c r="X471" s="1015" cm="1">
        <f t="array" ref="X471">INDEX($H471:$K471,0,MATCH(X$448,$H$448:$K$448,0))*HLOOKUP(X$447,$J$444:$R$445,2)</f>
        <v>1</v>
      </c>
      <c r="Y471" s="1015" cm="1">
        <f t="array" ref="Y471">INDEX($H471:$K471,0,MATCH(Y$448,$H$448:$K$448,0))*HLOOKUP(Y$447,$J$444:$R$445,2)</f>
        <v>1</v>
      </c>
      <c r="Z471" s="1015" cm="1">
        <f t="array" ref="Z471">INDEX($H471:$K471,0,MATCH(Z$448,$H$448:$K$448,0))*HLOOKUP(Z$447,$J$444:$R$445,2)</f>
        <v>1</v>
      </c>
      <c r="AA471" s="1015" cm="1">
        <f t="array" ref="AA471">INDEX($H471:$K471,0,MATCH(AA$448,$H$448:$K$448,0))*HLOOKUP(AA$447,$J$444:$R$445,2)</f>
        <v>0</v>
      </c>
      <c r="AB471" s="1015" cm="1">
        <f t="array" ref="AB471">INDEX($H471:$K471,0,MATCH(AB$448,$H$448:$K$448,0))*HLOOKUP(AB$447,$J$444:$R$445,2)</f>
        <v>1</v>
      </c>
      <c r="AC471" s="1015" cm="1">
        <f t="array" ref="AC471">INDEX($H471:$K471,0,MATCH(AC$448,$H$448:$K$448,0))*HLOOKUP(AC$447,$J$444:$R$445,2)</f>
        <v>1</v>
      </c>
      <c r="AD471" s="1015" cm="1">
        <f t="array" ref="AD471">INDEX($H471:$K471,0,MATCH(AD$448,$H$448:$K$448,0))*HLOOKUP(AD$447,$J$444:$R$445,2)</f>
        <v>1</v>
      </c>
      <c r="AE471" s="1015" cm="1">
        <f t="array" ref="AE471">INDEX($H471:$K471,0,MATCH(AE$448,$H$448:$K$448,0))*HLOOKUP(AE$447,$J$444:$R$445,2)</f>
        <v>0</v>
      </c>
      <c r="AF471" s="1015" cm="1">
        <f t="array" ref="AF471">INDEX($H471:$K471,0,MATCH(AF$448,$H$448:$K$448,0))*HLOOKUP(AF$447,$J$444:$R$445,2)</f>
        <v>1</v>
      </c>
      <c r="AG471" s="1015" cm="1">
        <f t="array" ref="AG471">INDEX($H471:$K471,0,MATCH(AG$448,$H$448:$K$448,0))*HLOOKUP(AG$447,$J$444:$R$445,2)</f>
        <v>1</v>
      </c>
      <c r="AH471" s="1015" cm="1">
        <f t="array" ref="AH471">INDEX($H471:$K471,0,MATCH(AH$448,$H$448:$K$448,0))*HLOOKUP(AH$447,$J$444:$R$445,2)</f>
        <v>1</v>
      </c>
      <c r="AI471" s="1015" cm="1">
        <f t="array" ref="AI471">INDEX($H471:$K471,0,MATCH(AI$448,$H$448:$K$448,0))*HLOOKUP(AI$447,$J$444:$R$445,2)</f>
        <v>0</v>
      </c>
      <c r="AJ471" s="1015" cm="1">
        <f t="array" ref="AJ471">INDEX($H471:$K471,0,MATCH(AJ$448,$H$448:$K$448,0))*HLOOKUP(AJ$447,$J$444:$R$445,2)</f>
        <v>1</v>
      </c>
      <c r="AK471" s="1015" cm="1">
        <f t="array" ref="AK471">INDEX($H471:$K471,0,MATCH(AK$448,$H$448:$K$448,0))*HLOOKUP(AK$447,$J$444:$R$445,2)</f>
        <v>1</v>
      </c>
      <c r="AL471" s="1015" cm="1">
        <f t="array" ref="AL471">INDEX($H471:$K471,0,MATCH(AL$448,$H$448:$K$448,0))*HLOOKUP(AL$447,$J$444:$R$445,2)</f>
        <v>1</v>
      </c>
      <c r="AM471" s="1015" cm="1">
        <f t="array" ref="AM471">INDEX($H471:$K471,0,MATCH(AM$448,$H$448:$K$448,0))*HLOOKUP(AM$447,$J$444:$R$445,2)</f>
        <v>0</v>
      </c>
      <c r="AN471" s="1015" cm="1">
        <f t="array" ref="AN471">INDEX($H471:$K471,0,MATCH(AN$448,$H$448:$K$448,0))*HLOOKUP(AN$447,$J$444:$R$445,2)</f>
        <v>1</v>
      </c>
      <c r="AO471" s="1015" cm="1">
        <f t="array" ref="AO471">INDEX($H471:$K471,0,MATCH(AO$448,$H$448:$K$448,0))*HLOOKUP(AO$447,$J$444:$R$445,2)</f>
        <v>1</v>
      </c>
      <c r="AP471" s="1015" cm="1">
        <f t="array" ref="AP471">INDEX($H471:$K471,0,MATCH(AP$448,$H$448:$K$448,0))*HLOOKUP(AP$447,$J$444:$R$445,2)</f>
        <v>1</v>
      </c>
      <c r="AQ471" s="1015" cm="1">
        <f t="array" ref="AQ471">INDEX($H471:$K471,0,MATCH(AQ$448,$H$448:$K$448,0))*HLOOKUP(AQ$447,$J$444:$R$445,2)</f>
        <v>0</v>
      </c>
      <c r="AR471" s="1015" cm="1">
        <f t="array" ref="AR471">INDEX($H471:$K471,0,MATCH(AR$448,$H$448:$K$448,0))*HLOOKUP(AR$447,$J$444:$R$445,2)</f>
        <v>1</v>
      </c>
      <c r="AS471" s="1015" cm="1">
        <f t="array" ref="AS471">INDEX($H471:$K471,0,MATCH(AS$448,$H$448:$K$448,0))*HLOOKUP(AS$447,$J$444:$R$445,2)</f>
        <v>1</v>
      </c>
      <c r="AT471" s="1015" cm="1">
        <f t="array" ref="AT471">INDEX($H471:$K471,0,MATCH(AT$448,$H$448:$K$448,0))*HLOOKUP(AT$447,$J$444:$R$445,2)</f>
        <v>1</v>
      </c>
      <c r="AU471" s="1015" cm="1">
        <f t="array" ref="AU471">INDEX($H471:$K471,0,MATCH(AU$448,$H$448:$K$448,0))*HLOOKUP(AU$447,$J$444:$R$445,2)</f>
        <v>0</v>
      </c>
      <c r="AV471" s="313"/>
      <c r="AW471" s="313"/>
      <c r="AX471" s="705"/>
      <c r="AY471" s="700"/>
      <c r="AZ471" s="700"/>
      <c r="BA471" s="700"/>
    </row>
    <row r="472" spans="1:53" s="697" customFormat="1" ht="15" outlineLevel="1" x14ac:dyDescent="0.25">
      <c r="A472" s="701"/>
      <c r="B472" s="698"/>
      <c r="C472" s="710"/>
      <c r="D472" s="710"/>
      <c r="E472" s="710"/>
      <c r="F472" s="714"/>
      <c r="G472" s="714" t="str">
        <f t="shared" si="44"/>
        <v>YYWFWb</v>
      </c>
      <c r="H472" s="357">
        <v>1</v>
      </c>
      <c r="I472" s="357">
        <v>1</v>
      </c>
      <c r="J472" s="357">
        <v>1</v>
      </c>
      <c r="K472" s="357">
        <v>0</v>
      </c>
      <c r="L472" s="1015" cm="1">
        <f t="array" ref="L472">INDEX($H472:$K472,0,MATCH(L$448,$H$448:$K$448,0))*HLOOKUP(L$447,$J$444:$R$445,2)</f>
        <v>1</v>
      </c>
      <c r="M472" s="1015" cm="1">
        <f t="array" ref="M472">INDEX($H472:$K472,0,MATCH(M$448,$H$448:$K$448,0))*HLOOKUP(M$447,$J$444:$R$445,2)</f>
        <v>1</v>
      </c>
      <c r="N472" s="1015" cm="1">
        <f t="array" ref="N472">INDEX($H472:$K472,0,MATCH(N$448,$H$448:$K$448,0))*HLOOKUP(N$447,$J$444:$R$445,2)</f>
        <v>1</v>
      </c>
      <c r="O472" s="1015" cm="1">
        <f t="array" ref="O472">INDEX($H472:$K472,0,MATCH(O$448,$H$448:$K$448,0))*HLOOKUP(O$447,$J$444:$R$445,2)</f>
        <v>0</v>
      </c>
      <c r="P472" s="1015" cm="1">
        <f t="array" ref="P472">INDEX($H472:$K472,0,MATCH(P$448,$H$448:$K$448,0))*HLOOKUP(P$447,$J$444:$R$445,2)</f>
        <v>1</v>
      </c>
      <c r="Q472" s="1015" cm="1">
        <f t="array" ref="Q472">INDEX($H472:$K472,0,MATCH(Q$448,$H$448:$K$448,0))*HLOOKUP(Q$447,$J$444:$R$445,2)</f>
        <v>1</v>
      </c>
      <c r="R472" s="1015" cm="1">
        <f t="array" ref="R472">INDEX($H472:$K472,0,MATCH(R$448,$H$448:$K$448,0))*HLOOKUP(R$447,$J$444:$R$445,2)</f>
        <v>1</v>
      </c>
      <c r="S472" s="1015" cm="1">
        <f t="array" ref="S472">INDEX($H472:$K472,0,MATCH(S$448,$H$448:$K$448,0))*HLOOKUP(S$447,$J$444:$R$445,2)</f>
        <v>0</v>
      </c>
      <c r="T472" s="1015" cm="1">
        <f t="array" ref="T472">INDEX($H472:$K472,0,MATCH(T$448,$H$448:$K$448,0))*HLOOKUP(T$447,$J$444:$R$445,2)</f>
        <v>1</v>
      </c>
      <c r="U472" s="1015" cm="1">
        <f t="array" ref="U472">INDEX($H472:$K472,0,MATCH(U$448,$H$448:$K$448,0))*HLOOKUP(U$447,$J$444:$R$445,2)</f>
        <v>1</v>
      </c>
      <c r="V472" s="1015" cm="1">
        <f t="array" ref="V472">INDEX($H472:$K472,0,MATCH(V$448,$H$448:$K$448,0))*HLOOKUP(V$447,$J$444:$R$445,2)</f>
        <v>1</v>
      </c>
      <c r="W472" s="1015" cm="1">
        <f t="array" ref="W472">INDEX($H472:$K472,0,MATCH(W$448,$H$448:$K$448,0))*HLOOKUP(W$447,$J$444:$R$445,2)</f>
        <v>0</v>
      </c>
      <c r="X472" s="1015" cm="1">
        <f t="array" ref="X472">INDEX($H472:$K472,0,MATCH(X$448,$H$448:$K$448,0))*HLOOKUP(X$447,$J$444:$R$445,2)</f>
        <v>1</v>
      </c>
      <c r="Y472" s="1015" cm="1">
        <f t="array" ref="Y472">INDEX($H472:$K472,0,MATCH(Y$448,$H$448:$K$448,0))*HLOOKUP(Y$447,$J$444:$R$445,2)</f>
        <v>1</v>
      </c>
      <c r="Z472" s="1015" cm="1">
        <f t="array" ref="Z472">INDEX($H472:$K472,0,MATCH(Z$448,$H$448:$K$448,0))*HLOOKUP(Z$447,$J$444:$R$445,2)</f>
        <v>1</v>
      </c>
      <c r="AA472" s="1015" cm="1">
        <f t="array" ref="AA472">INDEX($H472:$K472,0,MATCH(AA$448,$H$448:$K$448,0))*HLOOKUP(AA$447,$J$444:$R$445,2)</f>
        <v>0</v>
      </c>
      <c r="AB472" s="1015" cm="1">
        <f t="array" ref="AB472">INDEX($H472:$K472,0,MATCH(AB$448,$H$448:$K$448,0))*HLOOKUP(AB$447,$J$444:$R$445,2)</f>
        <v>1</v>
      </c>
      <c r="AC472" s="1015" cm="1">
        <f t="array" ref="AC472">INDEX($H472:$K472,0,MATCH(AC$448,$H$448:$K$448,0))*HLOOKUP(AC$447,$J$444:$R$445,2)</f>
        <v>1</v>
      </c>
      <c r="AD472" s="1015" cm="1">
        <f t="array" ref="AD472">INDEX($H472:$K472,0,MATCH(AD$448,$H$448:$K$448,0))*HLOOKUP(AD$447,$J$444:$R$445,2)</f>
        <v>1</v>
      </c>
      <c r="AE472" s="1015" cm="1">
        <f t="array" ref="AE472">INDEX($H472:$K472,0,MATCH(AE$448,$H$448:$K$448,0))*HLOOKUP(AE$447,$J$444:$R$445,2)</f>
        <v>0</v>
      </c>
      <c r="AF472" s="1015" cm="1">
        <f t="array" ref="AF472">INDEX($H472:$K472,0,MATCH(AF$448,$H$448:$K$448,0))*HLOOKUP(AF$447,$J$444:$R$445,2)</f>
        <v>1</v>
      </c>
      <c r="AG472" s="1015" cm="1">
        <f t="array" ref="AG472">INDEX($H472:$K472,0,MATCH(AG$448,$H$448:$K$448,0))*HLOOKUP(AG$447,$J$444:$R$445,2)</f>
        <v>1</v>
      </c>
      <c r="AH472" s="1015" cm="1">
        <f t="array" ref="AH472">INDEX($H472:$K472,0,MATCH(AH$448,$H$448:$K$448,0))*HLOOKUP(AH$447,$J$444:$R$445,2)</f>
        <v>1</v>
      </c>
      <c r="AI472" s="1015" cm="1">
        <f t="array" ref="AI472">INDEX($H472:$K472,0,MATCH(AI$448,$H$448:$K$448,0))*HLOOKUP(AI$447,$J$444:$R$445,2)</f>
        <v>0</v>
      </c>
      <c r="AJ472" s="1015" cm="1">
        <f t="array" ref="AJ472">INDEX($H472:$K472,0,MATCH(AJ$448,$H$448:$K$448,0))*HLOOKUP(AJ$447,$J$444:$R$445,2)</f>
        <v>1</v>
      </c>
      <c r="AK472" s="1015" cm="1">
        <f t="array" ref="AK472">INDEX($H472:$K472,0,MATCH(AK$448,$H$448:$K$448,0))*HLOOKUP(AK$447,$J$444:$R$445,2)</f>
        <v>1</v>
      </c>
      <c r="AL472" s="1015" cm="1">
        <f t="array" ref="AL472">INDEX($H472:$K472,0,MATCH(AL$448,$H$448:$K$448,0))*HLOOKUP(AL$447,$J$444:$R$445,2)</f>
        <v>1</v>
      </c>
      <c r="AM472" s="1015" cm="1">
        <f t="array" ref="AM472">INDEX($H472:$K472,0,MATCH(AM$448,$H$448:$K$448,0))*HLOOKUP(AM$447,$J$444:$R$445,2)</f>
        <v>0</v>
      </c>
      <c r="AN472" s="1015" cm="1">
        <f t="array" ref="AN472">INDEX($H472:$K472,0,MATCH(AN$448,$H$448:$K$448,0))*HLOOKUP(AN$447,$J$444:$R$445,2)</f>
        <v>1</v>
      </c>
      <c r="AO472" s="1015" cm="1">
        <f t="array" ref="AO472">INDEX($H472:$K472,0,MATCH(AO$448,$H$448:$K$448,0))*HLOOKUP(AO$447,$J$444:$R$445,2)</f>
        <v>1</v>
      </c>
      <c r="AP472" s="1015" cm="1">
        <f t="array" ref="AP472">INDEX($H472:$K472,0,MATCH(AP$448,$H$448:$K$448,0))*HLOOKUP(AP$447,$J$444:$R$445,2)</f>
        <v>1</v>
      </c>
      <c r="AQ472" s="1015" cm="1">
        <f t="array" ref="AQ472">INDEX($H472:$K472,0,MATCH(AQ$448,$H$448:$K$448,0))*HLOOKUP(AQ$447,$J$444:$R$445,2)</f>
        <v>0</v>
      </c>
      <c r="AR472" s="1015" cm="1">
        <f t="array" ref="AR472">INDEX($H472:$K472,0,MATCH(AR$448,$H$448:$K$448,0))*HLOOKUP(AR$447,$J$444:$R$445,2)</f>
        <v>1</v>
      </c>
      <c r="AS472" s="1015" cm="1">
        <f t="array" ref="AS472">INDEX($H472:$K472,0,MATCH(AS$448,$H$448:$K$448,0))*HLOOKUP(AS$447,$J$444:$R$445,2)</f>
        <v>1</v>
      </c>
      <c r="AT472" s="1015" cm="1">
        <f t="array" ref="AT472">INDEX($H472:$K472,0,MATCH(AT$448,$H$448:$K$448,0))*HLOOKUP(AT$447,$J$444:$R$445,2)</f>
        <v>1</v>
      </c>
      <c r="AU472" s="1015" cm="1">
        <f t="array" ref="AU472">INDEX($H472:$K472,0,MATCH(AU$448,$H$448:$K$448,0))*HLOOKUP(AU$447,$J$444:$R$445,2)</f>
        <v>0</v>
      </c>
      <c r="AV472" s="313"/>
      <c r="AW472" s="313"/>
      <c r="AX472" s="705"/>
      <c r="AY472" s="700"/>
      <c r="AZ472" s="700"/>
      <c r="BA472" s="700"/>
    </row>
    <row r="473" spans="1:53" s="76" customFormat="1" ht="15" outlineLevel="1" x14ac:dyDescent="0.25">
      <c r="A473" s="234"/>
      <c r="B473" s="235"/>
      <c r="C473" s="245"/>
      <c r="D473" s="245"/>
      <c r="E473" s="245"/>
      <c r="F473" s="253"/>
      <c r="G473" s="714" t="str">
        <f t="shared" si="44"/>
        <v>YYWNWl</v>
      </c>
      <c r="H473" s="357">
        <f t="shared" ref="H473:K473" si="65">IF(H429&gt;0,1,0)</f>
        <v>0</v>
      </c>
      <c r="I473" s="357">
        <f t="shared" si="65"/>
        <v>0</v>
      </c>
      <c r="J473" s="357">
        <f t="shared" si="65"/>
        <v>0</v>
      </c>
      <c r="K473" s="357">
        <f t="shared" si="65"/>
        <v>0</v>
      </c>
      <c r="L473" s="1015" cm="1">
        <f t="array" ref="L473">INDEX($H473:$K473,0,MATCH(L$448,$H$448:$K$448,0))*HLOOKUP(L$447,$J$444:$R$445,2)</f>
        <v>0</v>
      </c>
      <c r="M473" s="1015" cm="1">
        <f t="array" ref="M473">INDEX($H473:$K473,0,MATCH(M$448,$H$448:$K$448,0))*HLOOKUP(M$447,$J$444:$R$445,2)</f>
        <v>0</v>
      </c>
      <c r="N473" s="1015" cm="1">
        <f t="array" ref="N473">INDEX($H473:$K473,0,MATCH(N$448,$H$448:$K$448,0))*HLOOKUP(N$447,$J$444:$R$445,2)</f>
        <v>0</v>
      </c>
      <c r="O473" s="1015" cm="1">
        <f t="array" ref="O473">INDEX($H473:$K473,0,MATCH(O$448,$H$448:$K$448,0))*HLOOKUP(O$447,$J$444:$R$445,2)</f>
        <v>0</v>
      </c>
      <c r="P473" s="1015" cm="1">
        <f t="array" ref="P473">INDEX($H473:$K473,0,MATCH(P$448,$H$448:$K$448,0))*HLOOKUP(P$447,$J$444:$R$445,2)</f>
        <v>0</v>
      </c>
      <c r="Q473" s="1015" cm="1">
        <f t="array" ref="Q473">INDEX($H473:$K473,0,MATCH(Q$448,$H$448:$K$448,0))*HLOOKUP(Q$447,$J$444:$R$445,2)</f>
        <v>0</v>
      </c>
      <c r="R473" s="1015" cm="1">
        <f t="array" ref="R473">INDEX($H473:$K473,0,MATCH(R$448,$H$448:$K$448,0))*HLOOKUP(R$447,$J$444:$R$445,2)</f>
        <v>0</v>
      </c>
      <c r="S473" s="1015" cm="1">
        <f t="array" ref="S473">INDEX($H473:$K473,0,MATCH(S$448,$H$448:$K$448,0))*HLOOKUP(S$447,$J$444:$R$445,2)</f>
        <v>0</v>
      </c>
      <c r="T473" s="1015" cm="1">
        <f t="array" ref="T473">INDEX($H473:$K473,0,MATCH(T$448,$H$448:$K$448,0))*HLOOKUP(T$447,$J$444:$R$445,2)</f>
        <v>0</v>
      </c>
      <c r="U473" s="1015" cm="1">
        <f t="array" ref="U473">INDEX($H473:$K473,0,MATCH(U$448,$H$448:$K$448,0))*HLOOKUP(U$447,$J$444:$R$445,2)</f>
        <v>0</v>
      </c>
      <c r="V473" s="1015" cm="1">
        <f t="array" ref="V473">INDEX($H473:$K473,0,MATCH(V$448,$H$448:$K$448,0))*HLOOKUP(V$447,$J$444:$R$445,2)</f>
        <v>0</v>
      </c>
      <c r="W473" s="1015" cm="1">
        <f t="array" ref="W473">INDEX($H473:$K473,0,MATCH(W$448,$H$448:$K$448,0))*HLOOKUP(W$447,$J$444:$R$445,2)</f>
        <v>0</v>
      </c>
      <c r="X473" s="1015" cm="1">
        <f t="array" ref="X473">INDEX($H473:$K473,0,MATCH(X$448,$H$448:$K$448,0))*HLOOKUP(X$447,$J$444:$R$445,2)</f>
        <v>0</v>
      </c>
      <c r="Y473" s="1015" cm="1">
        <f t="array" ref="Y473">INDEX($H473:$K473,0,MATCH(Y$448,$H$448:$K$448,0))*HLOOKUP(Y$447,$J$444:$R$445,2)</f>
        <v>0</v>
      </c>
      <c r="Z473" s="1015" cm="1">
        <f t="array" ref="Z473">INDEX($H473:$K473,0,MATCH(Z$448,$H$448:$K$448,0))*HLOOKUP(Z$447,$J$444:$R$445,2)</f>
        <v>0</v>
      </c>
      <c r="AA473" s="1015" cm="1">
        <f t="array" ref="AA473">INDEX($H473:$K473,0,MATCH(AA$448,$H$448:$K$448,0))*HLOOKUP(AA$447,$J$444:$R$445,2)</f>
        <v>0</v>
      </c>
      <c r="AB473" s="1015" cm="1">
        <f t="array" ref="AB473">INDEX($H473:$K473,0,MATCH(AB$448,$H$448:$K$448,0))*HLOOKUP(AB$447,$J$444:$R$445,2)</f>
        <v>0</v>
      </c>
      <c r="AC473" s="1015" cm="1">
        <f t="array" ref="AC473">INDEX($H473:$K473,0,MATCH(AC$448,$H$448:$K$448,0))*HLOOKUP(AC$447,$J$444:$R$445,2)</f>
        <v>0</v>
      </c>
      <c r="AD473" s="1015" cm="1">
        <f t="array" ref="AD473">INDEX($H473:$K473,0,MATCH(AD$448,$H$448:$K$448,0))*HLOOKUP(AD$447,$J$444:$R$445,2)</f>
        <v>0</v>
      </c>
      <c r="AE473" s="1015" cm="1">
        <f t="array" ref="AE473">INDEX($H473:$K473,0,MATCH(AE$448,$H$448:$K$448,0))*HLOOKUP(AE$447,$J$444:$R$445,2)</f>
        <v>0</v>
      </c>
      <c r="AF473" s="1015" cm="1">
        <f t="array" ref="AF473">INDEX($H473:$K473,0,MATCH(AF$448,$H$448:$K$448,0))*HLOOKUP(AF$447,$J$444:$R$445,2)</f>
        <v>0</v>
      </c>
      <c r="AG473" s="1015" cm="1">
        <f t="array" ref="AG473">INDEX($H473:$K473,0,MATCH(AG$448,$H$448:$K$448,0))*HLOOKUP(AG$447,$J$444:$R$445,2)</f>
        <v>0</v>
      </c>
      <c r="AH473" s="1015" cm="1">
        <f t="array" ref="AH473">INDEX($H473:$K473,0,MATCH(AH$448,$H$448:$K$448,0))*HLOOKUP(AH$447,$J$444:$R$445,2)</f>
        <v>0</v>
      </c>
      <c r="AI473" s="1015" cm="1">
        <f t="array" ref="AI473">INDEX($H473:$K473,0,MATCH(AI$448,$H$448:$K$448,0))*HLOOKUP(AI$447,$J$444:$R$445,2)</f>
        <v>0</v>
      </c>
      <c r="AJ473" s="1015" cm="1">
        <f t="array" ref="AJ473">INDEX($H473:$K473,0,MATCH(AJ$448,$H$448:$K$448,0))*HLOOKUP(AJ$447,$J$444:$R$445,2)</f>
        <v>0</v>
      </c>
      <c r="AK473" s="1015" cm="1">
        <f t="array" ref="AK473">INDEX($H473:$K473,0,MATCH(AK$448,$H$448:$K$448,0))*HLOOKUP(AK$447,$J$444:$R$445,2)</f>
        <v>0</v>
      </c>
      <c r="AL473" s="1015" cm="1">
        <f t="array" ref="AL473">INDEX($H473:$K473,0,MATCH(AL$448,$H$448:$K$448,0))*HLOOKUP(AL$447,$J$444:$R$445,2)</f>
        <v>0</v>
      </c>
      <c r="AM473" s="1015" cm="1">
        <f t="array" ref="AM473">INDEX($H473:$K473,0,MATCH(AM$448,$H$448:$K$448,0))*HLOOKUP(AM$447,$J$444:$R$445,2)</f>
        <v>0</v>
      </c>
      <c r="AN473" s="1015" cm="1">
        <f t="array" ref="AN473">INDEX($H473:$K473,0,MATCH(AN$448,$H$448:$K$448,0))*HLOOKUP(AN$447,$J$444:$R$445,2)</f>
        <v>0</v>
      </c>
      <c r="AO473" s="1015" cm="1">
        <f t="array" ref="AO473">INDEX($H473:$K473,0,MATCH(AO$448,$H$448:$K$448,0))*HLOOKUP(AO$447,$J$444:$R$445,2)</f>
        <v>0</v>
      </c>
      <c r="AP473" s="1015" cm="1">
        <f t="array" ref="AP473">INDEX($H473:$K473,0,MATCH(AP$448,$H$448:$K$448,0))*HLOOKUP(AP$447,$J$444:$R$445,2)</f>
        <v>0</v>
      </c>
      <c r="AQ473" s="1015" cm="1">
        <f t="array" ref="AQ473">INDEX($H473:$K473,0,MATCH(AQ$448,$H$448:$K$448,0))*HLOOKUP(AQ$447,$J$444:$R$445,2)</f>
        <v>0</v>
      </c>
      <c r="AR473" s="1015" cm="1">
        <f t="array" ref="AR473">INDEX($H473:$K473,0,MATCH(AR$448,$H$448:$K$448,0))*HLOOKUP(AR$447,$J$444:$R$445,2)</f>
        <v>0</v>
      </c>
      <c r="AS473" s="1015" cm="1">
        <f t="array" ref="AS473">INDEX($H473:$K473,0,MATCH(AS$448,$H$448:$K$448,0))*HLOOKUP(AS$447,$J$444:$R$445,2)</f>
        <v>0</v>
      </c>
      <c r="AT473" s="1015" cm="1">
        <f t="array" ref="AT473">INDEX($H473:$K473,0,MATCH(AT$448,$H$448:$K$448,0))*HLOOKUP(AT$447,$J$444:$R$445,2)</f>
        <v>0</v>
      </c>
      <c r="AU473" s="1015"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4" t="str">
        <f t="shared" si="44"/>
        <v>YYLWNw</v>
      </c>
      <c r="H474" s="357">
        <f t="shared" ref="H474:K474" si="66">IF(H430&gt;0,1,0)</f>
        <v>0</v>
      </c>
      <c r="I474" s="357">
        <f t="shared" si="66"/>
        <v>0</v>
      </c>
      <c r="J474" s="357">
        <f t="shared" si="66"/>
        <v>0</v>
      </c>
      <c r="K474" s="357">
        <f t="shared" si="66"/>
        <v>0</v>
      </c>
      <c r="L474" s="1015" cm="1">
        <f t="array" ref="L474">INDEX($H474:$K474,0,MATCH(L$448,$H$448:$K$448,0))*HLOOKUP(L$447,$J$444:$R$445,2)</f>
        <v>0</v>
      </c>
      <c r="M474" s="1015" cm="1">
        <f t="array" ref="M474">INDEX($H474:$K474,0,MATCH(M$448,$H$448:$K$448,0))*HLOOKUP(M$447,$J$444:$R$445,2)</f>
        <v>0</v>
      </c>
      <c r="N474" s="1015" cm="1">
        <f t="array" ref="N474">INDEX($H474:$K474,0,MATCH(N$448,$H$448:$K$448,0))*HLOOKUP(N$447,$J$444:$R$445,2)</f>
        <v>0</v>
      </c>
      <c r="O474" s="1015" cm="1">
        <f t="array" ref="O474">INDEX($H474:$K474,0,MATCH(O$448,$H$448:$K$448,0))*HLOOKUP(O$447,$J$444:$R$445,2)</f>
        <v>0</v>
      </c>
      <c r="P474" s="1015" cm="1">
        <f t="array" ref="P474">INDEX($H474:$K474,0,MATCH(P$448,$H$448:$K$448,0))*HLOOKUP(P$447,$J$444:$R$445,2)</f>
        <v>0</v>
      </c>
      <c r="Q474" s="1015" cm="1">
        <f t="array" ref="Q474">INDEX($H474:$K474,0,MATCH(Q$448,$H$448:$K$448,0))*HLOOKUP(Q$447,$J$444:$R$445,2)</f>
        <v>0</v>
      </c>
      <c r="R474" s="1015" cm="1">
        <f t="array" ref="R474">INDEX($H474:$K474,0,MATCH(R$448,$H$448:$K$448,0))*HLOOKUP(R$447,$J$444:$R$445,2)</f>
        <v>0</v>
      </c>
      <c r="S474" s="1015" cm="1">
        <f t="array" ref="S474">INDEX($H474:$K474,0,MATCH(S$448,$H$448:$K$448,0))*HLOOKUP(S$447,$J$444:$R$445,2)</f>
        <v>0</v>
      </c>
      <c r="T474" s="1015" cm="1">
        <f t="array" ref="T474">INDEX($H474:$K474,0,MATCH(T$448,$H$448:$K$448,0))*HLOOKUP(T$447,$J$444:$R$445,2)</f>
        <v>0</v>
      </c>
      <c r="U474" s="1015" cm="1">
        <f t="array" ref="U474">INDEX($H474:$K474,0,MATCH(U$448,$H$448:$K$448,0))*HLOOKUP(U$447,$J$444:$R$445,2)</f>
        <v>0</v>
      </c>
      <c r="V474" s="1015" cm="1">
        <f t="array" ref="V474">INDEX($H474:$K474,0,MATCH(V$448,$H$448:$K$448,0))*HLOOKUP(V$447,$J$444:$R$445,2)</f>
        <v>0</v>
      </c>
      <c r="W474" s="1015" cm="1">
        <f t="array" ref="W474">INDEX($H474:$K474,0,MATCH(W$448,$H$448:$K$448,0))*HLOOKUP(W$447,$J$444:$R$445,2)</f>
        <v>0</v>
      </c>
      <c r="X474" s="1015" cm="1">
        <f t="array" ref="X474">INDEX($H474:$K474,0,MATCH(X$448,$H$448:$K$448,0))*HLOOKUP(X$447,$J$444:$R$445,2)</f>
        <v>0</v>
      </c>
      <c r="Y474" s="1015" cm="1">
        <f t="array" ref="Y474">INDEX($H474:$K474,0,MATCH(Y$448,$H$448:$K$448,0))*HLOOKUP(Y$447,$J$444:$R$445,2)</f>
        <v>0</v>
      </c>
      <c r="Z474" s="1015" cm="1">
        <f t="array" ref="Z474">INDEX($H474:$K474,0,MATCH(Z$448,$H$448:$K$448,0))*HLOOKUP(Z$447,$J$444:$R$445,2)</f>
        <v>0</v>
      </c>
      <c r="AA474" s="1015" cm="1">
        <f t="array" ref="AA474">INDEX($H474:$K474,0,MATCH(AA$448,$H$448:$K$448,0))*HLOOKUP(AA$447,$J$444:$R$445,2)</f>
        <v>0</v>
      </c>
      <c r="AB474" s="1015" cm="1">
        <f t="array" ref="AB474">INDEX($H474:$K474,0,MATCH(AB$448,$H$448:$K$448,0))*HLOOKUP(AB$447,$J$444:$R$445,2)</f>
        <v>0</v>
      </c>
      <c r="AC474" s="1015" cm="1">
        <f t="array" ref="AC474">INDEX($H474:$K474,0,MATCH(AC$448,$H$448:$K$448,0))*HLOOKUP(AC$447,$J$444:$R$445,2)</f>
        <v>0</v>
      </c>
      <c r="AD474" s="1015" cm="1">
        <f t="array" ref="AD474">INDEX($H474:$K474,0,MATCH(AD$448,$H$448:$K$448,0))*HLOOKUP(AD$447,$J$444:$R$445,2)</f>
        <v>0</v>
      </c>
      <c r="AE474" s="1015" cm="1">
        <f t="array" ref="AE474">INDEX($H474:$K474,0,MATCH(AE$448,$H$448:$K$448,0))*HLOOKUP(AE$447,$J$444:$R$445,2)</f>
        <v>0</v>
      </c>
      <c r="AF474" s="1015" cm="1">
        <f t="array" ref="AF474">INDEX($H474:$K474,0,MATCH(AF$448,$H$448:$K$448,0))*HLOOKUP(AF$447,$J$444:$R$445,2)</f>
        <v>0</v>
      </c>
      <c r="AG474" s="1015" cm="1">
        <f t="array" ref="AG474">INDEX($H474:$K474,0,MATCH(AG$448,$H$448:$K$448,0))*HLOOKUP(AG$447,$J$444:$R$445,2)</f>
        <v>0</v>
      </c>
      <c r="AH474" s="1015" cm="1">
        <f t="array" ref="AH474">INDEX($H474:$K474,0,MATCH(AH$448,$H$448:$K$448,0))*HLOOKUP(AH$447,$J$444:$R$445,2)</f>
        <v>0</v>
      </c>
      <c r="AI474" s="1015" cm="1">
        <f t="array" ref="AI474">INDEX($H474:$K474,0,MATCH(AI$448,$H$448:$K$448,0))*HLOOKUP(AI$447,$J$444:$R$445,2)</f>
        <v>0</v>
      </c>
      <c r="AJ474" s="1015" cm="1">
        <f t="array" ref="AJ474">INDEX($H474:$K474,0,MATCH(AJ$448,$H$448:$K$448,0))*HLOOKUP(AJ$447,$J$444:$R$445,2)</f>
        <v>0</v>
      </c>
      <c r="AK474" s="1015" cm="1">
        <f t="array" ref="AK474">INDEX($H474:$K474,0,MATCH(AK$448,$H$448:$K$448,0))*HLOOKUP(AK$447,$J$444:$R$445,2)</f>
        <v>0</v>
      </c>
      <c r="AL474" s="1015" cm="1">
        <f t="array" ref="AL474">INDEX($H474:$K474,0,MATCH(AL$448,$H$448:$K$448,0))*HLOOKUP(AL$447,$J$444:$R$445,2)</f>
        <v>0</v>
      </c>
      <c r="AM474" s="1015" cm="1">
        <f t="array" ref="AM474">INDEX($H474:$K474,0,MATCH(AM$448,$H$448:$K$448,0))*HLOOKUP(AM$447,$J$444:$R$445,2)</f>
        <v>0</v>
      </c>
      <c r="AN474" s="1015" cm="1">
        <f t="array" ref="AN474">INDEX($H474:$K474,0,MATCH(AN$448,$H$448:$K$448,0))*HLOOKUP(AN$447,$J$444:$R$445,2)</f>
        <v>0</v>
      </c>
      <c r="AO474" s="1015" cm="1">
        <f t="array" ref="AO474">INDEX($H474:$K474,0,MATCH(AO$448,$H$448:$K$448,0))*HLOOKUP(AO$447,$J$444:$R$445,2)</f>
        <v>0</v>
      </c>
      <c r="AP474" s="1015" cm="1">
        <f t="array" ref="AP474">INDEX($H474:$K474,0,MATCH(AP$448,$H$448:$K$448,0))*HLOOKUP(AP$447,$J$444:$R$445,2)</f>
        <v>0</v>
      </c>
      <c r="AQ474" s="1015" cm="1">
        <f t="array" ref="AQ474">INDEX($H474:$K474,0,MATCH(AQ$448,$H$448:$K$448,0))*HLOOKUP(AQ$447,$J$444:$R$445,2)</f>
        <v>0</v>
      </c>
      <c r="AR474" s="1015" cm="1">
        <f t="array" ref="AR474">INDEX($H474:$K474,0,MATCH(AR$448,$H$448:$K$448,0))*HLOOKUP(AR$447,$J$444:$R$445,2)</f>
        <v>0</v>
      </c>
      <c r="AS474" s="1015" cm="1">
        <f t="array" ref="AS474">INDEX($H474:$K474,0,MATCH(AS$448,$H$448:$K$448,0))*HLOOKUP(AS$447,$J$444:$R$445,2)</f>
        <v>0</v>
      </c>
      <c r="AT474" s="1015" cm="1">
        <f t="array" ref="AT474">INDEX($H474:$K474,0,MATCH(AT$448,$H$448:$K$448,0))*HLOOKUP(AT$447,$J$444:$R$445,2)</f>
        <v>0</v>
      </c>
      <c r="AU474" s="1015"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4" t="str">
        <f t="shared" si="44"/>
        <v>YYWLWz</v>
      </c>
      <c r="H475" s="357">
        <f t="shared" ref="H475:K475" si="67">IF(H431&gt;0,1,0)</f>
        <v>0</v>
      </c>
      <c r="I475" s="357">
        <f t="shared" si="67"/>
        <v>0</v>
      </c>
      <c r="J475" s="357">
        <f t="shared" si="67"/>
        <v>0</v>
      </c>
      <c r="K475" s="357">
        <f t="shared" si="67"/>
        <v>0</v>
      </c>
      <c r="L475" s="1015" cm="1">
        <f t="array" ref="L475">INDEX($H475:$K475,0,MATCH(L$448,$H$448:$K$448,0))*HLOOKUP(L$447,$J$444:$R$445,2)</f>
        <v>0</v>
      </c>
      <c r="M475" s="1015" cm="1">
        <f t="array" ref="M475">INDEX($H475:$K475,0,MATCH(M$448,$H$448:$K$448,0))*HLOOKUP(M$447,$J$444:$R$445,2)</f>
        <v>0</v>
      </c>
      <c r="N475" s="1015" cm="1">
        <f t="array" ref="N475">INDEX($H475:$K475,0,MATCH(N$448,$H$448:$K$448,0))*HLOOKUP(N$447,$J$444:$R$445,2)</f>
        <v>0</v>
      </c>
      <c r="O475" s="1015" cm="1">
        <f t="array" ref="O475">INDEX($H475:$K475,0,MATCH(O$448,$H$448:$K$448,0))*HLOOKUP(O$447,$J$444:$R$445,2)</f>
        <v>0</v>
      </c>
      <c r="P475" s="1015" cm="1">
        <f t="array" ref="P475">INDEX($H475:$K475,0,MATCH(P$448,$H$448:$K$448,0))*HLOOKUP(P$447,$J$444:$R$445,2)</f>
        <v>0</v>
      </c>
      <c r="Q475" s="1015" cm="1">
        <f t="array" ref="Q475">INDEX($H475:$K475,0,MATCH(Q$448,$H$448:$K$448,0))*HLOOKUP(Q$447,$J$444:$R$445,2)</f>
        <v>0</v>
      </c>
      <c r="R475" s="1015" cm="1">
        <f t="array" ref="R475">INDEX($H475:$K475,0,MATCH(R$448,$H$448:$K$448,0))*HLOOKUP(R$447,$J$444:$R$445,2)</f>
        <v>0</v>
      </c>
      <c r="S475" s="1015" cm="1">
        <f t="array" ref="S475">INDEX($H475:$K475,0,MATCH(S$448,$H$448:$K$448,0))*HLOOKUP(S$447,$J$444:$R$445,2)</f>
        <v>0</v>
      </c>
      <c r="T475" s="1015" cm="1">
        <f t="array" ref="T475">INDEX($H475:$K475,0,MATCH(T$448,$H$448:$K$448,0))*HLOOKUP(T$447,$J$444:$R$445,2)</f>
        <v>0</v>
      </c>
      <c r="U475" s="1015" cm="1">
        <f t="array" ref="U475">INDEX($H475:$K475,0,MATCH(U$448,$H$448:$K$448,0))*HLOOKUP(U$447,$J$444:$R$445,2)</f>
        <v>0</v>
      </c>
      <c r="V475" s="1015" cm="1">
        <f t="array" ref="V475">INDEX($H475:$K475,0,MATCH(V$448,$H$448:$K$448,0))*HLOOKUP(V$447,$J$444:$R$445,2)</f>
        <v>0</v>
      </c>
      <c r="W475" s="1015" cm="1">
        <f t="array" ref="W475">INDEX($H475:$K475,0,MATCH(W$448,$H$448:$K$448,0))*HLOOKUP(W$447,$J$444:$R$445,2)</f>
        <v>0</v>
      </c>
      <c r="X475" s="1015" cm="1">
        <f t="array" ref="X475">INDEX($H475:$K475,0,MATCH(X$448,$H$448:$K$448,0))*HLOOKUP(X$447,$J$444:$R$445,2)</f>
        <v>0</v>
      </c>
      <c r="Y475" s="1015" cm="1">
        <f t="array" ref="Y475">INDEX($H475:$K475,0,MATCH(Y$448,$H$448:$K$448,0))*HLOOKUP(Y$447,$J$444:$R$445,2)</f>
        <v>0</v>
      </c>
      <c r="Z475" s="1015" cm="1">
        <f t="array" ref="Z475">INDEX($H475:$K475,0,MATCH(Z$448,$H$448:$K$448,0))*HLOOKUP(Z$447,$J$444:$R$445,2)</f>
        <v>0</v>
      </c>
      <c r="AA475" s="1015" cm="1">
        <f t="array" ref="AA475">INDEX($H475:$K475,0,MATCH(AA$448,$H$448:$K$448,0))*HLOOKUP(AA$447,$J$444:$R$445,2)</f>
        <v>0</v>
      </c>
      <c r="AB475" s="1015" cm="1">
        <f t="array" ref="AB475">INDEX($H475:$K475,0,MATCH(AB$448,$H$448:$K$448,0))*HLOOKUP(AB$447,$J$444:$R$445,2)</f>
        <v>0</v>
      </c>
      <c r="AC475" s="1015" cm="1">
        <f t="array" ref="AC475">INDEX($H475:$K475,0,MATCH(AC$448,$H$448:$K$448,0))*HLOOKUP(AC$447,$J$444:$R$445,2)</f>
        <v>0</v>
      </c>
      <c r="AD475" s="1015" cm="1">
        <f t="array" ref="AD475">INDEX($H475:$K475,0,MATCH(AD$448,$H$448:$K$448,0))*HLOOKUP(AD$447,$J$444:$R$445,2)</f>
        <v>0</v>
      </c>
      <c r="AE475" s="1015" cm="1">
        <f t="array" ref="AE475">INDEX($H475:$K475,0,MATCH(AE$448,$H$448:$K$448,0))*HLOOKUP(AE$447,$J$444:$R$445,2)</f>
        <v>0</v>
      </c>
      <c r="AF475" s="1015" cm="1">
        <f t="array" ref="AF475">INDEX($H475:$K475,0,MATCH(AF$448,$H$448:$K$448,0))*HLOOKUP(AF$447,$J$444:$R$445,2)</f>
        <v>0</v>
      </c>
      <c r="AG475" s="1015" cm="1">
        <f t="array" ref="AG475">INDEX($H475:$K475,0,MATCH(AG$448,$H$448:$K$448,0))*HLOOKUP(AG$447,$J$444:$R$445,2)</f>
        <v>0</v>
      </c>
      <c r="AH475" s="1015" cm="1">
        <f t="array" ref="AH475">INDEX($H475:$K475,0,MATCH(AH$448,$H$448:$K$448,0))*HLOOKUP(AH$447,$J$444:$R$445,2)</f>
        <v>0</v>
      </c>
      <c r="AI475" s="1015" cm="1">
        <f t="array" ref="AI475">INDEX($H475:$K475,0,MATCH(AI$448,$H$448:$K$448,0))*HLOOKUP(AI$447,$J$444:$R$445,2)</f>
        <v>0</v>
      </c>
      <c r="AJ475" s="1015" cm="1">
        <f t="array" ref="AJ475">INDEX($H475:$K475,0,MATCH(AJ$448,$H$448:$K$448,0))*HLOOKUP(AJ$447,$J$444:$R$445,2)</f>
        <v>0</v>
      </c>
      <c r="AK475" s="1015" cm="1">
        <f t="array" ref="AK475">INDEX($H475:$K475,0,MATCH(AK$448,$H$448:$K$448,0))*HLOOKUP(AK$447,$J$444:$R$445,2)</f>
        <v>0</v>
      </c>
      <c r="AL475" s="1015" cm="1">
        <f t="array" ref="AL475">INDEX($H475:$K475,0,MATCH(AL$448,$H$448:$K$448,0))*HLOOKUP(AL$447,$J$444:$R$445,2)</f>
        <v>0</v>
      </c>
      <c r="AM475" s="1015" cm="1">
        <f t="array" ref="AM475">INDEX($H475:$K475,0,MATCH(AM$448,$H$448:$K$448,0))*HLOOKUP(AM$447,$J$444:$R$445,2)</f>
        <v>0</v>
      </c>
      <c r="AN475" s="1015" cm="1">
        <f t="array" ref="AN475">INDEX($H475:$K475,0,MATCH(AN$448,$H$448:$K$448,0))*HLOOKUP(AN$447,$J$444:$R$445,2)</f>
        <v>0</v>
      </c>
      <c r="AO475" s="1015" cm="1">
        <f t="array" ref="AO475">INDEX($H475:$K475,0,MATCH(AO$448,$H$448:$K$448,0))*HLOOKUP(AO$447,$J$444:$R$445,2)</f>
        <v>0</v>
      </c>
      <c r="AP475" s="1015" cm="1">
        <f t="array" ref="AP475">INDEX($H475:$K475,0,MATCH(AP$448,$H$448:$K$448,0))*HLOOKUP(AP$447,$J$444:$R$445,2)</f>
        <v>0</v>
      </c>
      <c r="AQ475" s="1015" cm="1">
        <f t="array" ref="AQ475">INDEX($H475:$K475,0,MATCH(AQ$448,$H$448:$K$448,0))*HLOOKUP(AQ$447,$J$444:$R$445,2)</f>
        <v>0</v>
      </c>
      <c r="AR475" s="1015" cm="1">
        <f t="array" ref="AR475">INDEX($H475:$K475,0,MATCH(AR$448,$H$448:$K$448,0))*HLOOKUP(AR$447,$J$444:$R$445,2)</f>
        <v>0</v>
      </c>
      <c r="AS475" s="1015" cm="1">
        <f t="array" ref="AS475">INDEX($H475:$K475,0,MATCH(AS$448,$H$448:$K$448,0))*HLOOKUP(AS$447,$J$444:$R$445,2)</f>
        <v>0</v>
      </c>
      <c r="AT475" s="1015" cm="1">
        <f t="array" ref="AT475">INDEX($H475:$K475,0,MATCH(AT$448,$H$448:$K$448,0))*HLOOKUP(AT$447,$J$444:$R$445,2)</f>
        <v>0</v>
      </c>
      <c r="AU475" s="1015"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4" t="str">
        <f t="shared" si="44"/>
        <v>YYNWLw</v>
      </c>
      <c r="H476" s="357">
        <f t="shared" ref="H476:K476" si="68">IF(H432&gt;0,1,0)</f>
        <v>0</v>
      </c>
      <c r="I476" s="357">
        <f t="shared" si="68"/>
        <v>0</v>
      </c>
      <c r="J476" s="357">
        <f t="shared" si="68"/>
        <v>0</v>
      </c>
      <c r="K476" s="357">
        <f t="shared" si="68"/>
        <v>0</v>
      </c>
      <c r="L476" s="1015" cm="1">
        <f t="array" ref="L476">INDEX($H476:$K476,0,MATCH(L$448,$H$448:$K$448,0))*HLOOKUP(L$447,$J$444:$R$445,2)</f>
        <v>0</v>
      </c>
      <c r="M476" s="1015" cm="1">
        <f t="array" ref="M476">INDEX($H476:$K476,0,MATCH(M$448,$H$448:$K$448,0))*HLOOKUP(M$447,$J$444:$R$445,2)</f>
        <v>0</v>
      </c>
      <c r="N476" s="1015" cm="1">
        <f t="array" ref="N476">INDEX($H476:$K476,0,MATCH(N$448,$H$448:$K$448,0))*HLOOKUP(N$447,$J$444:$R$445,2)</f>
        <v>0</v>
      </c>
      <c r="O476" s="1015" cm="1">
        <f t="array" ref="O476">INDEX($H476:$K476,0,MATCH(O$448,$H$448:$K$448,0))*HLOOKUP(O$447,$J$444:$R$445,2)</f>
        <v>0</v>
      </c>
      <c r="P476" s="1015" cm="1">
        <f t="array" ref="P476">INDEX($H476:$K476,0,MATCH(P$448,$H$448:$K$448,0))*HLOOKUP(P$447,$J$444:$R$445,2)</f>
        <v>0</v>
      </c>
      <c r="Q476" s="1015" cm="1">
        <f t="array" ref="Q476">INDEX($H476:$K476,0,MATCH(Q$448,$H$448:$K$448,0))*HLOOKUP(Q$447,$J$444:$R$445,2)</f>
        <v>0</v>
      </c>
      <c r="R476" s="1015" cm="1">
        <f t="array" ref="R476">INDEX($H476:$K476,0,MATCH(R$448,$H$448:$K$448,0))*HLOOKUP(R$447,$J$444:$R$445,2)</f>
        <v>0</v>
      </c>
      <c r="S476" s="1015" cm="1">
        <f t="array" ref="S476">INDEX($H476:$K476,0,MATCH(S$448,$H$448:$K$448,0))*HLOOKUP(S$447,$J$444:$R$445,2)</f>
        <v>0</v>
      </c>
      <c r="T476" s="1015" cm="1">
        <f t="array" ref="T476">INDEX($H476:$K476,0,MATCH(T$448,$H$448:$K$448,0))*HLOOKUP(T$447,$J$444:$R$445,2)</f>
        <v>0</v>
      </c>
      <c r="U476" s="1015" cm="1">
        <f t="array" ref="U476">INDEX($H476:$K476,0,MATCH(U$448,$H$448:$K$448,0))*HLOOKUP(U$447,$J$444:$R$445,2)</f>
        <v>0</v>
      </c>
      <c r="V476" s="1015" cm="1">
        <f t="array" ref="V476">INDEX($H476:$K476,0,MATCH(V$448,$H$448:$K$448,0))*HLOOKUP(V$447,$J$444:$R$445,2)</f>
        <v>0</v>
      </c>
      <c r="W476" s="1015" cm="1">
        <f t="array" ref="W476">INDEX($H476:$K476,0,MATCH(W$448,$H$448:$K$448,0))*HLOOKUP(W$447,$J$444:$R$445,2)</f>
        <v>0</v>
      </c>
      <c r="X476" s="1015" cm="1">
        <f t="array" ref="X476">INDEX($H476:$K476,0,MATCH(X$448,$H$448:$K$448,0))*HLOOKUP(X$447,$J$444:$R$445,2)</f>
        <v>0</v>
      </c>
      <c r="Y476" s="1015" cm="1">
        <f t="array" ref="Y476">INDEX($H476:$K476,0,MATCH(Y$448,$H$448:$K$448,0))*HLOOKUP(Y$447,$J$444:$R$445,2)</f>
        <v>0</v>
      </c>
      <c r="Z476" s="1015" cm="1">
        <f t="array" ref="Z476">INDEX($H476:$K476,0,MATCH(Z$448,$H$448:$K$448,0))*HLOOKUP(Z$447,$J$444:$R$445,2)</f>
        <v>0</v>
      </c>
      <c r="AA476" s="1015" cm="1">
        <f t="array" ref="AA476">INDEX($H476:$K476,0,MATCH(AA$448,$H$448:$K$448,0))*HLOOKUP(AA$447,$J$444:$R$445,2)</f>
        <v>0</v>
      </c>
      <c r="AB476" s="1015" cm="1">
        <f t="array" ref="AB476">INDEX($H476:$K476,0,MATCH(AB$448,$H$448:$K$448,0))*HLOOKUP(AB$447,$J$444:$R$445,2)</f>
        <v>0</v>
      </c>
      <c r="AC476" s="1015" cm="1">
        <f t="array" ref="AC476">INDEX($H476:$K476,0,MATCH(AC$448,$H$448:$K$448,0))*HLOOKUP(AC$447,$J$444:$R$445,2)</f>
        <v>0</v>
      </c>
      <c r="AD476" s="1015" cm="1">
        <f t="array" ref="AD476">INDEX($H476:$K476,0,MATCH(AD$448,$H$448:$K$448,0))*HLOOKUP(AD$447,$J$444:$R$445,2)</f>
        <v>0</v>
      </c>
      <c r="AE476" s="1015" cm="1">
        <f t="array" ref="AE476">INDEX($H476:$K476,0,MATCH(AE$448,$H$448:$K$448,0))*HLOOKUP(AE$447,$J$444:$R$445,2)</f>
        <v>0</v>
      </c>
      <c r="AF476" s="1015" cm="1">
        <f t="array" ref="AF476">INDEX($H476:$K476,0,MATCH(AF$448,$H$448:$K$448,0))*HLOOKUP(AF$447,$J$444:$R$445,2)</f>
        <v>0</v>
      </c>
      <c r="AG476" s="1015" cm="1">
        <f t="array" ref="AG476">INDEX($H476:$K476,0,MATCH(AG$448,$H$448:$K$448,0))*HLOOKUP(AG$447,$J$444:$R$445,2)</f>
        <v>0</v>
      </c>
      <c r="AH476" s="1015" cm="1">
        <f t="array" ref="AH476">INDEX($H476:$K476,0,MATCH(AH$448,$H$448:$K$448,0))*HLOOKUP(AH$447,$J$444:$R$445,2)</f>
        <v>0</v>
      </c>
      <c r="AI476" s="1015" cm="1">
        <f t="array" ref="AI476">INDEX($H476:$K476,0,MATCH(AI$448,$H$448:$K$448,0))*HLOOKUP(AI$447,$J$444:$R$445,2)</f>
        <v>0</v>
      </c>
      <c r="AJ476" s="1015" cm="1">
        <f t="array" ref="AJ476">INDEX($H476:$K476,0,MATCH(AJ$448,$H$448:$K$448,0))*HLOOKUP(AJ$447,$J$444:$R$445,2)</f>
        <v>0</v>
      </c>
      <c r="AK476" s="1015" cm="1">
        <f t="array" ref="AK476">INDEX($H476:$K476,0,MATCH(AK$448,$H$448:$K$448,0))*HLOOKUP(AK$447,$J$444:$R$445,2)</f>
        <v>0</v>
      </c>
      <c r="AL476" s="1015" cm="1">
        <f t="array" ref="AL476">INDEX($H476:$K476,0,MATCH(AL$448,$H$448:$K$448,0))*HLOOKUP(AL$447,$J$444:$R$445,2)</f>
        <v>0</v>
      </c>
      <c r="AM476" s="1015" cm="1">
        <f t="array" ref="AM476">INDEX($H476:$K476,0,MATCH(AM$448,$H$448:$K$448,0))*HLOOKUP(AM$447,$J$444:$R$445,2)</f>
        <v>0</v>
      </c>
      <c r="AN476" s="1015" cm="1">
        <f t="array" ref="AN476">INDEX($H476:$K476,0,MATCH(AN$448,$H$448:$K$448,0))*HLOOKUP(AN$447,$J$444:$R$445,2)</f>
        <v>0</v>
      </c>
      <c r="AO476" s="1015" cm="1">
        <f t="array" ref="AO476">INDEX($H476:$K476,0,MATCH(AO$448,$H$448:$K$448,0))*HLOOKUP(AO$447,$J$444:$R$445,2)</f>
        <v>0</v>
      </c>
      <c r="AP476" s="1015" cm="1">
        <f t="array" ref="AP476">INDEX($H476:$K476,0,MATCH(AP$448,$H$448:$K$448,0))*HLOOKUP(AP$447,$J$444:$R$445,2)</f>
        <v>0</v>
      </c>
      <c r="AQ476" s="1015" cm="1">
        <f t="array" ref="AQ476">INDEX($H476:$K476,0,MATCH(AQ$448,$H$448:$K$448,0))*HLOOKUP(AQ$447,$J$444:$R$445,2)</f>
        <v>0</v>
      </c>
      <c r="AR476" s="1015" cm="1">
        <f t="array" ref="AR476">INDEX($H476:$K476,0,MATCH(AR$448,$H$448:$K$448,0))*HLOOKUP(AR$447,$J$444:$R$445,2)</f>
        <v>0</v>
      </c>
      <c r="AS476" s="1015" cm="1">
        <f t="array" ref="AS476">INDEX($H476:$K476,0,MATCH(AS$448,$H$448:$K$448,0))*HLOOKUP(AS$447,$J$444:$R$445,2)</f>
        <v>0</v>
      </c>
      <c r="AT476" s="1015" cm="1">
        <f t="array" ref="AT476">INDEX($H476:$K476,0,MATCH(AT$448,$H$448:$K$448,0))*HLOOKUP(AT$447,$J$444:$R$445,2)</f>
        <v>0</v>
      </c>
      <c r="AU476" s="1015"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4" t="str">
        <f t="shared" si="44"/>
        <v>AYAAAw</v>
      </c>
      <c r="H477" s="357">
        <f t="shared" ref="H477:K477" si="69">IF(H433&gt;0,1,0)</f>
        <v>0</v>
      </c>
      <c r="I477" s="357">
        <f t="shared" si="69"/>
        <v>0</v>
      </c>
      <c r="J477" s="357">
        <f t="shared" si="69"/>
        <v>0</v>
      </c>
      <c r="K477" s="357">
        <f t="shared" si="69"/>
        <v>0</v>
      </c>
      <c r="L477" s="1015" cm="1">
        <f t="array" ref="L477">INDEX($H477:$K477,0,MATCH(L$448,$H$448:$K$448,0))*HLOOKUP(L$447,$J$444:$R$445,2)</f>
        <v>0</v>
      </c>
      <c r="M477" s="1015" cm="1">
        <f t="array" ref="M477">INDEX($H477:$K477,0,MATCH(M$448,$H$448:$K$448,0))*HLOOKUP(M$447,$J$444:$R$445,2)</f>
        <v>0</v>
      </c>
      <c r="N477" s="1015" cm="1">
        <f t="array" ref="N477">INDEX($H477:$K477,0,MATCH(N$448,$H$448:$K$448,0))*HLOOKUP(N$447,$J$444:$R$445,2)</f>
        <v>0</v>
      </c>
      <c r="O477" s="1015" cm="1">
        <f t="array" ref="O477">INDEX($H477:$K477,0,MATCH(O$448,$H$448:$K$448,0))*HLOOKUP(O$447,$J$444:$R$445,2)</f>
        <v>0</v>
      </c>
      <c r="P477" s="1015" cm="1">
        <f t="array" ref="P477">INDEX($H477:$K477,0,MATCH(P$448,$H$448:$K$448,0))*HLOOKUP(P$447,$J$444:$R$445,2)</f>
        <v>0</v>
      </c>
      <c r="Q477" s="1015" cm="1">
        <f t="array" ref="Q477">INDEX($H477:$K477,0,MATCH(Q$448,$H$448:$K$448,0))*HLOOKUP(Q$447,$J$444:$R$445,2)</f>
        <v>0</v>
      </c>
      <c r="R477" s="1015" cm="1">
        <f t="array" ref="R477">INDEX($H477:$K477,0,MATCH(R$448,$H$448:$K$448,0))*HLOOKUP(R$447,$J$444:$R$445,2)</f>
        <v>0</v>
      </c>
      <c r="S477" s="1015" cm="1">
        <f t="array" ref="S477">INDEX($H477:$K477,0,MATCH(S$448,$H$448:$K$448,0))*HLOOKUP(S$447,$J$444:$R$445,2)</f>
        <v>0</v>
      </c>
      <c r="T477" s="1015" cm="1">
        <f t="array" ref="T477">INDEX($H477:$K477,0,MATCH(T$448,$H$448:$K$448,0))*HLOOKUP(T$447,$J$444:$R$445,2)</f>
        <v>0</v>
      </c>
      <c r="U477" s="1015" cm="1">
        <f t="array" ref="U477">INDEX($H477:$K477,0,MATCH(U$448,$H$448:$K$448,0))*HLOOKUP(U$447,$J$444:$R$445,2)</f>
        <v>0</v>
      </c>
      <c r="V477" s="1015" cm="1">
        <f t="array" ref="V477">INDEX($H477:$K477,0,MATCH(V$448,$H$448:$K$448,0))*HLOOKUP(V$447,$J$444:$R$445,2)</f>
        <v>0</v>
      </c>
      <c r="W477" s="1015" cm="1">
        <f t="array" ref="W477">INDEX($H477:$K477,0,MATCH(W$448,$H$448:$K$448,0))*HLOOKUP(W$447,$J$444:$R$445,2)</f>
        <v>0</v>
      </c>
      <c r="X477" s="1015" cm="1">
        <f t="array" ref="X477">INDEX($H477:$K477,0,MATCH(X$448,$H$448:$K$448,0))*HLOOKUP(X$447,$J$444:$R$445,2)</f>
        <v>0</v>
      </c>
      <c r="Y477" s="1015" cm="1">
        <f t="array" ref="Y477">INDEX($H477:$K477,0,MATCH(Y$448,$H$448:$K$448,0))*HLOOKUP(Y$447,$J$444:$R$445,2)</f>
        <v>0</v>
      </c>
      <c r="Z477" s="1015" cm="1">
        <f t="array" ref="Z477">INDEX($H477:$K477,0,MATCH(Z$448,$H$448:$K$448,0))*HLOOKUP(Z$447,$J$444:$R$445,2)</f>
        <v>0</v>
      </c>
      <c r="AA477" s="1015" cm="1">
        <f t="array" ref="AA477">INDEX($H477:$K477,0,MATCH(AA$448,$H$448:$K$448,0))*HLOOKUP(AA$447,$J$444:$R$445,2)</f>
        <v>0</v>
      </c>
      <c r="AB477" s="1015" cm="1">
        <f t="array" ref="AB477">INDEX($H477:$K477,0,MATCH(AB$448,$H$448:$K$448,0))*HLOOKUP(AB$447,$J$444:$R$445,2)</f>
        <v>0</v>
      </c>
      <c r="AC477" s="1015" cm="1">
        <f t="array" ref="AC477">INDEX($H477:$K477,0,MATCH(AC$448,$H$448:$K$448,0))*HLOOKUP(AC$447,$J$444:$R$445,2)</f>
        <v>0</v>
      </c>
      <c r="AD477" s="1015" cm="1">
        <f t="array" ref="AD477">INDEX($H477:$K477,0,MATCH(AD$448,$H$448:$K$448,0))*HLOOKUP(AD$447,$J$444:$R$445,2)</f>
        <v>0</v>
      </c>
      <c r="AE477" s="1015" cm="1">
        <f t="array" ref="AE477">INDEX($H477:$K477,0,MATCH(AE$448,$H$448:$K$448,0))*HLOOKUP(AE$447,$J$444:$R$445,2)</f>
        <v>0</v>
      </c>
      <c r="AF477" s="1015" cm="1">
        <f t="array" ref="AF477">INDEX($H477:$K477,0,MATCH(AF$448,$H$448:$K$448,0))*HLOOKUP(AF$447,$J$444:$R$445,2)</f>
        <v>0</v>
      </c>
      <c r="AG477" s="1015" cm="1">
        <f t="array" ref="AG477">INDEX($H477:$K477,0,MATCH(AG$448,$H$448:$K$448,0))*HLOOKUP(AG$447,$J$444:$R$445,2)</f>
        <v>0</v>
      </c>
      <c r="AH477" s="1015" cm="1">
        <f t="array" ref="AH477">INDEX($H477:$K477,0,MATCH(AH$448,$H$448:$K$448,0))*HLOOKUP(AH$447,$J$444:$R$445,2)</f>
        <v>0</v>
      </c>
      <c r="AI477" s="1015" cm="1">
        <f t="array" ref="AI477">INDEX($H477:$K477,0,MATCH(AI$448,$H$448:$K$448,0))*HLOOKUP(AI$447,$J$444:$R$445,2)</f>
        <v>0</v>
      </c>
      <c r="AJ477" s="1015" cm="1">
        <f t="array" ref="AJ477">INDEX($H477:$K477,0,MATCH(AJ$448,$H$448:$K$448,0))*HLOOKUP(AJ$447,$J$444:$R$445,2)</f>
        <v>0</v>
      </c>
      <c r="AK477" s="1015" cm="1">
        <f t="array" ref="AK477">INDEX($H477:$K477,0,MATCH(AK$448,$H$448:$K$448,0))*HLOOKUP(AK$447,$J$444:$R$445,2)</f>
        <v>0</v>
      </c>
      <c r="AL477" s="1015" cm="1">
        <f t="array" ref="AL477">INDEX($H477:$K477,0,MATCH(AL$448,$H$448:$K$448,0))*HLOOKUP(AL$447,$J$444:$R$445,2)</f>
        <v>0</v>
      </c>
      <c r="AM477" s="1015" cm="1">
        <f t="array" ref="AM477">INDEX($H477:$K477,0,MATCH(AM$448,$H$448:$K$448,0))*HLOOKUP(AM$447,$J$444:$R$445,2)</f>
        <v>0</v>
      </c>
      <c r="AN477" s="1015" cm="1">
        <f t="array" ref="AN477">INDEX($H477:$K477,0,MATCH(AN$448,$H$448:$K$448,0))*HLOOKUP(AN$447,$J$444:$R$445,2)</f>
        <v>0</v>
      </c>
      <c r="AO477" s="1015" cm="1">
        <f t="array" ref="AO477">INDEX($H477:$K477,0,MATCH(AO$448,$H$448:$K$448,0))*HLOOKUP(AO$447,$J$444:$R$445,2)</f>
        <v>0</v>
      </c>
      <c r="AP477" s="1015" cm="1">
        <f t="array" ref="AP477">INDEX($H477:$K477,0,MATCH(AP$448,$H$448:$K$448,0))*HLOOKUP(AP$447,$J$444:$R$445,2)</f>
        <v>0</v>
      </c>
      <c r="AQ477" s="1015" cm="1">
        <f t="array" ref="AQ477">INDEX($H477:$K477,0,MATCH(AQ$448,$H$448:$K$448,0))*HLOOKUP(AQ$447,$J$444:$R$445,2)</f>
        <v>0</v>
      </c>
      <c r="AR477" s="1015" cm="1">
        <f t="array" ref="AR477">INDEX($H477:$K477,0,MATCH(AR$448,$H$448:$K$448,0))*HLOOKUP(AR$447,$J$444:$R$445,2)</f>
        <v>0</v>
      </c>
      <c r="AS477" s="1015" cm="1">
        <f t="array" ref="AS477">INDEX($H477:$K477,0,MATCH(AS$448,$H$448:$K$448,0))*HLOOKUP(AS$447,$J$444:$R$445,2)</f>
        <v>0</v>
      </c>
      <c r="AT477" s="1015" cm="1">
        <f t="array" ref="AT477">INDEX($H477:$K477,0,MATCH(AT$448,$H$448:$K$448,0))*HLOOKUP(AT$447,$J$444:$R$445,2)</f>
        <v>0</v>
      </c>
      <c r="AU477" s="1015"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4" t="str">
        <f t="shared" si="44"/>
        <v>AAWAAa</v>
      </c>
      <c r="H478" s="357">
        <f t="shared" ref="H478:K478" si="70">IF(H434&gt;0,1,0)</f>
        <v>0</v>
      </c>
      <c r="I478" s="357">
        <f t="shared" si="70"/>
        <v>0</v>
      </c>
      <c r="J478" s="357">
        <f t="shared" si="70"/>
        <v>0</v>
      </c>
      <c r="K478" s="357">
        <f t="shared" si="70"/>
        <v>0</v>
      </c>
      <c r="L478" s="1015" cm="1">
        <f t="array" ref="L478">INDEX($H478:$K478,0,MATCH(L$448,$H$448:$K$448,0))*HLOOKUP(L$447,$J$444:$R$445,2)</f>
        <v>0</v>
      </c>
      <c r="M478" s="1015" cm="1">
        <f t="array" ref="M478">INDEX($H478:$K478,0,MATCH(M$448,$H$448:$K$448,0))*HLOOKUP(M$447,$J$444:$R$445,2)</f>
        <v>0</v>
      </c>
      <c r="N478" s="1015" cm="1">
        <f t="array" ref="N478">INDEX($H478:$K478,0,MATCH(N$448,$H$448:$K$448,0))*HLOOKUP(N$447,$J$444:$R$445,2)</f>
        <v>0</v>
      </c>
      <c r="O478" s="1015" cm="1">
        <f t="array" ref="O478">INDEX($H478:$K478,0,MATCH(O$448,$H$448:$K$448,0))*HLOOKUP(O$447,$J$444:$R$445,2)</f>
        <v>0</v>
      </c>
      <c r="P478" s="1015" cm="1">
        <f t="array" ref="P478">INDEX($H478:$K478,0,MATCH(P$448,$H$448:$K$448,0))*HLOOKUP(P$447,$J$444:$R$445,2)</f>
        <v>0</v>
      </c>
      <c r="Q478" s="1015" cm="1">
        <f t="array" ref="Q478">INDEX($H478:$K478,0,MATCH(Q$448,$H$448:$K$448,0))*HLOOKUP(Q$447,$J$444:$R$445,2)</f>
        <v>0</v>
      </c>
      <c r="R478" s="1015" cm="1">
        <f t="array" ref="R478">INDEX($H478:$K478,0,MATCH(R$448,$H$448:$K$448,0))*HLOOKUP(R$447,$J$444:$R$445,2)</f>
        <v>0</v>
      </c>
      <c r="S478" s="1015" cm="1">
        <f t="array" ref="S478">INDEX($H478:$K478,0,MATCH(S$448,$H$448:$K$448,0))*HLOOKUP(S$447,$J$444:$R$445,2)</f>
        <v>0</v>
      </c>
      <c r="T478" s="1015" cm="1">
        <f t="array" ref="T478">INDEX($H478:$K478,0,MATCH(T$448,$H$448:$K$448,0))*HLOOKUP(T$447,$J$444:$R$445,2)</f>
        <v>0</v>
      </c>
      <c r="U478" s="1015" cm="1">
        <f t="array" ref="U478">INDEX($H478:$K478,0,MATCH(U$448,$H$448:$K$448,0))*HLOOKUP(U$447,$J$444:$R$445,2)</f>
        <v>0</v>
      </c>
      <c r="V478" s="1015" cm="1">
        <f t="array" ref="V478">INDEX($H478:$K478,0,MATCH(V$448,$H$448:$K$448,0))*HLOOKUP(V$447,$J$444:$R$445,2)</f>
        <v>0</v>
      </c>
      <c r="W478" s="1015" cm="1">
        <f t="array" ref="W478">INDEX($H478:$K478,0,MATCH(W$448,$H$448:$K$448,0))*HLOOKUP(W$447,$J$444:$R$445,2)</f>
        <v>0</v>
      </c>
      <c r="X478" s="1015" cm="1">
        <f t="array" ref="X478">INDEX($H478:$K478,0,MATCH(X$448,$H$448:$K$448,0))*HLOOKUP(X$447,$J$444:$R$445,2)</f>
        <v>0</v>
      </c>
      <c r="Y478" s="1015" cm="1">
        <f t="array" ref="Y478">INDEX($H478:$K478,0,MATCH(Y$448,$H$448:$K$448,0))*HLOOKUP(Y$447,$J$444:$R$445,2)</f>
        <v>0</v>
      </c>
      <c r="Z478" s="1015" cm="1">
        <f t="array" ref="Z478">INDEX($H478:$K478,0,MATCH(Z$448,$H$448:$K$448,0))*HLOOKUP(Z$447,$J$444:$R$445,2)</f>
        <v>0</v>
      </c>
      <c r="AA478" s="1015" cm="1">
        <f t="array" ref="AA478">INDEX($H478:$K478,0,MATCH(AA$448,$H$448:$K$448,0))*HLOOKUP(AA$447,$J$444:$R$445,2)</f>
        <v>0</v>
      </c>
      <c r="AB478" s="1015" cm="1">
        <f t="array" ref="AB478">INDEX($H478:$K478,0,MATCH(AB$448,$H$448:$K$448,0))*HLOOKUP(AB$447,$J$444:$R$445,2)</f>
        <v>0</v>
      </c>
      <c r="AC478" s="1015" cm="1">
        <f t="array" ref="AC478">INDEX($H478:$K478,0,MATCH(AC$448,$H$448:$K$448,0))*HLOOKUP(AC$447,$J$444:$R$445,2)</f>
        <v>0</v>
      </c>
      <c r="AD478" s="1015" cm="1">
        <f t="array" ref="AD478">INDEX($H478:$K478,0,MATCH(AD$448,$H$448:$K$448,0))*HLOOKUP(AD$447,$J$444:$R$445,2)</f>
        <v>0</v>
      </c>
      <c r="AE478" s="1015" cm="1">
        <f t="array" ref="AE478">INDEX($H478:$K478,0,MATCH(AE$448,$H$448:$K$448,0))*HLOOKUP(AE$447,$J$444:$R$445,2)</f>
        <v>0</v>
      </c>
      <c r="AF478" s="1015" cm="1">
        <f t="array" ref="AF478">INDEX($H478:$K478,0,MATCH(AF$448,$H$448:$K$448,0))*HLOOKUP(AF$447,$J$444:$R$445,2)</f>
        <v>0</v>
      </c>
      <c r="AG478" s="1015" cm="1">
        <f t="array" ref="AG478">INDEX($H478:$K478,0,MATCH(AG$448,$H$448:$K$448,0))*HLOOKUP(AG$447,$J$444:$R$445,2)</f>
        <v>0</v>
      </c>
      <c r="AH478" s="1015" cm="1">
        <f t="array" ref="AH478">INDEX($H478:$K478,0,MATCH(AH$448,$H$448:$K$448,0))*HLOOKUP(AH$447,$J$444:$R$445,2)</f>
        <v>0</v>
      </c>
      <c r="AI478" s="1015" cm="1">
        <f t="array" ref="AI478">INDEX($H478:$K478,0,MATCH(AI$448,$H$448:$K$448,0))*HLOOKUP(AI$447,$J$444:$R$445,2)</f>
        <v>0</v>
      </c>
      <c r="AJ478" s="1015" cm="1">
        <f t="array" ref="AJ478">INDEX($H478:$K478,0,MATCH(AJ$448,$H$448:$K$448,0))*HLOOKUP(AJ$447,$J$444:$R$445,2)</f>
        <v>0</v>
      </c>
      <c r="AK478" s="1015" cm="1">
        <f t="array" ref="AK478">INDEX($H478:$K478,0,MATCH(AK$448,$H$448:$K$448,0))*HLOOKUP(AK$447,$J$444:$R$445,2)</f>
        <v>0</v>
      </c>
      <c r="AL478" s="1015" cm="1">
        <f t="array" ref="AL478">INDEX($H478:$K478,0,MATCH(AL$448,$H$448:$K$448,0))*HLOOKUP(AL$447,$J$444:$R$445,2)</f>
        <v>0</v>
      </c>
      <c r="AM478" s="1015" cm="1">
        <f t="array" ref="AM478">INDEX($H478:$K478,0,MATCH(AM$448,$H$448:$K$448,0))*HLOOKUP(AM$447,$J$444:$R$445,2)</f>
        <v>0</v>
      </c>
      <c r="AN478" s="1015" cm="1">
        <f t="array" ref="AN478">INDEX($H478:$K478,0,MATCH(AN$448,$H$448:$K$448,0))*HLOOKUP(AN$447,$J$444:$R$445,2)</f>
        <v>0</v>
      </c>
      <c r="AO478" s="1015" cm="1">
        <f t="array" ref="AO478">INDEX($H478:$K478,0,MATCH(AO$448,$H$448:$K$448,0))*HLOOKUP(AO$447,$J$444:$R$445,2)</f>
        <v>0</v>
      </c>
      <c r="AP478" s="1015" cm="1">
        <f t="array" ref="AP478">INDEX($H478:$K478,0,MATCH(AP$448,$H$448:$K$448,0))*HLOOKUP(AP$447,$J$444:$R$445,2)</f>
        <v>0</v>
      </c>
      <c r="AQ478" s="1015" cm="1">
        <f t="array" ref="AQ478">INDEX($H478:$K478,0,MATCH(AQ$448,$H$448:$K$448,0))*HLOOKUP(AQ$447,$J$444:$R$445,2)</f>
        <v>0</v>
      </c>
      <c r="AR478" s="1015" cm="1">
        <f t="array" ref="AR478">INDEX($H478:$K478,0,MATCH(AR$448,$H$448:$K$448,0))*HLOOKUP(AR$447,$J$444:$R$445,2)</f>
        <v>0</v>
      </c>
      <c r="AS478" s="1015" cm="1">
        <f t="array" ref="AS478">INDEX($H478:$K478,0,MATCH(AS$448,$H$448:$K$448,0))*HLOOKUP(AS$447,$J$444:$R$445,2)</f>
        <v>0</v>
      </c>
      <c r="AT478" s="1015" cm="1">
        <f t="array" ref="AT478">INDEX($H478:$K478,0,MATCH(AT$448,$H$448:$K$448,0))*HLOOKUP(AT$447,$J$444:$R$445,2)</f>
        <v>0</v>
      </c>
      <c r="AU478" s="1015"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4" t="str">
        <f t="shared" si="44"/>
        <v>AAAWAa</v>
      </c>
      <c r="H479" s="357">
        <f t="shared" ref="H479:K479" si="71">IF(H435&gt;0,1,0)</f>
        <v>0</v>
      </c>
      <c r="I479" s="357">
        <f t="shared" si="71"/>
        <v>0</v>
      </c>
      <c r="J479" s="357">
        <f t="shared" si="71"/>
        <v>0</v>
      </c>
      <c r="K479" s="357">
        <f t="shared" si="71"/>
        <v>0</v>
      </c>
      <c r="L479" s="1015" cm="1">
        <f t="array" ref="L479">INDEX($H479:$K479,0,MATCH(L$448,$H$448:$K$448,0))*HLOOKUP(L$447,$J$444:$R$445,2)</f>
        <v>0</v>
      </c>
      <c r="M479" s="1015" cm="1">
        <f t="array" ref="M479">INDEX($H479:$K479,0,MATCH(M$448,$H$448:$K$448,0))*HLOOKUP(M$447,$J$444:$R$445,2)</f>
        <v>0</v>
      </c>
      <c r="N479" s="1015" cm="1">
        <f t="array" ref="N479">INDEX($H479:$K479,0,MATCH(N$448,$H$448:$K$448,0))*HLOOKUP(N$447,$J$444:$R$445,2)</f>
        <v>0</v>
      </c>
      <c r="O479" s="1015" cm="1">
        <f t="array" ref="O479">INDEX($H479:$K479,0,MATCH(O$448,$H$448:$K$448,0))*HLOOKUP(O$447,$J$444:$R$445,2)</f>
        <v>0</v>
      </c>
      <c r="P479" s="1015" cm="1">
        <f t="array" ref="P479">INDEX($H479:$K479,0,MATCH(P$448,$H$448:$K$448,0))*HLOOKUP(P$447,$J$444:$R$445,2)</f>
        <v>0</v>
      </c>
      <c r="Q479" s="1015" cm="1">
        <f t="array" ref="Q479">INDEX($H479:$K479,0,MATCH(Q$448,$H$448:$K$448,0))*HLOOKUP(Q$447,$J$444:$R$445,2)</f>
        <v>0</v>
      </c>
      <c r="R479" s="1015" cm="1">
        <f t="array" ref="R479">INDEX($H479:$K479,0,MATCH(R$448,$H$448:$K$448,0))*HLOOKUP(R$447,$J$444:$R$445,2)</f>
        <v>0</v>
      </c>
      <c r="S479" s="1015" cm="1">
        <f t="array" ref="S479">INDEX($H479:$K479,0,MATCH(S$448,$H$448:$K$448,0))*HLOOKUP(S$447,$J$444:$R$445,2)</f>
        <v>0</v>
      </c>
      <c r="T479" s="1015" cm="1">
        <f t="array" ref="T479">INDEX($H479:$K479,0,MATCH(T$448,$H$448:$K$448,0))*HLOOKUP(T$447,$J$444:$R$445,2)</f>
        <v>0</v>
      </c>
      <c r="U479" s="1015" cm="1">
        <f t="array" ref="U479">INDEX($H479:$K479,0,MATCH(U$448,$H$448:$K$448,0))*HLOOKUP(U$447,$J$444:$R$445,2)</f>
        <v>0</v>
      </c>
      <c r="V479" s="1015" cm="1">
        <f t="array" ref="V479">INDEX($H479:$K479,0,MATCH(V$448,$H$448:$K$448,0))*HLOOKUP(V$447,$J$444:$R$445,2)</f>
        <v>0</v>
      </c>
      <c r="W479" s="1015" cm="1">
        <f t="array" ref="W479">INDEX($H479:$K479,0,MATCH(W$448,$H$448:$K$448,0))*HLOOKUP(W$447,$J$444:$R$445,2)</f>
        <v>0</v>
      </c>
      <c r="X479" s="1015" cm="1">
        <f t="array" ref="X479">INDEX($H479:$K479,0,MATCH(X$448,$H$448:$K$448,0))*HLOOKUP(X$447,$J$444:$R$445,2)</f>
        <v>0</v>
      </c>
      <c r="Y479" s="1015" cm="1">
        <f t="array" ref="Y479">INDEX($H479:$K479,0,MATCH(Y$448,$H$448:$K$448,0))*HLOOKUP(Y$447,$J$444:$R$445,2)</f>
        <v>0</v>
      </c>
      <c r="Z479" s="1015" cm="1">
        <f t="array" ref="Z479">INDEX($H479:$K479,0,MATCH(Z$448,$H$448:$K$448,0))*HLOOKUP(Z$447,$J$444:$R$445,2)</f>
        <v>0</v>
      </c>
      <c r="AA479" s="1015" cm="1">
        <f t="array" ref="AA479">INDEX($H479:$K479,0,MATCH(AA$448,$H$448:$K$448,0))*HLOOKUP(AA$447,$J$444:$R$445,2)</f>
        <v>0</v>
      </c>
      <c r="AB479" s="1015" cm="1">
        <f t="array" ref="AB479">INDEX($H479:$K479,0,MATCH(AB$448,$H$448:$K$448,0))*HLOOKUP(AB$447,$J$444:$R$445,2)</f>
        <v>0</v>
      </c>
      <c r="AC479" s="1015" cm="1">
        <f t="array" ref="AC479">INDEX($H479:$K479,0,MATCH(AC$448,$H$448:$K$448,0))*HLOOKUP(AC$447,$J$444:$R$445,2)</f>
        <v>0</v>
      </c>
      <c r="AD479" s="1015" cm="1">
        <f t="array" ref="AD479">INDEX($H479:$K479,0,MATCH(AD$448,$H$448:$K$448,0))*HLOOKUP(AD$447,$J$444:$R$445,2)</f>
        <v>0</v>
      </c>
      <c r="AE479" s="1015" cm="1">
        <f t="array" ref="AE479">INDEX($H479:$K479,0,MATCH(AE$448,$H$448:$K$448,0))*HLOOKUP(AE$447,$J$444:$R$445,2)</f>
        <v>0</v>
      </c>
      <c r="AF479" s="1015" cm="1">
        <f t="array" ref="AF479">INDEX($H479:$K479,0,MATCH(AF$448,$H$448:$K$448,0))*HLOOKUP(AF$447,$J$444:$R$445,2)</f>
        <v>0</v>
      </c>
      <c r="AG479" s="1015" cm="1">
        <f t="array" ref="AG479">INDEX($H479:$K479,0,MATCH(AG$448,$H$448:$K$448,0))*HLOOKUP(AG$447,$J$444:$R$445,2)</f>
        <v>0</v>
      </c>
      <c r="AH479" s="1015" cm="1">
        <f t="array" ref="AH479">INDEX($H479:$K479,0,MATCH(AH$448,$H$448:$K$448,0))*HLOOKUP(AH$447,$J$444:$R$445,2)</f>
        <v>0</v>
      </c>
      <c r="AI479" s="1015" cm="1">
        <f t="array" ref="AI479">INDEX($H479:$K479,0,MATCH(AI$448,$H$448:$K$448,0))*HLOOKUP(AI$447,$J$444:$R$445,2)</f>
        <v>0</v>
      </c>
      <c r="AJ479" s="1015" cm="1">
        <f t="array" ref="AJ479">INDEX($H479:$K479,0,MATCH(AJ$448,$H$448:$K$448,0))*HLOOKUP(AJ$447,$J$444:$R$445,2)</f>
        <v>0</v>
      </c>
      <c r="AK479" s="1015" cm="1">
        <f t="array" ref="AK479">INDEX($H479:$K479,0,MATCH(AK$448,$H$448:$K$448,0))*HLOOKUP(AK$447,$J$444:$R$445,2)</f>
        <v>0</v>
      </c>
      <c r="AL479" s="1015" cm="1">
        <f t="array" ref="AL479">INDEX($H479:$K479,0,MATCH(AL$448,$H$448:$K$448,0))*HLOOKUP(AL$447,$J$444:$R$445,2)</f>
        <v>0</v>
      </c>
      <c r="AM479" s="1015" cm="1">
        <f t="array" ref="AM479">INDEX($H479:$K479,0,MATCH(AM$448,$H$448:$K$448,0))*HLOOKUP(AM$447,$J$444:$R$445,2)</f>
        <v>0</v>
      </c>
      <c r="AN479" s="1015" cm="1">
        <f t="array" ref="AN479">INDEX($H479:$K479,0,MATCH(AN$448,$H$448:$K$448,0))*HLOOKUP(AN$447,$J$444:$R$445,2)</f>
        <v>0</v>
      </c>
      <c r="AO479" s="1015" cm="1">
        <f t="array" ref="AO479">INDEX($H479:$K479,0,MATCH(AO$448,$H$448:$K$448,0))*HLOOKUP(AO$447,$J$444:$R$445,2)</f>
        <v>0</v>
      </c>
      <c r="AP479" s="1015" cm="1">
        <f t="array" ref="AP479">INDEX($H479:$K479,0,MATCH(AP$448,$H$448:$K$448,0))*HLOOKUP(AP$447,$J$444:$R$445,2)</f>
        <v>0</v>
      </c>
      <c r="AQ479" s="1015" cm="1">
        <f t="array" ref="AQ479">INDEX($H479:$K479,0,MATCH(AQ$448,$H$448:$K$448,0))*HLOOKUP(AQ$447,$J$444:$R$445,2)</f>
        <v>0</v>
      </c>
      <c r="AR479" s="1015" cm="1">
        <f t="array" ref="AR479">INDEX($H479:$K479,0,MATCH(AR$448,$H$448:$K$448,0))*HLOOKUP(AR$447,$J$444:$R$445,2)</f>
        <v>0</v>
      </c>
      <c r="AS479" s="1015" cm="1">
        <f t="array" ref="AS479">INDEX($H479:$K479,0,MATCH(AS$448,$H$448:$K$448,0))*HLOOKUP(AS$447,$J$444:$R$445,2)</f>
        <v>0</v>
      </c>
      <c r="AT479" s="1015" cm="1">
        <f t="array" ref="AT479">INDEX($H479:$K479,0,MATCH(AT$448,$H$448:$K$448,0))*HLOOKUP(AT$447,$J$444:$R$445,2)</f>
        <v>0</v>
      </c>
      <c r="AU479" s="1015"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4" t="str">
        <f t="shared" si="44"/>
        <v>YAAAWa</v>
      </c>
      <c r="H480" s="357">
        <f t="shared" ref="H480:K480" si="72">IF(H436&gt;0,1,0)</f>
        <v>0</v>
      </c>
      <c r="I480" s="357">
        <f t="shared" si="72"/>
        <v>0</v>
      </c>
      <c r="J480" s="357">
        <f t="shared" si="72"/>
        <v>0</v>
      </c>
      <c r="K480" s="357">
        <f t="shared" si="72"/>
        <v>0</v>
      </c>
      <c r="L480" s="1015" cm="1">
        <f t="array" ref="L480">INDEX($H480:$K480,0,MATCH(L$448,$H$448:$K$448,0))*HLOOKUP(L$447,$J$444:$R$445,2)</f>
        <v>0</v>
      </c>
      <c r="M480" s="1015" cm="1">
        <f t="array" ref="M480">INDEX($H480:$K480,0,MATCH(M$448,$H$448:$K$448,0))*HLOOKUP(M$447,$J$444:$R$445,2)</f>
        <v>0</v>
      </c>
      <c r="N480" s="1015" cm="1">
        <f t="array" ref="N480">INDEX($H480:$K480,0,MATCH(N$448,$H$448:$K$448,0))*HLOOKUP(N$447,$J$444:$R$445,2)</f>
        <v>0</v>
      </c>
      <c r="O480" s="1015" cm="1">
        <f t="array" ref="O480">INDEX($H480:$K480,0,MATCH(O$448,$H$448:$K$448,0))*HLOOKUP(O$447,$J$444:$R$445,2)</f>
        <v>0</v>
      </c>
      <c r="P480" s="1015" cm="1">
        <f t="array" ref="P480">INDEX($H480:$K480,0,MATCH(P$448,$H$448:$K$448,0))*HLOOKUP(P$447,$J$444:$R$445,2)</f>
        <v>0</v>
      </c>
      <c r="Q480" s="1015" cm="1">
        <f t="array" ref="Q480">INDEX($H480:$K480,0,MATCH(Q$448,$H$448:$K$448,0))*HLOOKUP(Q$447,$J$444:$R$445,2)</f>
        <v>0</v>
      </c>
      <c r="R480" s="1015" cm="1">
        <f t="array" ref="R480">INDEX($H480:$K480,0,MATCH(R$448,$H$448:$K$448,0))*HLOOKUP(R$447,$J$444:$R$445,2)</f>
        <v>0</v>
      </c>
      <c r="S480" s="1015" cm="1">
        <f t="array" ref="S480">INDEX($H480:$K480,0,MATCH(S$448,$H$448:$K$448,0))*HLOOKUP(S$447,$J$444:$R$445,2)</f>
        <v>0</v>
      </c>
      <c r="T480" s="1015" cm="1">
        <f t="array" ref="T480">INDEX($H480:$K480,0,MATCH(T$448,$H$448:$K$448,0))*HLOOKUP(T$447,$J$444:$R$445,2)</f>
        <v>0</v>
      </c>
      <c r="U480" s="1015" cm="1">
        <f t="array" ref="U480">INDEX($H480:$K480,0,MATCH(U$448,$H$448:$K$448,0))*HLOOKUP(U$447,$J$444:$R$445,2)</f>
        <v>0</v>
      </c>
      <c r="V480" s="1015" cm="1">
        <f t="array" ref="V480">INDEX($H480:$K480,0,MATCH(V$448,$H$448:$K$448,0))*HLOOKUP(V$447,$J$444:$R$445,2)</f>
        <v>0</v>
      </c>
      <c r="W480" s="1015" cm="1">
        <f t="array" ref="W480">INDEX($H480:$K480,0,MATCH(W$448,$H$448:$K$448,0))*HLOOKUP(W$447,$J$444:$R$445,2)</f>
        <v>0</v>
      </c>
      <c r="X480" s="1015" cm="1">
        <f t="array" ref="X480">INDEX($H480:$K480,0,MATCH(X$448,$H$448:$K$448,0))*HLOOKUP(X$447,$J$444:$R$445,2)</f>
        <v>0</v>
      </c>
      <c r="Y480" s="1015" cm="1">
        <f t="array" ref="Y480">INDEX($H480:$K480,0,MATCH(Y$448,$H$448:$K$448,0))*HLOOKUP(Y$447,$J$444:$R$445,2)</f>
        <v>0</v>
      </c>
      <c r="Z480" s="1015" cm="1">
        <f t="array" ref="Z480">INDEX($H480:$K480,0,MATCH(Z$448,$H$448:$K$448,0))*HLOOKUP(Z$447,$J$444:$R$445,2)</f>
        <v>0</v>
      </c>
      <c r="AA480" s="1015" cm="1">
        <f t="array" ref="AA480">INDEX($H480:$K480,0,MATCH(AA$448,$H$448:$K$448,0))*HLOOKUP(AA$447,$J$444:$R$445,2)</f>
        <v>0</v>
      </c>
      <c r="AB480" s="1015" cm="1">
        <f t="array" ref="AB480">INDEX($H480:$K480,0,MATCH(AB$448,$H$448:$K$448,0))*HLOOKUP(AB$447,$J$444:$R$445,2)</f>
        <v>0</v>
      </c>
      <c r="AC480" s="1015" cm="1">
        <f t="array" ref="AC480">INDEX($H480:$K480,0,MATCH(AC$448,$H$448:$K$448,0))*HLOOKUP(AC$447,$J$444:$R$445,2)</f>
        <v>0</v>
      </c>
      <c r="AD480" s="1015" cm="1">
        <f t="array" ref="AD480">INDEX($H480:$K480,0,MATCH(AD$448,$H$448:$K$448,0))*HLOOKUP(AD$447,$J$444:$R$445,2)</f>
        <v>0</v>
      </c>
      <c r="AE480" s="1015" cm="1">
        <f t="array" ref="AE480">INDEX($H480:$K480,0,MATCH(AE$448,$H$448:$K$448,0))*HLOOKUP(AE$447,$J$444:$R$445,2)</f>
        <v>0</v>
      </c>
      <c r="AF480" s="1015" cm="1">
        <f t="array" ref="AF480">INDEX($H480:$K480,0,MATCH(AF$448,$H$448:$K$448,0))*HLOOKUP(AF$447,$J$444:$R$445,2)</f>
        <v>0</v>
      </c>
      <c r="AG480" s="1015" cm="1">
        <f t="array" ref="AG480">INDEX($H480:$K480,0,MATCH(AG$448,$H$448:$K$448,0))*HLOOKUP(AG$447,$J$444:$R$445,2)</f>
        <v>0</v>
      </c>
      <c r="AH480" s="1015" cm="1">
        <f t="array" ref="AH480">INDEX($H480:$K480,0,MATCH(AH$448,$H$448:$K$448,0))*HLOOKUP(AH$447,$J$444:$R$445,2)</f>
        <v>0</v>
      </c>
      <c r="AI480" s="1015" cm="1">
        <f t="array" ref="AI480">INDEX($H480:$K480,0,MATCH(AI$448,$H$448:$K$448,0))*HLOOKUP(AI$447,$J$444:$R$445,2)</f>
        <v>0</v>
      </c>
      <c r="AJ480" s="1015" cm="1">
        <f t="array" ref="AJ480">INDEX($H480:$K480,0,MATCH(AJ$448,$H$448:$K$448,0))*HLOOKUP(AJ$447,$J$444:$R$445,2)</f>
        <v>0</v>
      </c>
      <c r="AK480" s="1015" cm="1">
        <f t="array" ref="AK480">INDEX($H480:$K480,0,MATCH(AK$448,$H$448:$K$448,0))*HLOOKUP(AK$447,$J$444:$R$445,2)</f>
        <v>0</v>
      </c>
      <c r="AL480" s="1015" cm="1">
        <f t="array" ref="AL480">INDEX($H480:$K480,0,MATCH(AL$448,$H$448:$K$448,0))*HLOOKUP(AL$447,$J$444:$R$445,2)</f>
        <v>0</v>
      </c>
      <c r="AM480" s="1015" cm="1">
        <f t="array" ref="AM480">INDEX($H480:$K480,0,MATCH(AM$448,$H$448:$K$448,0))*HLOOKUP(AM$447,$J$444:$R$445,2)</f>
        <v>0</v>
      </c>
      <c r="AN480" s="1015" cm="1">
        <f t="array" ref="AN480">INDEX($H480:$K480,0,MATCH(AN$448,$H$448:$K$448,0))*HLOOKUP(AN$447,$J$444:$R$445,2)</f>
        <v>0</v>
      </c>
      <c r="AO480" s="1015" cm="1">
        <f t="array" ref="AO480">INDEX($H480:$K480,0,MATCH(AO$448,$H$448:$K$448,0))*HLOOKUP(AO$447,$J$444:$R$445,2)</f>
        <v>0</v>
      </c>
      <c r="AP480" s="1015" cm="1">
        <f t="array" ref="AP480">INDEX($H480:$K480,0,MATCH(AP$448,$H$448:$K$448,0))*HLOOKUP(AP$447,$J$444:$R$445,2)</f>
        <v>0</v>
      </c>
      <c r="AQ480" s="1015" cm="1">
        <f t="array" ref="AQ480">INDEX($H480:$K480,0,MATCH(AQ$448,$H$448:$K$448,0))*HLOOKUP(AQ$447,$J$444:$R$445,2)</f>
        <v>0</v>
      </c>
      <c r="AR480" s="1015" cm="1">
        <f t="array" ref="AR480">INDEX($H480:$K480,0,MATCH(AR$448,$H$448:$K$448,0))*HLOOKUP(AR$447,$J$444:$R$445,2)</f>
        <v>0</v>
      </c>
      <c r="AS480" s="1015" cm="1">
        <f t="array" ref="AS480">INDEX($H480:$K480,0,MATCH(AS$448,$H$448:$K$448,0))*HLOOKUP(AS$447,$J$444:$R$445,2)</f>
        <v>0</v>
      </c>
      <c r="AT480" s="1015" cm="1">
        <f t="array" ref="AT480">INDEX($H480:$K480,0,MATCH(AT$448,$H$448:$K$448,0))*HLOOKUP(AT$447,$J$444:$R$445,2)</f>
        <v>0</v>
      </c>
      <c r="AU480" s="1015"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4" t="str">
        <f t="shared" si="44"/>
        <v>YAAANw</v>
      </c>
      <c r="H481" s="357">
        <f t="shared" ref="H481:K481" si="73">IF(H437&gt;0,1,0)</f>
        <v>0</v>
      </c>
      <c r="I481" s="357">
        <f t="shared" si="73"/>
        <v>0</v>
      </c>
      <c r="J481" s="357">
        <f t="shared" si="73"/>
        <v>0</v>
      </c>
      <c r="K481" s="357">
        <f t="shared" si="73"/>
        <v>0</v>
      </c>
      <c r="L481" s="1015" cm="1">
        <f t="array" ref="L481">INDEX($H481:$K481,0,MATCH(L$448,$H$448:$K$448,0))*HLOOKUP(L$447,$J$444:$R$445,2)</f>
        <v>0</v>
      </c>
      <c r="M481" s="1015" cm="1">
        <f t="array" ref="M481">INDEX($H481:$K481,0,MATCH(M$448,$H$448:$K$448,0))*HLOOKUP(M$447,$J$444:$R$445,2)</f>
        <v>0</v>
      </c>
      <c r="N481" s="1015" cm="1">
        <f t="array" ref="N481">INDEX($H481:$K481,0,MATCH(N$448,$H$448:$K$448,0))*HLOOKUP(N$447,$J$444:$R$445,2)</f>
        <v>0</v>
      </c>
      <c r="O481" s="1015" cm="1">
        <f t="array" ref="O481">INDEX($H481:$K481,0,MATCH(O$448,$H$448:$K$448,0))*HLOOKUP(O$447,$J$444:$R$445,2)</f>
        <v>0</v>
      </c>
      <c r="P481" s="1015" cm="1">
        <f t="array" ref="P481">INDEX($H481:$K481,0,MATCH(P$448,$H$448:$K$448,0))*HLOOKUP(P$447,$J$444:$R$445,2)</f>
        <v>0</v>
      </c>
      <c r="Q481" s="1015" cm="1">
        <f t="array" ref="Q481">INDEX($H481:$K481,0,MATCH(Q$448,$H$448:$K$448,0))*HLOOKUP(Q$447,$J$444:$R$445,2)</f>
        <v>0</v>
      </c>
      <c r="R481" s="1015" cm="1">
        <f t="array" ref="R481">INDEX($H481:$K481,0,MATCH(R$448,$H$448:$K$448,0))*HLOOKUP(R$447,$J$444:$R$445,2)</f>
        <v>0</v>
      </c>
      <c r="S481" s="1015" cm="1">
        <f t="array" ref="S481">INDEX($H481:$K481,0,MATCH(S$448,$H$448:$K$448,0))*HLOOKUP(S$447,$J$444:$R$445,2)</f>
        <v>0</v>
      </c>
      <c r="T481" s="1015" cm="1">
        <f t="array" ref="T481">INDEX($H481:$K481,0,MATCH(T$448,$H$448:$K$448,0))*HLOOKUP(T$447,$J$444:$R$445,2)</f>
        <v>0</v>
      </c>
      <c r="U481" s="1015" cm="1">
        <f t="array" ref="U481">INDEX($H481:$K481,0,MATCH(U$448,$H$448:$K$448,0))*HLOOKUP(U$447,$J$444:$R$445,2)</f>
        <v>0</v>
      </c>
      <c r="V481" s="1015" cm="1">
        <f t="array" ref="V481">INDEX($H481:$K481,0,MATCH(V$448,$H$448:$K$448,0))*HLOOKUP(V$447,$J$444:$R$445,2)</f>
        <v>0</v>
      </c>
      <c r="W481" s="1015" cm="1">
        <f t="array" ref="W481">INDEX($H481:$K481,0,MATCH(W$448,$H$448:$K$448,0))*HLOOKUP(W$447,$J$444:$R$445,2)</f>
        <v>0</v>
      </c>
      <c r="X481" s="1015" cm="1">
        <f t="array" ref="X481">INDEX($H481:$K481,0,MATCH(X$448,$H$448:$K$448,0))*HLOOKUP(X$447,$J$444:$R$445,2)</f>
        <v>0</v>
      </c>
      <c r="Y481" s="1015" cm="1">
        <f t="array" ref="Y481">INDEX($H481:$K481,0,MATCH(Y$448,$H$448:$K$448,0))*HLOOKUP(Y$447,$J$444:$R$445,2)</f>
        <v>0</v>
      </c>
      <c r="Z481" s="1015" cm="1">
        <f t="array" ref="Z481">INDEX($H481:$K481,0,MATCH(Z$448,$H$448:$K$448,0))*HLOOKUP(Z$447,$J$444:$R$445,2)</f>
        <v>0</v>
      </c>
      <c r="AA481" s="1015" cm="1">
        <f t="array" ref="AA481">INDEX($H481:$K481,0,MATCH(AA$448,$H$448:$K$448,0))*HLOOKUP(AA$447,$J$444:$R$445,2)</f>
        <v>0</v>
      </c>
      <c r="AB481" s="1015" cm="1">
        <f t="array" ref="AB481">INDEX($H481:$K481,0,MATCH(AB$448,$H$448:$K$448,0))*HLOOKUP(AB$447,$J$444:$R$445,2)</f>
        <v>0</v>
      </c>
      <c r="AC481" s="1015" cm="1">
        <f t="array" ref="AC481">INDEX($H481:$K481,0,MATCH(AC$448,$H$448:$K$448,0))*HLOOKUP(AC$447,$J$444:$R$445,2)</f>
        <v>0</v>
      </c>
      <c r="AD481" s="1015" cm="1">
        <f t="array" ref="AD481">INDEX($H481:$K481,0,MATCH(AD$448,$H$448:$K$448,0))*HLOOKUP(AD$447,$J$444:$R$445,2)</f>
        <v>0</v>
      </c>
      <c r="AE481" s="1015" cm="1">
        <f t="array" ref="AE481">INDEX($H481:$K481,0,MATCH(AE$448,$H$448:$K$448,0))*HLOOKUP(AE$447,$J$444:$R$445,2)</f>
        <v>0</v>
      </c>
      <c r="AF481" s="1015" cm="1">
        <f t="array" ref="AF481">INDEX($H481:$K481,0,MATCH(AF$448,$H$448:$K$448,0))*HLOOKUP(AF$447,$J$444:$R$445,2)</f>
        <v>0</v>
      </c>
      <c r="AG481" s="1015" cm="1">
        <f t="array" ref="AG481">INDEX($H481:$K481,0,MATCH(AG$448,$H$448:$K$448,0))*HLOOKUP(AG$447,$J$444:$R$445,2)</f>
        <v>0</v>
      </c>
      <c r="AH481" s="1015" cm="1">
        <f t="array" ref="AH481">INDEX($H481:$K481,0,MATCH(AH$448,$H$448:$K$448,0))*HLOOKUP(AH$447,$J$444:$R$445,2)</f>
        <v>0</v>
      </c>
      <c r="AI481" s="1015" cm="1">
        <f t="array" ref="AI481">INDEX($H481:$K481,0,MATCH(AI$448,$H$448:$K$448,0))*HLOOKUP(AI$447,$J$444:$R$445,2)</f>
        <v>0</v>
      </c>
      <c r="AJ481" s="1015" cm="1">
        <f t="array" ref="AJ481">INDEX($H481:$K481,0,MATCH(AJ$448,$H$448:$K$448,0))*HLOOKUP(AJ$447,$J$444:$R$445,2)</f>
        <v>0</v>
      </c>
      <c r="AK481" s="1015" cm="1">
        <f t="array" ref="AK481">INDEX($H481:$K481,0,MATCH(AK$448,$H$448:$K$448,0))*HLOOKUP(AK$447,$J$444:$R$445,2)</f>
        <v>0</v>
      </c>
      <c r="AL481" s="1015" cm="1">
        <f t="array" ref="AL481">INDEX($H481:$K481,0,MATCH(AL$448,$H$448:$K$448,0))*HLOOKUP(AL$447,$J$444:$R$445,2)</f>
        <v>0</v>
      </c>
      <c r="AM481" s="1015" cm="1">
        <f t="array" ref="AM481">INDEX($H481:$K481,0,MATCH(AM$448,$H$448:$K$448,0))*HLOOKUP(AM$447,$J$444:$R$445,2)</f>
        <v>0</v>
      </c>
      <c r="AN481" s="1015" cm="1">
        <f t="array" ref="AN481">INDEX($H481:$K481,0,MATCH(AN$448,$H$448:$K$448,0))*HLOOKUP(AN$447,$J$444:$R$445,2)</f>
        <v>0</v>
      </c>
      <c r="AO481" s="1015" cm="1">
        <f t="array" ref="AO481">INDEX($H481:$K481,0,MATCH(AO$448,$H$448:$K$448,0))*HLOOKUP(AO$447,$J$444:$R$445,2)</f>
        <v>0</v>
      </c>
      <c r="AP481" s="1015" cm="1">
        <f t="array" ref="AP481">INDEX($H481:$K481,0,MATCH(AP$448,$H$448:$K$448,0))*HLOOKUP(AP$447,$J$444:$R$445,2)</f>
        <v>0</v>
      </c>
      <c r="AQ481" s="1015" cm="1">
        <f t="array" ref="AQ481">INDEX($H481:$K481,0,MATCH(AQ$448,$H$448:$K$448,0))*HLOOKUP(AQ$447,$J$444:$R$445,2)</f>
        <v>0</v>
      </c>
      <c r="AR481" s="1015" cm="1">
        <f t="array" ref="AR481">INDEX($H481:$K481,0,MATCH(AR$448,$H$448:$K$448,0))*HLOOKUP(AR$447,$J$444:$R$445,2)</f>
        <v>0</v>
      </c>
      <c r="AS481" s="1015" cm="1">
        <f t="array" ref="AS481">INDEX($H481:$K481,0,MATCH(AS$448,$H$448:$K$448,0))*HLOOKUP(AS$447,$J$444:$R$445,2)</f>
        <v>0</v>
      </c>
      <c r="AT481" s="1015" cm="1">
        <f t="array" ref="AT481">INDEX($H481:$K481,0,MATCH(AT$448,$H$448:$K$448,0))*HLOOKUP(AT$447,$J$444:$R$445,2)</f>
        <v>0</v>
      </c>
      <c r="AU481" s="1015"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4" t="str">
        <f t="shared" si="44"/>
        <v>AYAAAz</v>
      </c>
      <c r="H482" s="357">
        <f t="shared" ref="H482:K482" si="74">IF(H438&gt;0,1,0)</f>
        <v>0</v>
      </c>
      <c r="I482" s="357">
        <f t="shared" si="74"/>
        <v>0</v>
      </c>
      <c r="J482" s="357">
        <f t="shared" si="74"/>
        <v>0</v>
      </c>
      <c r="K482" s="357">
        <f t="shared" si="74"/>
        <v>0</v>
      </c>
      <c r="L482" s="1015" cm="1">
        <f t="array" ref="L482">INDEX($H482:$K482,0,MATCH(L$448,$H$448:$K$448,0))*HLOOKUP(L$447,$J$444:$R$445,2)</f>
        <v>0</v>
      </c>
      <c r="M482" s="1015" cm="1">
        <f t="array" ref="M482">INDEX($H482:$K482,0,MATCH(M$448,$H$448:$K$448,0))*HLOOKUP(M$447,$J$444:$R$445,2)</f>
        <v>0</v>
      </c>
      <c r="N482" s="1015" cm="1">
        <f t="array" ref="N482">INDEX($H482:$K482,0,MATCH(N$448,$H$448:$K$448,0))*HLOOKUP(N$447,$J$444:$R$445,2)</f>
        <v>0</v>
      </c>
      <c r="O482" s="1015" cm="1">
        <f t="array" ref="O482">INDEX($H482:$K482,0,MATCH(O$448,$H$448:$K$448,0))*HLOOKUP(O$447,$J$444:$R$445,2)</f>
        <v>0</v>
      </c>
      <c r="P482" s="1015" cm="1">
        <f t="array" ref="P482">INDEX($H482:$K482,0,MATCH(P$448,$H$448:$K$448,0))*HLOOKUP(P$447,$J$444:$R$445,2)</f>
        <v>0</v>
      </c>
      <c r="Q482" s="1015" cm="1">
        <f t="array" ref="Q482">INDEX($H482:$K482,0,MATCH(Q$448,$H$448:$K$448,0))*HLOOKUP(Q$447,$J$444:$R$445,2)</f>
        <v>0</v>
      </c>
      <c r="R482" s="1015" cm="1">
        <f t="array" ref="R482">INDEX($H482:$K482,0,MATCH(R$448,$H$448:$K$448,0))*HLOOKUP(R$447,$J$444:$R$445,2)</f>
        <v>0</v>
      </c>
      <c r="S482" s="1015" cm="1">
        <f t="array" ref="S482">INDEX($H482:$K482,0,MATCH(S$448,$H$448:$K$448,0))*HLOOKUP(S$447,$J$444:$R$445,2)</f>
        <v>0</v>
      </c>
      <c r="T482" s="1015" cm="1">
        <f t="array" ref="T482">INDEX($H482:$K482,0,MATCH(T$448,$H$448:$K$448,0))*HLOOKUP(T$447,$J$444:$R$445,2)</f>
        <v>0</v>
      </c>
      <c r="U482" s="1015" cm="1">
        <f t="array" ref="U482">INDEX($H482:$K482,0,MATCH(U$448,$H$448:$K$448,0))*HLOOKUP(U$447,$J$444:$R$445,2)</f>
        <v>0</v>
      </c>
      <c r="V482" s="1015" cm="1">
        <f t="array" ref="V482">INDEX($H482:$K482,0,MATCH(V$448,$H$448:$K$448,0))*HLOOKUP(V$447,$J$444:$R$445,2)</f>
        <v>0</v>
      </c>
      <c r="W482" s="1015" cm="1">
        <f t="array" ref="W482">INDEX($H482:$K482,0,MATCH(W$448,$H$448:$K$448,0))*HLOOKUP(W$447,$J$444:$R$445,2)</f>
        <v>0</v>
      </c>
      <c r="X482" s="1015" cm="1">
        <f t="array" ref="X482">INDEX($H482:$K482,0,MATCH(X$448,$H$448:$K$448,0))*HLOOKUP(X$447,$J$444:$R$445,2)</f>
        <v>0</v>
      </c>
      <c r="Y482" s="1015" cm="1">
        <f t="array" ref="Y482">INDEX($H482:$K482,0,MATCH(Y$448,$H$448:$K$448,0))*HLOOKUP(Y$447,$J$444:$R$445,2)</f>
        <v>0</v>
      </c>
      <c r="Z482" s="1015" cm="1">
        <f t="array" ref="Z482">INDEX($H482:$K482,0,MATCH(Z$448,$H$448:$K$448,0))*HLOOKUP(Z$447,$J$444:$R$445,2)</f>
        <v>0</v>
      </c>
      <c r="AA482" s="1015" cm="1">
        <f t="array" ref="AA482">INDEX($H482:$K482,0,MATCH(AA$448,$H$448:$K$448,0))*HLOOKUP(AA$447,$J$444:$R$445,2)</f>
        <v>0</v>
      </c>
      <c r="AB482" s="1015" cm="1">
        <f t="array" ref="AB482">INDEX($H482:$K482,0,MATCH(AB$448,$H$448:$K$448,0))*HLOOKUP(AB$447,$J$444:$R$445,2)</f>
        <v>0</v>
      </c>
      <c r="AC482" s="1015" cm="1">
        <f t="array" ref="AC482">INDEX($H482:$K482,0,MATCH(AC$448,$H$448:$K$448,0))*HLOOKUP(AC$447,$J$444:$R$445,2)</f>
        <v>0</v>
      </c>
      <c r="AD482" s="1015" cm="1">
        <f t="array" ref="AD482">INDEX($H482:$K482,0,MATCH(AD$448,$H$448:$K$448,0))*HLOOKUP(AD$447,$J$444:$R$445,2)</f>
        <v>0</v>
      </c>
      <c r="AE482" s="1015" cm="1">
        <f t="array" ref="AE482">INDEX($H482:$K482,0,MATCH(AE$448,$H$448:$K$448,0))*HLOOKUP(AE$447,$J$444:$R$445,2)</f>
        <v>0</v>
      </c>
      <c r="AF482" s="1015" cm="1">
        <f t="array" ref="AF482">INDEX($H482:$K482,0,MATCH(AF$448,$H$448:$K$448,0))*HLOOKUP(AF$447,$J$444:$R$445,2)</f>
        <v>0</v>
      </c>
      <c r="AG482" s="1015" cm="1">
        <f t="array" ref="AG482">INDEX($H482:$K482,0,MATCH(AG$448,$H$448:$K$448,0))*HLOOKUP(AG$447,$J$444:$R$445,2)</f>
        <v>0</v>
      </c>
      <c r="AH482" s="1015" cm="1">
        <f t="array" ref="AH482">INDEX($H482:$K482,0,MATCH(AH$448,$H$448:$K$448,0))*HLOOKUP(AH$447,$J$444:$R$445,2)</f>
        <v>0</v>
      </c>
      <c r="AI482" s="1015" cm="1">
        <f t="array" ref="AI482">INDEX($H482:$K482,0,MATCH(AI$448,$H$448:$K$448,0))*HLOOKUP(AI$447,$J$444:$R$445,2)</f>
        <v>0</v>
      </c>
      <c r="AJ482" s="1015" cm="1">
        <f t="array" ref="AJ482">INDEX($H482:$K482,0,MATCH(AJ$448,$H$448:$K$448,0))*HLOOKUP(AJ$447,$J$444:$R$445,2)</f>
        <v>0</v>
      </c>
      <c r="AK482" s="1015" cm="1">
        <f t="array" ref="AK482">INDEX($H482:$K482,0,MATCH(AK$448,$H$448:$K$448,0))*HLOOKUP(AK$447,$J$444:$R$445,2)</f>
        <v>0</v>
      </c>
      <c r="AL482" s="1015" cm="1">
        <f t="array" ref="AL482">INDEX($H482:$K482,0,MATCH(AL$448,$H$448:$K$448,0))*HLOOKUP(AL$447,$J$444:$R$445,2)</f>
        <v>0</v>
      </c>
      <c r="AM482" s="1015" cm="1">
        <f t="array" ref="AM482">INDEX($H482:$K482,0,MATCH(AM$448,$H$448:$K$448,0))*HLOOKUP(AM$447,$J$444:$R$445,2)</f>
        <v>0</v>
      </c>
      <c r="AN482" s="1015" cm="1">
        <f t="array" ref="AN482">INDEX($H482:$K482,0,MATCH(AN$448,$H$448:$K$448,0))*HLOOKUP(AN$447,$J$444:$R$445,2)</f>
        <v>0</v>
      </c>
      <c r="AO482" s="1015" cm="1">
        <f t="array" ref="AO482">INDEX($H482:$K482,0,MATCH(AO$448,$H$448:$K$448,0))*HLOOKUP(AO$447,$J$444:$R$445,2)</f>
        <v>0</v>
      </c>
      <c r="AP482" s="1015" cm="1">
        <f t="array" ref="AP482">INDEX($H482:$K482,0,MATCH(AP$448,$H$448:$K$448,0))*HLOOKUP(AP$447,$J$444:$R$445,2)</f>
        <v>0</v>
      </c>
      <c r="AQ482" s="1015" cm="1">
        <f t="array" ref="AQ482">INDEX($H482:$K482,0,MATCH(AQ$448,$H$448:$K$448,0))*HLOOKUP(AQ$447,$J$444:$R$445,2)</f>
        <v>0</v>
      </c>
      <c r="AR482" s="1015" cm="1">
        <f t="array" ref="AR482">INDEX($H482:$K482,0,MATCH(AR$448,$H$448:$K$448,0))*HLOOKUP(AR$447,$J$444:$R$445,2)</f>
        <v>0</v>
      </c>
      <c r="AS482" s="1015" cm="1">
        <f t="array" ref="AS482">INDEX($H482:$K482,0,MATCH(AS$448,$H$448:$K$448,0))*HLOOKUP(AS$447,$J$444:$R$445,2)</f>
        <v>0</v>
      </c>
      <c r="AT482" s="1015" cm="1">
        <f t="array" ref="AT482">INDEX($H482:$K482,0,MATCH(AT$448,$H$448:$K$448,0))*HLOOKUP(AT$447,$J$444:$R$445,2)</f>
        <v>0</v>
      </c>
      <c r="AU482" s="1015" cm="1">
        <f t="array" ref="AU482">INDEX($H482:$K482,0,MATCH(AU$448,$H$448:$K$448,0))*HLOOKUP(AU$447,$J$444:$R$445,2)</f>
        <v>0</v>
      </c>
      <c r="AV482" s="313"/>
      <c r="AW482" s="313"/>
      <c r="AX482" s="244"/>
      <c r="AY482" s="700"/>
      <c r="AZ482" s="700"/>
      <c r="BA482" s="700"/>
      <c r="BB482" s="697"/>
      <c r="BC482" s="697"/>
      <c r="BD482" s="697"/>
      <c r="BE482" s="697"/>
      <c r="BF482" s="697"/>
      <c r="BG482" s="697"/>
      <c r="BH482" s="697"/>
      <c r="BI482" s="697"/>
      <c r="BJ482" s="697"/>
      <c r="BK482" s="697"/>
      <c r="BL482" s="697"/>
      <c r="BM482" s="697"/>
      <c r="BN482" s="697"/>
      <c r="BO482" s="697"/>
      <c r="BP482" s="697"/>
      <c r="BQ482" s="697"/>
      <c r="BR482" s="697"/>
      <c r="BS482" s="697"/>
      <c r="BT482" s="697"/>
      <c r="BU482" s="697"/>
      <c r="BV482" s="697"/>
      <c r="BW482" s="697"/>
      <c r="BX482" s="697"/>
      <c r="BY482" s="697"/>
      <c r="BZ482" s="697"/>
      <c r="CA482" s="697"/>
      <c r="CB482" s="697"/>
      <c r="CC482" s="697"/>
      <c r="CD482" s="697"/>
      <c r="CE482" s="697"/>
      <c r="CF482" s="697"/>
      <c r="CG482" s="697"/>
      <c r="CH482" s="697"/>
      <c r="CI482" s="697"/>
      <c r="CJ482" s="697"/>
      <c r="CK482" s="697"/>
      <c r="CL482" s="697"/>
      <c r="CM482" s="697"/>
    </row>
    <row r="483" spans="1:91" s="76" customFormat="1" ht="15" outlineLevel="1" x14ac:dyDescent="0.25">
      <c r="A483" s="234"/>
      <c r="B483" s="235"/>
      <c r="C483" s="245"/>
      <c r="D483" s="245"/>
      <c r="E483" s="245"/>
      <c r="F483" s="253"/>
      <c r="G483" s="714" t="str">
        <f t="shared" si="44"/>
        <v>AYWAAa</v>
      </c>
      <c r="H483" s="357">
        <f t="shared" ref="H483:K483" si="75">IF(H439&gt;0,1,0)</f>
        <v>0</v>
      </c>
      <c r="I483" s="357">
        <f t="shared" si="75"/>
        <v>0</v>
      </c>
      <c r="J483" s="357">
        <f t="shared" si="75"/>
        <v>0</v>
      </c>
      <c r="K483" s="357">
        <f t="shared" si="75"/>
        <v>0</v>
      </c>
      <c r="L483" s="1015" cm="1">
        <f t="array" ref="L483">INDEX($H483:$K483,0,MATCH(L$448,$H$448:$K$448,0))*HLOOKUP(L$447,$J$444:$R$445,2)</f>
        <v>0</v>
      </c>
      <c r="M483" s="1015" cm="1">
        <f t="array" ref="M483">INDEX($H483:$K483,0,MATCH(M$448,$H$448:$K$448,0))*HLOOKUP(M$447,$J$444:$R$445,2)</f>
        <v>0</v>
      </c>
      <c r="N483" s="1015" cm="1">
        <f t="array" ref="N483">INDEX($H483:$K483,0,MATCH(N$448,$H$448:$K$448,0))*HLOOKUP(N$447,$J$444:$R$445,2)</f>
        <v>0</v>
      </c>
      <c r="O483" s="1015" cm="1">
        <f t="array" ref="O483">INDEX($H483:$K483,0,MATCH(O$448,$H$448:$K$448,0))*HLOOKUP(O$447,$J$444:$R$445,2)</f>
        <v>0</v>
      </c>
      <c r="P483" s="1015" cm="1">
        <f t="array" ref="P483">INDEX($H483:$K483,0,MATCH(P$448,$H$448:$K$448,0))*HLOOKUP(P$447,$J$444:$R$445,2)</f>
        <v>0</v>
      </c>
      <c r="Q483" s="1015" cm="1">
        <f t="array" ref="Q483">INDEX($H483:$K483,0,MATCH(Q$448,$H$448:$K$448,0))*HLOOKUP(Q$447,$J$444:$R$445,2)</f>
        <v>0</v>
      </c>
      <c r="R483" s="1015" cm="1">
        <f t="array" ref="R483">INDEX($H483:$K483,0,MATCH(R$448,$H$448:$K$448,0))*HLOOKUP(R$447,$J$444:$R$445,2)</f>
        <v>0</v>
      </c>
      <c r="S483" s="1015" cm="1">
        <f t="array" ref="S483">INDEX($H483:$K483,0,MATCH(S$448,$H$448:$K$448,0))*HLOOKUP(S$447,$J$444:$R$445,2)</f>
        <v>0</v>
      </c>
      <c r="T483" s="1015" cm="1">
        <f t="array" ref="T483">INDEX($H483:$K483,0,MATCH(T$448,$H$448:$K$448,0))*HLOOKUP(T$447,$J$444:$R$445,2)</f>
        <v>0</v>
      </c>
      <c r="U483" s="1015" cm="1">
        <f t="array" ref="U483">INDEX($H483:$K483,0,MATCH(U$448,$H$448:$K$448,0))*HLOOKUP(U$447,$J$444:$R$445,2)</f>
        <v>0</v>
      </c>
      <c r="V483" s="1015" cm="1">
        <f t="array" ref="V483">INDEX($H483:$K483,0,MATCH(V$448,$H$448:$K$448,0))*HLOOKUP(V$447,$J$444:$R$445,2)</f>
        <v>0</v>
      </c>
      <c r="W483" s="1015" cm="1">
        <f t="array" ref="W483">INDEX($H483:$K483,0,MATCH(W$448,$H$448:$K$448,0))*HLOOKUP(W$447,$J$444:$R$445,2)</f>
        <v>0</v>
      </c>
      <c r="X483" s="1015" cm="1">
        <f t="array" ref="X483">INDEX($H483:$K483,0,MATCH(X$448,$H$448:$K$448,0))*HLOOKUP(X$447,$J$444:$R$445,2)</f>
        <v>0</v>
      </c>
      <c r="Y483" s="1015" cm="1">
        <f t="array" ref="Y483">INDEX($H483:$K483,0,MATCH(Y$448,$H$448:$K$448,0))*HLOOKUP(Y$447,$J$444:$R$445,2)</f>
        <v>0</v>
      </c>
      <c r="Z483" s="1015" cm="1">
        <f t="array" ref="Z483">INDEX($H483:$K483,0,MATCH(Z$448,$H$448:$K$448,0))*HLOOKUP(Z$447,$J$444:$R$445,2)</f>
        <v>0</v>
      </c>
      <c r="AA483" s="1015" cm="1">
        <f t="array" ref="AA483">INDEX($H483:$K483,0,MATCH(AA$448,$H$448:$K$448,0))*HLOOKUP(AA$447,$J$444:$R$445,2)</f>
        <v>0</v>
      </c>
      <c r="AB483" s="1015" cm="1">
        <f t="array" ref="AB483">INDEX($H483:$K483,0,MATCH(AB$448,$H$448:$K$448,0))*HLOOKUP(AB$447,$J$444:$R$445,2)</f>
        <v>0</v>
      </c>
      <c r="AC483" s="1015" cm="1">
        <f t="array" ref="AC483">INDEX($H483:$K483,0,MATCH(AC$448,$H$448:$K$448,0))*HLOOKUP(AC$447,$J$444:$R$445,2)</f>
        <v>0</v>
      </c>
      <c r="AD483" s="1015" cm="1">
        <f t="array" ref="AD483">INDEX($H483:$K483,0,MATCH(AD$448,$H$448:$K$448,0))*HLOOKUP(AD$447,$J$444:$R$445,2)</f>
        <v>0</v>
      </c>
      <c r="AE483" s="1015" cm="1">
        <f t="array" ref="AE483">INDEX($H483:$K483,0,MATCH(AE$448,$H$448:$K$448,0))*HLOOKUP(AE$447,$J$444:$R$445,2)</f>
        <v>0</v>
      </c>
      <c r="AF483" s="1015" cm="1">
        <f t="array" ref="AF483">INDEX($H483:$K483,0,MATCH(AF$448,$H$448:$K$448,0))*HLOOKUP(AF$447,$J$444:$R$445,2)</f>
        <v>0</v>
      </c>
      <c r="AG483" s="1015" cm="1">
        <f t="array" ref="AG483">INDEX($H483:$K483,0,MATCH(AG$448,$H$448:$K$448,0))*HLOOKUP(AG$447,$J$444:$R$445,2)</f>
        <v>0</v>
      </c>
      <c r="AH483" s="1015" cm="1">
        <f t="array" ref="AH483">INDEX($H483:$K483,0,MATCH(AH$448,$H$448:$K$448,0))*HLOOKUP(AH$447,$J$444:$R$445,2)</f>
        <v>0</v>
      </c>
      <c r="AI483" s="1015" cm="1">
        <f t="array" ref="AI483">INDEX($H483:$K483,0,MATCH(AI$448,$H$448:$K$448,0))*HLOOKUP(AI$447,$J$444:$R$445,2)</f>
        <v>0</v>
      </c>
      <c r="AJ483" s="1015" cm="1">
        <f t="array" ref="AJ483">INDEX($H483:$K483,0,MATCH(AJ$448,$H$448:$K$448,0))*HLOOKUP(AJ$447,$J$444:$R$445,2)</f>
        <v>0</v>
      </c>
      <c r="AK483" s="1015" cm="1">
        <f t="array" ref="AK483">INDEX($H483:$K483,0,MATCH(AK$448,$H$448:$K$448,0))*HLOOKUP(AK$447,$J$444:$R$445,2)</f>
        <v>0</v>
      </c>
      <c r="AL483" s="1015" cm="1">
        <f t="array" ref="AL483">INDEX($H483:$K483,0,MATCH(AL$448,$H$448:$K$448,0))*HLOOKUP(AL$447,$J$444:$R$445,2)</f>
        <v>0</v>
      </c>
      <c r="AM483" s="1015" cm="1">
        <f t="array" ref="AM483">INDEX($H483:$K483,0,MATCH(AM$448,$H$448:$K$448,0))*HLOOKUP(AM$447,$J$444:$R$445,2)</f>
        <v>0</v>
      </c>
      <c r="AN483" s="1015" cm="1">
        <f t="array" ref="AN483">INDEX($H483:$K483,0,MATCH(AN$448,$H$448:$K$448,0))*HLOOKUP(AN$447,$J$444:$R$445,2)</f>
        <v>0</v>
      </c>
      <c r="AO483" s="1015" cm="1">
        <f t="array" ref="AO483">INDEX($H483:$K483,0,MATCH(AO$448,$H$448:$K$448,0))*HLOOKUP(AO$447,$J$444:$R$445,2)</f>
        <v>0</v>
      </c>
      <c r="AP483" s="1015" cm="1">
        <f t="array" ref="AP483">INDEX($H483:$K483,0,MATCH(AP$448,$H$448:$K$448,0))*HLOOKUP(AP$447,$J$444:$R$445,2)</f>
        <v>0</v>
      </c>
      <c r="AQ483" s="1015" cm="1">
        <f t="array" ref="AQ483">INDEX($H483:$K483,0,MATCH(AQ$448,$H$448:$K$448,0))*HLOOKUP(AQ$447,$J$444:$R$445,2)</f>
        <v>0</v>
      </c>
      <c r="AR483" s="1015" cm="1">
        <f t="array" ref="AR483">INDEX($H483:$K483,0,MATCH(AR$448,$H$448:$K$448,0))*HLOOKUP(AR$447,$J$444:$R$445,2)</f>
        <v>0</v>
      </c>
      <c r="AS483" s="1015" cm="1">
        <f t="array" ref="AS483">INDEX($H483:$K483,0,MATCH(AS$448,$H$448:$K$448,0))*HLOOKUP(AS$447,$J$444:$R$445,2)</f>
        <v>0</v>
      </c>
      <c r="AT483" s="1015" cm="1">
        <f t="array" ref="AT483">INDEX($H483:$K483,0,MATCH(AT$448,$H$448:$K$448,0))*HLOOKUP(AT$447,$J$444:$R$445,2)</f>
        <v>0</v>
      </c>
      <c r="AU483" s="1015" cm="1">
        <f t="array" ref="AU483">INDEX($H483:$K483,0,MATCH(AU$448,$H$448:$K$448,0))*HLOOKUP(AU$447,$J$444:$R$445,2)</f>
        <v>0</v>
      </c>
      <c r="AV483" s="313"/>
      <c r="AW483" s="313"/>
      <c r="AX483" s="244"/>
      <c r="AY483" s="700"/>
      <c r="AZ483" s="700"/>
      <c r="BA483" s="700"/>
      <c r="BB483" s="697"/>
      <c r="BC483" s="697"/>
      <c r="BD483" s="697"/>
      <c r="BE483" s="697"/>
      <c r="BF483" s="697"/>
      <c r="BG483" s="697"/>
      <c r="BH483" s="697"/>
      <c r="BI483" s="697"/>
      <c r="BJ483" s="697"/>
      <c r="BK483" s="697"/>
      <c r="BL483" s="697"/>
      <c r="BM483" s="697"/>
      <c r="BN483" s="697"/>
      <c r="BO483" s="697"/>
      <c r="BP483" s="697"/>
      <c r="BQ483" s="697"/>
      <c r="BR483" s="697"/>
      <c r="BS483" s="697"/>
      <c r="BT483" s="697"/>
      <c r="BU483" s="697"/>
      <c r="BV483" s="697"/>
      <c r="BW483" s="697"/>
      <c r="BX483" s="697"/>
      <c r="BY483" s="697"/>
      <c r="BZ483" s="697"/>
      <c r="CA483" s="697"/>
      <c r="CB483" s="697"/>
      <c r="CC483" s="697"/>
      <c r="CD483" s="697"/>
      <c r="CE483" s="697"/>
      <c r="CF483" s="697"/>
      <c r="CG483" s="697"/>
      <c r="CH483" s="697"/>
      <c r="CI483" s="697"/>
      <c r="CJ483" s="697"/>
      <c r="CK483" s="697"/>
      <c r="CL483" s="697"/>
      <c r="CM483" s="697"/>
    </row>
    <row r="484" spans="1:91" s="76" customFormat="1" ht="15" outlineLevel="1" x14ac:dyDescent="0.25">
      <c r="A484" s="234"/>
      <c r="B484" s="235"/>
      <c r="C484" s="245"/>
      <c r="D484" s="245"/>
      <c r="E484" s="245"/>
      <c r="F484" s="253"/>
      <c r="G484" s="714" t="str">
        <f t="shared" si="44"/>
        <v>AANWAa</v>
      </c>
      <c r="H484" s="357">
        <f t="shared" ref="H484:K484" si="76">IF(H440&gt;0,1,0)</f>
        <v>0</v>
      </c>
      <c r="I484" s="357">
        <f t="shared" si="76"/>
        <v>0</v>
      </c>
      <c r="J484" s="357">
        <f t="shared" si="76"/>
        <v>0</v>
      </c>
      <c r="K484" s="357">
        <f t="shared" si="76"/>
        <v>0</v>
      </c>
      <c r="L484" s="1015" cm="1">
        <f t="array" ref="L484">INDEX($H484:$K484,0,MATCH(L$448,$H$448:$K$448,0))*HLOOKUP(L$447,$J$444:$R$445,2)</f>
        <v>0</v>
      </c>
      <c r="M484" s="1015" cm="1">
        <f t="array" ref="M484">INDEX($H484:$K484,0,MATCH(M$448,$H$448:$K$448,0))*HLOOKUP(M$447,$J$444:$R$445,2)</f>
        <v>0</v>
      </c>
      <c r="N484" s="1015" cm="1">
        <f t="array" ref="N484">INDEX($H484:$K484,0,MATCH(N$448,$H$448:$K$448,0))*HLOOKUP(N$447,$J$444:$R$445,2)</f>
        <v>0</v>
      </c>
      <c r="O484" s="1015" cm="1">
        <f t="array" ref="O484">INDEX($H484:$K484,0,MATCH(O$448,$H$448:$K$448,0))*HLOOKUP(O$447,$J$444:$R$445,2)</f>
        <v>0</v>
      </c>
      <c r="P484" s="1015" cm="1">
        <f t="array" ref="P484">INDEX($H484:$K484,0,MATCH(P$448,$H$448:$K$448,0))*HLOOKUP(P$447,$J$444:$R$445,2)</f>
        <v>0</v>
      </c>
      <c r="Q484" s="1015" cm="1">
        <f t="array" ref="Q484">INDEX($H484:$K484,0,MATCH(Q$448,$H$448:$K$448,0))*HLOOKUP(Q$447,$J$444:$R$445,2)</f>
        <v>0</v>
      </c>
      <c r="R484" s="1015" cm="1">
        <f t="array" ref="R484">INDEX($H484:$K484,0,MATCH(R$448,$H$448:$K$448,0))*HLOOKUP(R$447,$J$444:$R$445,2)</f>
        <v>0</v>
      </c>
      <c r="S484" s="1015" cm="1">
        <f t="array" ref="S484">INDEX($H484:$K484,0,MATCH(S$448,$H$448:$K$448,0))*HLOOKUP(S$447,$J$444:$R$445,2)</f>
        <v>0</v>
      </c>
      <c r="T484" s="1015" cm="1">
        <f t="array" ref="T484">INDEX($H484:$K484,0,MATCH(T$448,$H$448:$K$448,0))*HLOOKUP(T$447,$J$444:$R$445,2)</f>
        <v>0</v>
      </c>
      <c r="U484" s="1015" cm="1">
        <f t="array" ref="U484">INDEX($H484:$K484,0,MATCH(U$448,$H$448:$K$448,0))*HLOOKUP(U$447,$J$444:$R$445,2)</f>
        <v>0</v>
      </c>
      <c r="V484" s="1015" cm="1">
        <f t="array" ref="V484">INDEX($H484:$K484,0,MATCH(V$448,$H$448:$K$448,0))*HLOOKUP(V$447,$J$444:$R$445,2)</f>
        <v>0</v>
      </c>
      <c r="W484" s="1015" cm="1">
        <f t="array" ref="W484">INDEX($H484:$K484,0,MATCH(W$448,$H$448:$K$448,0))*HLOOKUP(W$447,$J$444:$R$445,2)</f>
        <v>0</v>
      </c>
      <c r="X484" s="1015" cm="1">
        <f t="array" ref="X484">INDEX($H484:$K484,0,MATCH(X$448,$H$448:$K$448,0))*HLOOKUP(X$447,$J$444:$R$445,2)</f>
        <v>0</v>
      </c>
      <c r="Y484" s="1015" cm="1">
        <f t="array" ref="Y484">INDEX($H484:$K484,0,MATCH(Y$448,$H$448:$K$448,0))*HLOOKUP(Y$447,$J$444:$R$445,2)</f>
        <v>0</v>
      </c>
      <c r="Z484" s="1015" cm="1">
        <f t="array" ref="Z484">INDEX($H484:$K484,0,MATCH(Z$448,$H$448:$K$448,0))*HLOOKUP(Z$447,$J$444:$R$445,2)</f>
        <v>0</v>
      </c>
      <c r="AA484" s="1015" cm="1">
        <f t="array" ref="AA484">INDEX($H484:$K484,0,MATCH(AA$448,$H$448:$K$448,0))*HLOOKUP(AA$447,$J$444:$R$445,2)</f>
        <v>0</v>
      </c>
      <c r="AB484" s="1015" cm="1">
        <f t="array" ref="AB484">INDEX($H484:$K484,0,MATCH(AB$448,$H$448:$K$448,0))*HLOOKUP(AB$447,$J$444:$R$445,2)</f>
        <v>0</v>
      </c>
      <c r="AC484" s="1015" cm="1">
        <f t="array" ref="AC484">INDEX($H484:$K484,0,MATCH(AC$448,$H$448:$K$448,0))*HLOOKUP(AC$447,$J$444:$R$445,2)</f>
        <v>0</v>
      </c>
      <c r="AD484" s="1015" cm="1">
        <f t="array" ref="AD484">INDEX($H484:$K484,0,MATCH(AD$448,$H$448:$K$448,0))*HLOOKUP(AD$447,$J$444:$R$445,2)</f>
        <v>0</v>
      </c>
      <c r="AE484" s="1015" cm="1">
        <f t="array" ref="AE484">INDEX($H484:$K484,0,MATCH(AE$448,$H$448:$K$448,0))*HLOOKUP(AE$447,$J$444:$R$445,2)</f>
        <v>0</v>
      </c>
      <c r="AF484" s="1015" cm="1">
        <f t="array" ref="AF484">INDEX($H484:$K484,0,MATCH(AF$448,$H$448:$K$448,0))*HLOOKUP(AF$447,$J$444:$R$445,2)</f>
        <v>0</v>
      </c>
      <c r="AG484" s="1015" cm="1">
        <f t="array" ref="AG484">INDEX($H484:$K484,0,MATCH(AG$448,$H$448:$K$448,0))*HLOOKUP(AG$447,$J$444:$R$445,2)</f>
        <v>0</v>
      </c>
      <c r="AH484" s="1015" cm="1">
        <f t="array" ref="AH484">INDEX($H484:$K484,0,MATCH(AH$448,$H$448:$K$448,0))*HLOOKUP(AH$447,$J$444:$R$445,2)</f>
        <v>0</v>
      </c>
      <c r="AI484" s="1015" cm="1">
        <f t="array" ref="AI484">INDEX($H484:$K484,0,MATCH(AI$448,$H$448:$K$448,0))*HLOOKUP(AI$447,$J$444:$R$445,2)</f>
        <v>0</v>
      </c>
      <c r="AJ484" s="1015" cm="1">
        <f t="array" ref="AJ484">INDEX($H484:$K484,0,MATCH(AJ$448,$H$448:$K$448,0))*HLOOKUP(AJ$447,$J$444:$R$445,2)</f>
        <v>0</v>
      </c>
      <c r="AK484" s="1015" cm="1">
        <f t="array" ref="AK484">INDEX($H484:$K484,0,MATCH(AK$448,$H$448:$K$448,0))*HLOOKUP(AK$447,$J$444:$R$445,2)</f>
        <v>0</v>
      </c>
      <c r="AL484" s="1015" cm="1">
        <f t="array" ref="AL484">INDEX($H484:$K484,0,MATCH(AL$448,$H$448:$K$448,0))*HLOOKUP(AL$447,$J$444:$R$445,2)</f>
        <v>0</v>
      </c>
      <c r="AM484" s="1015" cm="1">
        <f t="array" ref="AM484">INDEX($H484:$K484,0,MATCH(AM$448,$H$448:$K$448,0))*HLOOKUP(AM$447,$J$444:$R$445,2)</f>
        <v>0</v>
      </c>
      <c r="AN484" s="1015" cm="1">
        <f t="array" ref="AN484">INDEX($H484:$K484,0,MATCH(AN$448,$H$448:$K$448,0))*HLOOKUP(AN$447,$J$444:$R$445,2)</f>
        <v>0</v>
      </c>
      <c r="AO484" s="1015" cm="1">
        <f t="array" ref="AO484">INDEX($H484:$K484,0,MATCH(AO$448,$H$448:$K$448,0))*HLOOKUP(AO$447,$J$444:$R$445,2)</f>
        <v>0</v>
      </c>
      <c r="AP484" s="1015" cm="1">
        <f t="array" ref="AP484">INDEX($H484:$K484,0,MATCH(AP$448,$H$448:$K$448,0))*HLOOKUP(AP$447,$J$444:$R$445,2)</f>
        <v>0</v>
      </c>
      <c r="AQ484" s="1015" cm="1">
        <f t="array" ref="AQ484">INDEX($H484:$K484,0,MATCH(AQ$448,$H$448:$K$448,0))*HLOOKUP(AQ$447,$J$444:$R$445,2)</f>
        <v>0</v>
      </c>
      <c r="AR484" s="1015" cm="1">
        <f t="array" ref="AR484">INDEX($H484:$K484,0,MATCH(AR$448,$H$448:$K$448,0))*HLOOKUP(AR$447,$J$444:$R$445,2)</f>
        <v>0</v>
      </c>
      <c r="AS484" s="1015" cm="1">
        <f t="array" ref="AS484">INDEX($H484:$K484,0,MATCH(AS$448,$H$448:$K$448,0))*HLOOKUP(AS$447,$J$444:$R$445,2)</f>
        <v>0</v>
      </c>
      <c r="AT484" s="1015" cm="1">
        <f t="array" ref="AT484">INDEX($H484:$K484,0,MATCH(AT$448,$H$448:$K$448,0))*HLOOKUP(AT$447,$J$444:$R$445,2)</f>
        <v>0</v>
      </c>
      <c r="AU484" s="1015" cm="1">
        <f t="array" ref="AU484">INDEX($H484:$K484,0,MATCH(AU$448,$H$448:$K$448,0))*HLOOKUP(AU$447,$J$444:$R$445,2)</f>
        <v>0</v>
      </c>
      <c r="AV484" s="313"/>
      <c r="AW484" s="313"/>
      <c r="AX484" s="244"/>
      <c r="AY484" s="700"/>
      <c r="AZ484" s="700"/>
      <c r="BA484" s="700"/>
      <c r="BB484" s="697"/>
      <c r="BC484" s="697"/>
      <c r="BD484" s="697"/>
      <c r="BE484" s="697"/>
      <c r="BF484" s="697"/>
      <c r="BG484" s="697"/>
      <c r="BH484" s="697"/>
      <c r="BI484" s="697"/>
      <c r="BJ484" s="697"/>
      <c r="BK484" s="697"/>
      <c r="BL484" s="697"/>
      <c r="BM484" s="697"/>
      <c r="BN484" s="697"/>
      <c r="BO484" s="697"/>
      <c r="BP484" s="697"/>
      <c r="BQ484" s="697"/>
      <c r="BR484" s="697"/>
      <c r="BS484" s="697"/>
      <c r="BT484" s="697"/>
      <c r="BU484" s="697"/>
      <c r="BV484" s="697"/>
      <c r="BW484" s="697"/>
      <c r="BX484" s="697"/>
      <c r="BY484" s="697"/>
      <c r="BZ484" s="697"/>
      <c r="CA484" s="697"/>
      <c r="CB484" s="697"/>
      <c r="CC484" s="697"/>
      <c r="CD484" s="697"/>
      <c r="CE484" s="697"/>
      <c r="CF484" s="697"/>
      <c r="CG484" s="697"/>
      <c r="CH484" s="697"/>
      <c r="CI484" s="697"/>
      <c r="CJ484" s="697"/>
      <c r="CK484" s="697"/>
      <c r="CL484" s="697"/>
      <c r="CM484" s="697"/>
    </row>
    <row r="485" spans="1:91" s="76" customFormat="1" ht="15" outlineLevel="1" x14ac:dyDescent="0.25">
      <c r="A485" s="234"/>
      <c r="B485" s="235"/>
      <c r="C485" s="245"/>
      <c r="D485" s="245"/>
      <c r="E485" s="245"/>
      <c r="F485" s="253"/>
      <c r="G485" s="714" t="str">
        <f t="shared" si="44"/>
        <v>AAANWa</v>
      </c>
      <c r="H485" s="357">
        <f t="shared" ref="H485:K485" si="77">IF(H441&gt;0,1,0)</f>
        <v>0</v>
      </c>
      <c r="I485" s="357">
        <f t="shared" si="77"/>
        <v>0</v>
      </c>
      <c r="J485" s="357">
        <f t="shared" si="77"/>
        <v>0</v>
      </c>
      <c r="K485" s="357">
        <f t="shared" si="77"/>
        <v>0</v>
      </c>
      <c r="L485" s="1015" cm="1">
        <f t="array" ref="L485">INDEX($H485:$K485,0,MATCH(L$448,$H$448:$K$448,0))*HLOOKUP(L$447,$J$444:$R$445,2)</f>
        <v>0</v>
      </c>
      <c r="M485" s="1015" cm="1">
        <f t="array" ref="M485">INDEX($H485:$K485,0,MATCH(M$448,$H$448:$K$448,0))*HLOOKUP(M$447,$J$444:$R$445,2)</f>
        <v>0</v>
      </c>
      <c r="N485" s="1015" cm="1">
        <f t="array" ref="N485">INDEX($H485:$K485,0,MATCH(N$448,$H$448:$K$448,0))*HLOOKUP(N$447,$J$444:$R$445,2)</f>
        <v>0</v>
      </c>
      <c r="O485" s="1015" cm="1">
        <f t="array" ref="O485">INDEX($H485:$K485,0,MATCH(O$448,$H$448:$K$448,0))*HLOOKUP(O$447,$J$444:$R$445,2)</f>
        <v>0</v>
      </c>
      <c r="P485" s="1015" cm="1">
        <f t="array" ref="P485">INDEX($H485:$K485,0,MATCH(P$448,$H$448:$K$448,0))*HLOOKUP(P$447,$J$444:$R$445,2)</f>
        <v>0</v>
      </c>
      <c r="Q485" s="1015" cm="1">
        <f t="array" ref="Q485">INDEX($H485:$K485,0,MATCH(Q$448,$H$448:$K$448,0))*HLOOKUP(Q$447,$J$444:$R$445,2)</f>
        <v>0</v>
      </c>
      <c r="R485" s="1015" cm="1">
        <f t="array" ref="R485">INDEX($H485:$K485,0,MATCH(R$448,$H$448:$K$448,0))*HLOOKUP(R$447,$J$444:$R$445,2)</f>
        <v>0</v>
      </c>
      <c r="S485" s="1015" cm="1">
        <f t="array" ref="S485">INDEX($H485:$K485,0,MATCH(S$448,$H$448:$K$448,0))*HLOOKUP(S$447,$J$444:$R$445,2)</f>
        <v>0</v>
      </c>
      <c r="T485" s="1015" cm="1">
        <f t="array" ref="T485">INDEX($H485:$K485,0,MATCH(T$448,$H$448:$K$448,0))*HLOOKUP(T$447,$J$444:$R$445,2)</f>
        <v>0</v>
      </c>
      <c r="U485" s="1015" cm="1">
        <f t="array" ref="U485">INDEX($H485:$K485,0,MATCH(U$448,$H$448:$K$448,0))*HLOOKUP(U$447,$J$444:$R$445,2)</f>
        <v>0</v>
      </c>
      <c r="V485" s="1015" cm="1">
        <f t="array" ref="V485">INDEX($H485:$K485,0,MATCH(V$448,$H$448:$K$448,0))*HLOOKUP(V$447,$J$444:$R$445,2)</f>
        <v>0</v>
      </c>
      <c r="W485" s="1015" cm="1">
        <f t="array" ref="W485">INDEX($H485:$K485,0,MATCH(W$448,$H$448:$K$448,0))*HLOOKUP(W$447,$J$444:$R$445,2)</f>
        <v>0</v>
      </c>
      <c r="X485" s="1015" cm="1">
        <f t="array" ref="X485">INDEX($H485:$K485,0,MATCH(X$448,$H$448:$K$448,0))*HLOOKUP(X$447,$J$444:$R$445,2)</f>
        <v>0</v>
      </c>
      <c r="Y485" s="1015" cm="1">
        <f t="array" ref="Y485">INDEX($H485:$K485,0,MATCH(Y$448,$H$448:$K$448,0))*HLOOKUP(Y$447,$J$444:$R$445,2)</f>
        <v>0</v>
      </c>
      <c r="Z485" s="1015" cm="1">
        <f t="array" ref="Z485">INDEX($H485:$K485,0,MATCH(Z$448,$H$448:$K$448,0))*HLOOKUP(Z$447,$J$444:$R$445,2)</f>
        <v>0</v>
      </c>
      <c r="AA485" s="1015" cm="1">
        <f t="array" ref="AA485">INDEX($H485:$K485,0,MATCH(AA$448,$H$448:$K$448,0))*HLOOKUP(AA$447,$J$444:$R$445,2)</f>
        <v>0</v>
      </c>
      <c r="AB485" s="1015" cm="1">
        <f t="array" ref="AB485">INDEX($H485:$K485,0,MATCH(AB$448,$H$448:$K$448,0))*HLOOKUP(AB$447,$J$444:$R$445,2)</f>
        <v>0</v>
      </c>
      <c r="AC485" s="1015" cm="1">
        <f t="array" ref="AC485">INDEX($H485:$K485,0,MATCH(AC$448,$H$448:$K$448,0))*HLOOKUP(AC$447,$J$444:$R$445,2)</f>
        <v>0</v>
      </c>
      <c r="AD485" s="1015" cm="1">
        <f t="array" ref="AD485">INDEX($H485:$K485,0,MATCH(AD$448,$H$448:$K$448,0))*HLOOKUP(AD$447,$J$444:$R$445,2)</f>
        <v>0</v>
      </c>
      <c r="AE485" s="1015" cm="1">
        <f t="array" ref="AE485">INDEX($H485:$K485,0,MATCH(AE$448,$H$448:$K$448,0))*HLOOKUP(AE$447,$J$444:$R$445,2)</f>
        <v>0</v>
      </c>
      <c r="AF485" s="1015" cm="1">
        <f t="array" ref="AF485">INDEX($H485:$K485,0,MATCH(AF$448,$H$448:$K$448,0))*HLOOKUP(AF$447,$J$444:$R$445,2)</f>
        <v>0</v>
      </c>
      <c r="AG485" s="1015" cm="1">
        <f t="array" ref="AG485">INDEX($H485:$K485,0,MATCH(AG$448,$H$448:$K$448,0))*HLOOKUP(AG$447,$J$444:$R$445,2)</f>
        <v>0</v>
      </c>
      <c r="AH485" s="1015" cm="1">
        <f t="array" ref="AH485">INDEX($H485:$K485,0,MATCH(AH$448,$H$448:$K$448,0))*HLOOKUP(AH$447,$J$444:$R$445,2)</f>
        <v>0</v>
      </c>
      <c r="AI485" s="1015" cm="1">
        <f t="array" ref="AI485">INDEX($H485:$K485,0,MATCH(AI$448,$H$448:$K$448,0))*HLOOKUP(AI$447,$J$444:$R$445,2)</f>
        <v>0</v>
      </c>
      <c r="AJ485" s="1015" cm="1">
        <f t="array" ref="AJ485">INDEX($H485:$K485,0,MATCH(AJ$448,$H$448:$K$448,0))*HLOOKUP(AJ$447,$J$444:$R$445,2)</f>
        <v>0</v>
      </c>
      <c r="AK485" s="1015" cm="1">
        <f t="array" ref="AK485">INDEX($H485:$K485,0,MATCH(AK$448,$H$448:$K$448,0))*HLOOKUP(AK$447,$J$444:$R$445,2)</f>
        <v>0</v>
      </c>
      <c r="AL485" s="1015" cm="1">
        <f t="array" ref="AL485">INDEX($H485:$K485,0,MATCH(AL$448,$H$448:$K$448,0))*HLOOKUP(AL$447,$J$444:$R$445,2)</f>
        <v>0</v>
      </c>
      <c r="AM485" s="1015" cm="1">
        <f t="array" ref="AM485">INDEX($H485:$K485,0,MATCH(AM$448,$H$448:$K$448,0))*HLOOKUP(AM$447,$J$444:$R$445,2)</f>
        <v>0</v>
      </c>
      <c r="AN485" s="1015" cm="1">
        <f t="array" ref="AN485">INDEX($H485:$K485,0,MATCH(AN$448,$H$448:$K$448,0))*HLOOKUP(AN$447,$J$444:$R$445,2)</f>
        <v>0</v>
      </c>
      <c r="AO485" s="1015" cm="1">
        <f t="array" ref="AO485">INDEX($H485:$K485,0,MATCH(AO$448,$H$448:$K$448,0))*HLOOKUP(AO$447,$J$444:$R$445,2)</f>
        <v>0</v>
      </c>
      <c r="AP485" s="1015" cm="1">
        <f t="array" ref="AP485">INDEX($H485:$K485,0,MATCH(AP$448,$H$448:$K$448,0))*HLOOKUP(AP$447,$J$444:$R$445,2)</f>
        <v>0</v>
      </c>
      <c r="AQ485" s="1015" cm="1">
        <f t="array" ref="AQ485">INDEX($H485:$K485,0,MATCH(AQ$448,$H$448:$K$448,0))*HLOOKUP(AQ$447,$J$444:$R$445,2)</f>
        <v>0</v>
      </c>
      <c r="AR485" s="1015" cm="1">
        <f t="array" ref="AR485">INDEX($H485:$K485,0,MATCH(AR$448,$H$448:$K$448,0))*HLOOKUP(AR$447,$J$444:$R$445,2)</f>
        <v>0</v>
      </c>
      <c r="AS485" s="1015" cm="1">
        <f t="array" ref="AS485">INDEX($H485:$K485,0,MATCH(AS$448,$H$448:$K$448,0))*HLOOKUP(AS$447,$J$444:$R$445,2)</f>
        <v>0</v>
      </c>
      <c r="AT485" s="1015" cm="1">
        <f t="array" ref="AT485">INDEX($H485:$K485,0,MATCH(AT$448,$H$448:$K$448,0))*HLOOKUP(AT$447,$J$444:$R$445,2)</f>
        <v>0</v>
      </c>
      <c r="AU485" s="1015" cm="1">
        <f t="array" ref="AU485">INDEX($H485:$K485,0,MATCH(AU$448,$H$448:$K$448,0))*HLOOKUP(AU$447,$J$444:$R$445,2)</f>
        <v>0</v>
      </c>
      <c r="AV485" s="313"/>
      <c r="AW485" s="313"/>
      <c r="AX485" s="244"/>
      <c r="AY485" s="700"/>
      <c r="AZ485" s="700"/>
      <c r="BA485" s="700"/>
      <c r="BB485" s="697"/>
      <c r="BC485" s="697"/>
      <c r="BD485" s="697"/>
      <c r="BE485" s="697"/>
      <c r="BF485" s="697"/>
      <c r="BG485" s="697"/>
      <c r="BH485" s="697"/>
      <c r="BI485" s="697"/>
      <c r="BJ485" s="697"/>
      <c r="BK485" s="697"/>
      <c r="BL485" s="697"/>
      <c r="BM485" s="697"/>
      <c r="BN485" s="697"/>
      <c r="BO485" s="697"/>
      <c r="BP485" s="697"/>
      <c r="BQ485" s="697"/>
      <c r="BR485" s="697"/>
      <c r="BS485" s="697"/>
      <c r="BT485" s="697"/>
      <c r="BU485" s="697"/>
      <c r="BV485" s="697"/>
      <c r="BW485" s="697"/>
      <c r="BX485" s="697"/>
      <c r="BY485" s="697"/>
      <c r="BZ485" s="697"/>
      <c r="CA485" s="697"/>
      <c r="CB485" s="697"/>
      <c r="CC485" s="697"/>
      <c r="CD485" s="697"/>
      <c r="CE485" s="697"/>
      <c r="CF485" s="697"/>
      <c r="CG485" s="697"/>
      <c r="CH485" s="697"/>
      <c r="CI485" s="697"/>
      <c r="CJ485" s="697"/>
      <c r="CK485" s="697"/>
      <c r="CL485" s="697"/>
      <c r="CM485" s="697"/>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0"/>
      <c r="AZ486" s="700"/>
      <c r="BA486" s="700"/>
      <c r="BB486" s="697"/>
      <c r="BC486" s="697"/>
      <c r="BD486" s="697"/>
      <c r="BE486" s="697"/>
      <c r="BF486" s="697"/>
      <c r="BG486" s="697"/>
      <c r="BH486" s="697"/>
      <c r="BI486" s="697"/>
      <c r="BJ486" s="697"/>
      <c r="BK486" s="697"/>
      <c r="BL486" s="697"/>
      <c r="BM486" s="697"/>
      <c r="BN486" s="697"/>
      <c r="BO486" s="697"/>
      <c r="BP486" s="697"/>
      <c r="BQ486" s="697"/>
      <c r="BR486" s="697"/>
      <c r="BS486" s="697"/>
      <c r="BT486" s="697"/>
      <c r="BU486" s="697"/>
      <c r="BV486" s="697"/>
      <c r="BW486" s="697"/>
      <c r="BX486" s="697"/>
      <c r="BY486" s="697"/>
      <c r="BZ486" s="697"/>
      <c r="CA486" s="697"/>
      <c r="CB486" s="697"/>
      <c r="CC486" s="697"/>
      <c r="CD486" s="697"/>
      <c r="CE486" s="697"/>
      <c r="CF486" s="697"/>
      <c r="CG486" s="697"/>
      <c r="CH486" s="697"/>
      <c r="CI486" s="697"/>
      <c r="CJ486" s="697"/>
      <c r="CK486" s="697"/>
      <c r="CL486" s="697"/>
      <c r="CM486" s="697"/>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0"/>
      <c r="AZ487" s="700"/>
      <c r="BA487" s="700"/>
      <c r="BB487" s="697"/>
      <c r="BC487" s="697"/>
      <c r="BD487" s="697"/>
      <c r="BE487" s="697"/>
      <c r="BF487" s="697"/>
      <c r="BG487" s="697"/>
      <c r="BH487" s="697"/>
      <c r="BI487" s="697"/>
      <c r="BJ487" s="697"/>
      <c r="BK487" s="697"/>
      <c r="BL487" s="697"/>
      <c r="BM487" s="697"/>
      <c r="BN487" s="697"/>
      <c r="BO487" s="697"/>
      <c r="BP487" s="697"/>
      <c r="BQ487" s="697"/>
      <c r="BR487" s="697"/>
      <c r="BS487" s="697"/>
      <c r="BT487" s="697"/>
      <c r="BU487" s="697"/>
      <c r="BV487" s="697"/>
      <c r="BW487" s="697"/>
      <c r="BX487" s="697"/>
      <c r="BY487" s="697"/>
      <c r="BZ487" s="697"/>
      <c r="CA487" s="697"/>
      <c r="CB487" s="697"/>
      <c r="CC487" s="697"/>
      <c r="CD487" s="697"/>
      <c r="CE487" s="697"/>
      <c r="CF487" s="697"/>
      <c r="CG487" s="697"/>
      <c r="CH487" s="697"/>
      <c r="CI487" s="697"/>
      <c r="CJ487" s="697"/>
      <c r="CK487" s="697"/>
      <c r="CL487" s="697"/>
      <c r="CM487" s="697"/>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0"/>
      <c r="AZ488" s="700"/>
      <c r="BA488" s="700"/>
      <c r="BB488" s="697"/>
      <c r="BC488" s="697"/>
      <c r="BD488" s="697"/>
      <c r="BE488" s="697"/>
      <c r="BF488" s="697"/>
      <c r="BG488" s="697"/>
      <c r="BH488" s="697"/>
      <c r="BI488" s="697"/>
      <c r="BJ488" s="697"/>
      <c r="BK488" s="697"/>
      <c r="BL488" s="697"/>
      <c r="BM488" s="697"/>
      <c r="BN488" s="697"/>
      <c r="BO488" s="697"/>
      <c r="BP488" s="697"/>
      <c r="BQ488" s="697"/>
      <c r="BR488" s="697"/>
      <c r="BS488" s="697"/>
      <c r="BT488" s="697"/>
      <c r="BU488" s="697"/>
      <c r="BV488" s="697"/>
      <c r="BW488" s="697"/>
      <c r="BX488" s="697"/>
      <c r="BY488" s="697"/>
      <c r="BZ488" s="697"/>
      <c r="CA488" s="697"/>
      <c r="CB488" s="697"/>
      <c r="CC488" s="697"/>
      <c r="CD488" s="697"/>
      <c r="CE488" s="697"/>
      <c r="CF488" s="697"/>
      <c r="CG488" s="697"/>
      <c r="CH488" s="697"/>
      <c r="CI488" s="697"/>
      <c r="CJ488" s="697"/>
      <c r="CK488" s="697"/>
      <c r="CL488" s="697"/>
      <c r="CM488" s="697"/>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0"/>
      <c r="AZ489" s="700"/>
      <c r="BA489" s="700"/>
      <c r="BB489" s="697"/>
      <c r="BC489" s="697"/>
      <c r="BD489" s="697"/>
      <c r="BE489" s="697"/>
      <c r="BF489" s="697"/>
      <c r="BG489" s="697"/>
      <c r="BH489" s="697"/>
      <c r="BI489" s="697"/>
      <c r="BJ489" s="697"/>
      <c r="BK489" s="697"/>
      <c r="BL489" s="697"/>
      <c r="BM489" s="697"/>
      <c r="BN489" s="697"/>
      <c r="BO489" s="697"/>
      <c r="BP489" s="697"/>
      <c r="BQ489" s="697"/>
      <c r="BR489" s="697"/>
      <c r="BS489" s="697"/>
      <c r="BT489" s="697"/>
      <c r="BU489" s="697"/>
      <c r="BV489" s="697"/>
      <c r="BW489" s="697"/>
      <c r="BX489" s="697"/>
      <c r="BY489" s="697"/>
      <c r="BZ489" s="697"/>
      <c r="CA489" s="697"/>
      <c r="CB489" s="697"/>
      <c r="CC489" s="697"/>
      <c r="CD489" s="697"/>
      <c r="CE489" s="697"/>
      <c r="CF489" s="697"/>
      <c r="CG489" s="697"/>
      <c r="CH489" s="697"/>
      <c r="CI489" s="697"/>
      <c r="CJ489" s="697"/>
      <c r="CK489" s="697"/>
      <c r="CL489" s="697"/>
      <c r="CM489" s="697"/>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0"/>
      <c r="O497" s="750"/>
      <c r="P497" s="750"/>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0"/>
      <c r="O498" s="750"/>
      <c r="P498" s="750"/>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910</v>
      </c>
      <c r="P500" s="251" t="s">
        <v>911</v>
      </c>
      <c r="Q500" s="251" t="s">
        <v>912</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3"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7" customFormat="1" ht="15" outlineLevel="1" x14ac:dyDescent="0.25">
      <c r="A502" s="701"/>
      <c r="B502" s="698"/>
      <c r="C502" s="710"/>
      <c r="D502" s="710"/>
      <c r="E502" s="710"/>
      <c r="F502" s="714"/>
      <c r="H502" s="715"/>
      <c r="I502" s="923" t="str">
        <f>General!H18</f>
        <v>bd</v>
      </c>
      <c r="J502" s="362">
        <v>0.15</v>
      </c>
      <c r="K502" s="362">
        <v>0.65</v>
      </c>
      <c r="L502" s="362">
        <v>0.73</v>
      </c>
      <c r="M502" s="362">
        <v>1</v>
      </c>
      <c r="N502" s="362">
        <v>1.04</v>
      </c>
      <c r="O502" s="362">
        <v>0</v>
      </c>
      <c r="P502" s="362">
        <v>0</v>
      </c>
      <c r="Q502" s="362">
        <v>0</v>
      </c>
      <c r="R502" s="63"/>
      <c r="S502" s="63"/>
      <c r="T502" s="63"/>
      <c r="U502" s="63"/>
      <c r="V502" s="61"/>
      <c r="W502" s="705"/>
      <c r="X502" s="700"/>
      <c r="Y502" s="700"/>
      <c r="Z502" s="700"/>
      <c r="AA502" s="700"/>
      <c r="AB502" s="700"/>
      <c r="AC502" s="700"/>
      <c r="AD502" s="700"/>
      <c r="AE502" s="700"/>
      <c r="AF502" s="700"/>
      <c r="AG502" s="700"/>
      <c r="AH502" s="700"/>
      <c r="AI502" s="700"/>
      <c r="AJ502" s="700"/>
      <c r="AK502" s="700"/>
      <c r="AL502" s="700"/>
      <c r="AM502" s="700"/>
      <c r="AN502" s="700"/>
      <c r="AO502" s="700"/>
      <c r="AP502" s="700"/>
      <c r="AQ502" s="700"/>
      <c r="AR502" s="700"/>
      <c r="AS502" s="700"/>
      <c r="AT502" s="700"/>
      <c r="AU502" s="700"/>
      <c r="AV502" s="700"/>
      <c r="AW502" s="700"/>
      <c r="AX502" s="700"/>
      <c r="AY502" s="700"/>
      <c r="AZ502" s="700"/>
      <c r="BA502" s="700"/>
      <c r="BB502" s="700"/>
      <c r="BC502" s="700"/>
      <c r="BD502" s="700"/>
      <c r="BE502" s="700"/>
      <c r="BF502" s="700"/>
      <c r="BG502" s="700"/>
      <c r="BH502" s="700"/>
      <c r="BI502" s="700"/>
      <c r="BJ502" s="700"/>
      <c r="BK502" s="700"/>
      <c r="BL502" s="700"/>
      <c r="BM502" s="700"/>
      <c r="BN502" s="700"/>
      <c r="BO502" s="700"/>
      <c r="BP502" s="700"/>
    </row>
    <row r="503" spans="1:68" s="697" customFormat="1" ht="15" outlineLevel="1" x14ac:dyDescent="0.25">
      <c r="A503" s="701"/>
      <c r="B503" s="698"/>
      <c r="C503" s="710"/>
      <c r="D503" s="710"/>
      <c r="E503" s="710"/>
      <c r="F503" s="714"/>
      <c r="H503" s="715"/>
      <c r="I503" s="923" t="str">
        <f>General!H19</f>
        <v>f</v>
      </c>
      <c r="J503" s="362">
        <v>0.05</v>
      </c>
      <c r="K503" s="362">
        <v>0.15</v>
      </c>
      <c r="L503" s="362">
        <v>0.35</v>
      </c>
      <c r="M503" s="362">
        <v>1</v>
      </c>
      <c r="N503" s="362">
        <v>1</v>
      </c>
      <c r="O503" s="362">
        <v>0</v>
      </c>
      <c r="P503" s="362">
        <v>0</v>
      </c>
      <c r="Q503" s="362">
        <v>0</v>
      </c>
      <c r="R503" s="63"/>
      <c r="S503" s="63"/>
      <c r="T503" s="63"/>
      <c r="U503" s="63"/>
      <c r="V503" s="61"/>
      <c r="W503" s="705"/>
      <c r="X503" s="700"/>
      <c r="Y503" s="700"/>
      <c r="Z503" s="700"/>
      <c r="AA503" s="700"/>
      <c r="AB503" s="700"/>
      <c r="AC503" s="700"/>
      <c r="AD503" s="700"/>
      <c r="AE503" s="700"/>
      <c r="AF503" s="700"/>
      <c r="AG503" s="700"/>
      <c r="AH503" s="700"/>
      <c r="AI503" s="700"/>
      <c r="AJ503" s="700"/>
      <c r="AK503" s="700"/>
      <c r="AL503" s="700"/>
      <c r="AM503" s="700"/>
      <c r="AN503" s="700"/>
      <c r="AO503" s="700"/>
      <c r="AP503" s="700"/>
      <c r="AQ503" s="700"/>
      <c r="AR503" s="700"/>
      <c r="AS503" s="700"/>
      <c r="AT503" s="700"/>
      <c r="AU503" s="700"/>
      <c r="AV503" s="700"/>
      <c r="AW503" s="700"/>
      <c r="AX503" s="700"/>
      <c r="AY503" s="700"/>
      <c r="AZ503" s="700"/>
      <c r="BA503" s="700"/>
      <c r="BB503" s="700"/>
      <c r="BC503" s="700"/>
      <c r="BD503" s="700"/>
      <c r="BE503" s="700"/>
      <c r="BF503" s="700"/>
      <c r="BG503" s="700"/>
      <c r="BH503" s="700"/>
      <c r="BI503" s="700"/>
      <c r="BJ503" s="700"/>
      <c r="BK503" s="700"/>
      <c r="BL503" s="700"/>
      <c r="BM503" s="700"/>
      <c r="BN503" s="700"/>
      <c r="BO503" s="700"/>
      <c r="BP503" s="700"/>
    </row>
    <row r="504" spans="1:68" ht="15" outlineLevel="1" x14ac:dyDescent="0.25">
      <c r="A504" s="6"/>
      <c r="B504" s="7"/>
      <c r="C504" s="18"/>
      <c r="D504" s="18"/>
      <c r="E504" s="18"/>
      <c r="F504" s="27"/>
      <c r="H504" s="28"/>
      <c r="I504" s="923"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7" customFormat="1" ht="12" customHeight="1" outlineLevel="1" x14ac:dyDescent="0.25">
      <c r="A505" s="701"/>
      <c r="B505" s="698"/>
      <c r="C505" s="710"/>
      <c r="D505" s="710"/>
      <c r="E505" s="710"/>
      <c r="F505" s="714"/>
      <c r="H505" s="715"/>
      <c r="I505" s="923" t="str">
        <f>General!H21</f>
        <v>i</v>
      </c>
      <c r="J505" s="363">
        <v>7.0000000000000007E-2</v>
      </c>
      <c r="K505" s="363">
        <v>0.2</v>
      </c>
      <c r="L505" s="363">
        <v>0.67</v>
      </c>
      <c r="M505" s="363">
        <v>1</v>
      </c>
      <c r="N505" s="363">
        <v>1</v>
      </c>
      <c r="O505" s="362">
        <v>0</v>
      </c>
      <c r="P505" s="362">
        <v>0</v>
      </c>
      <c r="Q505" s="362">
        <v>0</v>
      </c>
      <c r="R505" s="60"/>
      <c r="S505" s="60"/>
      <c r="T505" s="60"/>
      <c r="U505" s="60"/>
      <c r="V505" s="61"/>
      <c r="W505" s="705"/>
      <c r="X505" s="700"/>
      <c r="Y505" s="700"/>
      <c r="Z505" s="700"/>
      <c r="AA505" s="700"/>
      <c r="AB505" s="700"/>
      <c r="AC505" s="700"/>
      <c r="AD505" s="700"/>
      <c r="AE505" s="700"/>
      <c r="AF505" s="700"/>
      <c r="AG505" s="700"/>
      <c r="AH505" s="700"/>
      <c r="AI505" s="700"/>
      <c r="AJ505" s="700"/>
      <c r="AK505" s="700"/>
      <c r="AL505" s="700"/>
      <c r="AM505" s="700"/>
      <c r="AN505" s="700"/>
      <c r="AO505" s="700"/>
      <c r="AP505" s="700"/>
      <c r="AQ505" s="700"/>
      <c r="AR505" s="700"/>
      <c r="AS505" s="700"/>
      <c r="AT505" s="700"/>
      <c r="AU505" s="700"/>
      <c r="AV505" s="700"/>
      <c r="AW505" s="700"/>
      <c r="AX505" s="700"/>
      <c r="AY505" s="700"/>
      <c r="AZ505" s="700"/>
      <c r="BA505" s="700"/>
      <c r="BB505" s="700"/>
      <c r="BC505" s="700"/>
      <c r="BD505" s="700"/>
      <c r="BE505" s="700"/>
      <c r="BF505" s="700"/>
      <c r="BG505" s="700"/>
      <c r="BH505" s="700"/>
      <c r="BI505" s="700"/>
      <c r="BJ505" s="700"/>
      <c r="BK505" s="700"/>
      <c r="BL505" s="700"/>
      <c r="BM505" s="700"/>
      <c r="BN505" s="700"/>
      <c r="BO505" s="700"/>
      <c r="BP505" s="700"/>
    </row>
    <row r="506" spans="1:68" ht="12" customHeight="1" outlineLevel="1" x14ac:dyDescent="0.25">
      <c r="A506" s="6"/>
      <c r="B506" s="7"/>
      <c r="C506" s="18"/>
      <c r="D506" s="18"/>
      <c r="E506" s="18"/>
      <c r="F506" s="27"/>
      <c r="H506" s="28"/>
      <c r="I506" s="923"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3"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7" customFormat="1" ht="12" customHeight="1" outlineLevel="1" x14ac:dyDescent="0.25">
      <c r="A508" s="701"/>
      <c r="B508" s="698"/>
      <c r="C508" s="710"/>
      <c r="D508" s="710"/>
      <c r="E508" s="710"/>
      <c r="F508" s="712"/>
      <c r="H508" s="715"/>
      <c r="I508" s="923" t="str">
        <f>General!H24</f>
        <v>o</v>
      </c>
      <c r="J508" s="362">
        <v>0.13</v>
      </c>
      <c r="K508" s="362">
        <v>0.35</v>
      </c>
      <c r="L508" s="362">
        <v>0.52</v>
      </c>
      <c r="M508" s="362">
        <v>1</v>
      </c>
      <c r="N508" s="362">
        <v>1.0900000000000001</v>
      </c>
      <c r="O508" s="362">
        <v>0</v>
      </c>
      <c r="P508" s="362">
        <v>0</v>
      </c>
      <c r="Q508" s="362">
        <v>0</v>
      </c>
      <c r="R508" s="60"/>
      <c r="S508" s="60"/>
      <c r="T508" s="60"/>
      <c r="U508" s="60"/>
      <c r="V508" s="61"/>
      <c r="W508" s="705"/>
      <c r="X508" s="700"/>
      <c r="Y508" s="700"/>
      <c r="Z508" s="700"/>
      <c r="AA508" s="700"/>
      <c r="AB508" s="700"/>
      <c r="AC508" s="700"/>
      <c r="AD508" s="700"/>
      <c r="AE508" s="700"/>
      <c r="AF508" s="700"/>
      <c r="AG508" s="700"/>
      <c r="AH508" s="700"/>
      <c r="AI508" s="700"/>
      <c r="AJ508" s="700"/>
      <c r="AK508" s="700"/>
      <c r="AL508" s="700"/>
      <c r="AM508" s="700"/>
      <c r="AN508" s="700"/>
      <c r="AO508" s="700"/>
      <c r="AP508" s="700"/>
      <c r="AQ508" s="700"/>
      <c r="AR508" s="700"/>
      <c r="AS508" s="700"/>
      <c r="AT508" s="700"/>
      <c r="AU508" s="700"/>
      <c r="AV508" s="700"/>
      <c r="AW508" s="700"/>
      <c r="AX508" s="700"/>
      <c r="AY508" s="700"/>
      <c r="AZ508" s="700"/>
      <c r="BA508" s="700"/>
      <c r="BB508" s="700"/>
      <c r="BC508" s="700"/>
      <c r="BD508" s="700"/>
      <c r="BE508" s="700"/>
      <c r="BF508" s="700"/>
      <c r="BG508" s="700"/>
      <c r="BH508" s="700"/>
      <c r="BI508" s="700"/>
      <c r="BJ508" s="700"/>
      <c r="BK508" s="700"/>
      <c r="BL508" s="700"/>
      <c r="BM508" s="700"/>
      <c r="BN508" s="700"/>
      <c r="BO508" s="700"/>
      <c r="BP508" s="700"/>
    </row>
    <row r="509" spans="1:68" ht="12" customHeight="1" outlineLevel="1" x14ac:dyDescent="0.25">
      <c r="A509" s="6"/>
      <c r="B509" s="7"/>
      <c r="C509" s="18"/>
      <c r="D509" s="18"/>
      <c r="E509" s="18"/>
      <c r="F509" s="34"/>
      <c r="H509" s="28"/>
      <c r="I509" s="923"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7" customFormat="1" ht="12" customHeight="1" outlineLevel="1" x14ac:dyDescent="0.25">
      <c r="A510" s="701"/>
      <c r="B510" s="698"/>
      <c r="C510" s="710"/>
      <c r="D510" s="710"/>
      <c r="E510" s="710"/>
      <c r="F510" s="712"/>
      <c r="H510" s="715"/>
      <c r="I510" s="923" t="str">
        <f>General!H26</f>
        <v>of</v>
      </c>
      <c r="J510" s="362">
        <v>0.06</v>
      </c>
      <c r="K510" s="362">
        <v>0.42</v>
      </c>
      <c r="L510" s="362">
        <v>0.62</v>
      </c>
      <c r="M510" s="362">
        <v>1</v>
      </c>
      <c r="N510" s="362">
        <v>1</v>
      </c>
      <c r="O510" s="362">
        <v>0</v>
      </c>
      <c r="P510" s="362">
        <v>0</v>
      </c>
      <c r="Q510" s="362">
        <v>0</v>
      </c>
      <c r="R510" s="60"/>
      <c r="S510" s="60"/>
      <c r="T510" s="60"/>
      <c r="U510" s="60"/>
      <c r="V510" s="61"/>
      <c r="W510" s="705"/>
      <c r="X510" s="700"/>
      <c r="Y510" s="700"/>
      <c r="Z510" s="700"/>
      <c r="AA510" s="700"/>
      <c r="AB510" s="700"/>
      <c r="AC510" s="700"/>
      <c r="AD510" s="700"/>
      <c r="AE510" s="700"/>
      <c r="AF510" s="700"/>
      <c r="AG510" s="700"/>
      <c r="AH510" s="700"/>
      <c r="AI510" s="700"/>
      <c r="AJ510" s="700"/>
      <c r="AK510" s="700"/>
      <c r="AL510" s="700"/>
      <c r="AM510" s="700"/>
      <c r="AN510" s="700"/>
      <c r="AO510" s="700"/>
      <c r="AP510" s="700"/>
      <c r="AQ510" s="700"/>
      <c r="AR510" s="700"/>
      <c r="AS510" s="700"/>
      <c r="AT510" s="700"/>
      <c r="AU510" s="700"/>
      <c r="AV510" s="700"/>
      <c r="AW510" s="700"/>
      <c r="AX510" s="700"/>
      <c r="AY510" s="700"/>
      <c r="AZ510" s="700"/>
      <c r="BA510" s="700"/>
      <c r="BB510" s="700"/>
      <c r="BC510" s="700"/>
      <c r="BD510" s="700"/>
      <c r="BE510" s="700"/>
      <c r="BF510" s="700"/>
      <c r="BG510" s="700"/>
      <c r="BH510" s="700"/>
      <c r="BI510" s="700"/>
      <c r="BJ510" s="700"/>
      <c r="BK510" s="700"/>
      <c r="BL510" s="700"/>
      <c r="BM510" s="700"/>
      <c r="BN510" s="700"/>
      <c r="BO510" s="700"/>
      <c r="BP510" s="700"/>
    </row>
    <row r="511" spans="1:68" ht="12" customHeight="1" outlineLevel="1" x14ac:dyDescent="0.25">
      <c r="A511" s="6"/>
      <c r="B511" s="7"/>
      <c r="C511" s="18"/>
      <c r="D511" s="18"/>
      <c r="E511" s="18"/>
      <c r="F511" s="34"/>
      <c r="H511" s="28"/>
      <c r="I511" s="923"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3"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3"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3"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3"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3"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3"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0"/>
      <c r="N530" s="750"/>
      <c r="O530" s="750"/>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0"/>
      <c r="N531" s="750"/>
      <c r="O531" s="750"/>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910</v>
      </c>
      <c r="O533" s="251" t="s">
        <v>911</v>
      </c>
      <c r="P533" s="251" t="s">
        <v>912</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3"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7" customFormat="1" ht="15" outlineLevel="1" x14ac:dyDescent="0.25">
      <c r="A535" s="701"/>
      <c r="B535" s="698"/>
      <c r="C535" s="710"/>
      <c r="D535" s="710"/>
      <c r="E535" s="710"/>
      <c r="F535" s="714"/>
      <c r="G535" s="715"/>
      <c r="H535" s="923"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5"/>
      <c r="X535" s="700"/>
      <c r="Y535" s="700"/>
      <c r="Z535" s="700"/>
      <c r="AA535" s="700"/>
      <c r="AB535" s="700"/>
      <c r="AC535" s="700"/>
      <c r="AD535" s="700"/>
      <c r="AE535" s="700"/>
      <c r="AF535" s="700"/>
      <c r="AG535" s="700"/>
      <c r="AH535" s="700"/>
      <c r="AI535" s="700"/>
      <c r="AJ535" s="700"/>
      <c r="AK535" s="700"/>
      <c r="AL535" s="700"/>
      <c r="AM535" s="700"/>
      <c r="AN535" s="700"/>
      <c r="AO535" s="700"/>
      <c r="AP535" s="700"/>
      <c r="AQ535" s="700"/>
      <c r="AR535" s="700"/>
      <c r="AS535" s="700"/>
      <c r="AT535" s="700"/>
      <c r="AU535" s="700"/>
      <c r="AV535" s="700"/>
      <c r="AW535" s="700"/>
      <c r="AX535" s="700"/>
      <c r="AY535" s="700"/>
      <c r="AZ535" s="700"/>
      <c r="BA535" s="700"/>
      <c r="BB535" s="700"/>
      <c r="BC535" s="700"/>
      <c r="BD535" s="700"/>
      <c r="BE535" s="700"/>
      <c r="BF535" s="700"/>
      <c r="BG535" s="700"/>
      <c r="BH535" s="700"/>
      <c r="BI535" s="700"/>
      <c r="BJ535" s="700"/>
      <c r="BK535" s="700"/>
      <c r="BL535" s="700"/>
      <c r="BM535" s="700"/>
      <c r="BN535" s="700"/>
      <c r="BO535" s="700"/>
      <c r="BP535" s="700"/>
    </row>
    <row r="536" spans="1:68" s="697" customFormat="1" ht="15" outlineLevel="1" x14ac:dyDescent="0.25">
      <c r="A536" s="701"/>
      <c r="B536" s="698"/>
      <c r="C536" s="710"/>
      <c r="D536" s="710"/>
      <c r="E536" s="710"/>
      <c r="F536" s="714"/>
      <c r="G536" s="715"/>
      <c r="H536" s="923"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5"/>
      <c r="X536" s="700"/>
      <c r="Y536" s="700"/>
      <c r="Z536" s="700"/>
      <c r="AA536" s="700"/>
      <c r="AB536" s="700"/>
      <c r="AC536" s="700"/>
      <c r="AD536" s="700"/>
      <c r="AE536" s="700"/>
      <c r="AF536" s="700"/>
      <c r="AG536" s="700"/>
      <c r="AH536" s="700"/>
      <c r="AI536" s="700"/>
      <c r="AJ536" s="700"/>
      <c r="AK536" s="700"/>
      <c r="AL536" s="700"/>
      <c r="AM536" s="700"/>
      <c r="AN536" s="700"/>
      <c r="AO536" s="700"/>
      <c r="AP536" s="700"/>
      <c r="AQ536" s="700"/>
      <c r="AR536" s="700"/>
      <c r="AS536" s="700"/>
      <c r="AT536" s="700"/>
      <c r="AU536" s="700"/>
      <c r="AV536" s="700"/>
      <c r="AW536" s="700"/>
      <c r="AX536" s="700"/>
      <c r="AY536" s="700"/>
      <c r="AZ536" s="700"/>
      <c r="BA536" s="700"/>
      <c r="BB536" s="700"/>
      <c r="BC536" s="700"/>
      <c r="BD536" s="700"/>
      <c r="BE536" s="700"/>
      <c r="BF536" s="700"/>
      <c r="BG536" s="700"/>
      <c r="BH536" s="700"/>
      <c r="BI536" s="700"/>
      <c r="BJ536" s="700"/>
      <c r="BK536" s="700"/>
      <c r="BL536" s="700"/>
      <c r="BM536" s="700"/>
      <c r="BN536" s="700"/>
      <c r="BO536" s="700"/>
      <c r="BP536" s="700"/>
    </row>
    <row r="537" spans="1:68" ht="15" outlineLevel="1" x14ac:dyDescent="0.25">
      <c r="A537" s="6"/>
      <c r="B537" s="7"/>
      <c r="C537" s="18"/>
      <c r="D537" s="18"/>
      <c r="E537" s="18"/>
      <c r="F537" s="27"/>
      <c r="G537" s="28"/>
      <c r="H537" s="923"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7" customFormat="1" ht="12" customHeight="1" outlineLevel="1" x14ac:dyDescent="0.25">
      <c r="A538" s="701"/>
      <c r="B538" s="698"/>
      <c r="C538" s="710"/>
      <c r="D538" s="710"/>
      <c r="E538" s="710"/>
      <c r="F538" s="714"/>
      <c r="G538" s="715"/>
      <c r="H538" s="923"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5"/>
      <c r="X538" s="700"/>
      <c r="Y538" s="700"/>
      <c r="Z538" s="700"/>
      <c r="AA538" s="700"/>
      <c r="AB538" s="700"/>
      <c r="AC538" s="700"/>
      <c r="AD538" s="700"/>
      <c r="AE538" s="700"/>
      <c r="AF538" s="700"/>
      <c r="AG538" s="700"/>
      <c r="AH538" s="700"/>
      <c r="AI538" s="700"/>
      <c r="AJ538" s="700"/>
      <c r="AK538" s="700"/>
      <c r="AL538" s="700"/>
      <c r="AM538" s="700"/>
      <c r="AN538" s="700"/>
      <c r="AO538" s="700"/>
      <c r="AP538" s="700"/>
      <c r="AQ538" s="700"/>
      <c r="AR538" s="700"/>
      <c r="AS538" s="700"/>
      <c r="AT538" s="700"/>
      <c r="AU538" s="700"/>
      <c r="AV538" s="700"/>
      <c r="AW538" s="700"/>
      <c r="AX538" s="700"/>
      <c r="AY538" s="700"/>
      <c r="AZ538" s="700"/>
      <c r="BA538" s="700"/>
      <c r="BB538" s="700"/>
      <c r="BC538" s="700"/>
      <c r="BD538" s="700"/>
      <c r="BE538" s="700"/>
      <c r="BF538" s="700"/>
      <c r="BG538" s="700"/>
      <c r="BH538" s="700"/>
      <c r="BI538" s="700"/>
      <c r="BJ538" s="700"/>
      <c r="BK538" s="700"/>
      <c r="BL538" s="700"/>
      <c r="BM538" s="700"/>
      <c r="BN538" s="700"/>
      <c r="BO538" s="700"/>
      <c r="BP538" s="700"/>
    </row>
    <row r="539" spans="1:68" ht="12" customHeight="1" outlineLevel="1" x14ac:dyDescent="0.25">
      <c r="A539" s="6"/>
      <c r="B539" s="7"/>
      <c r="C539" s="18"/>
      <c r="D539" s="18"/>
      <c r="E539" s="18"/>
      <c r="F539" s="27"/>
      <c r="G539" s="196"/>
      <c r="H539" s="923"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3"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7" customFormat="1" ht="12" customHeight="1" outlineLevel="1" x14ac:dyDescent="0.25">
      <c r="A541" s="701"/>
      <c r="B541" s="698"/>
      <c r="C541" s="710"/>
      <c r="D541" s="710"/>
      <c r="E541" s="710"/>
      <c r="F541" s="712"/>
      <c r="G541" s="715"/>
      <c r="H541" s="923" t="str">
        <f>General!H24</f>
        <v>o</v>
      </c>
      <c r="I541" s="359">
        <v>0</v>
      </c>
      <c r="J541" s="359">
        <v>0</v>
      </c>
      <c r="K541" s="359">
        <v>0</v>
      </c>
      <c r="L541" s="359">
        <v>0</v>
      </c>
      <c r="M541" s="359">
        <v>0</v>
      </c>
      <c r="N541" s="359">
        <v>0</v>
      </c>
      <c r="O541" s="359">
        <v>0</v>
      </c>
      <c r="P541" s="359">
        <v>0</v>
      </c>
      <c r="Q541" s="60"/>
      <c r="R541" s="60"/>
      <c r="S541" s="60"/>
      <c r="T541" s="60"/>
      <c r="U541" s="60"/>
      <c r="V541" s="61"/>
      <c r="W541" s="705"/>
      <c r="X541" s="700"/>
      <c r="Y541" s="700"/>
      <c r="Z541" s="700"/>
      <c r="AA541" s="700"/>
      <c r="AB541" s="700"/>
      <c r="AC541" s="700"/>
      <c r="AD541" s="700"/>
      <c r="AE541" s="700"/>
      <c r="AF541" s="700"/>
      <c r="AG541" s="700"/>
      <c r="AH541" s="700"/>
      <c r="AI541" s="700"/>
      <c r="AJ541" s="700"/>
      <c r="AK541" s="700"/>
      <c r="AL541" s="700"/>
      <c r="AM541" s="700"/>
      <c r="AN541" s="700"/>
      <c r="AO541" s="700"/>
      <c r="AP541" s="700"/>
      <c r="AQ541" s="700"/>
      <c r="AR541" s="700"/>
      <c r="AS541" s="700"/>
      <c r="AT541" s="700"/>
      <c r="AU541" s="700"/>
      <c r="AV541" s="700"/>
      <c r="AW541" s="700"/>
      <c r="AX541" s="700"/>
      <c r="AY541" s="700"/>
      <c r="AZ541" s="700"/>
      <c r="BA541" s="700"/>
      <c r="BB541" s="700"/>
      <c r="BC541" s="700"/>
      <c r="BD541" s="700"/>
      <c r="BE541" s="700"/>
      <c r="BF541" s="700"/>
      <c r="BG541" s="700"/>
      <c r="BH541" s="700"/>
      <c r="BI541" s="700"/>
      <c r="BJ541" s="700"/>
      <c r="BK541" s="700"/>
      <c r="BL541" s="700"/>
      <c r="BM541" s="700"/>
      <c r="BN541" s="700"/>
      <c r="BO541" s="700"/>
      <c r="BP541" s="700"/>
    </row>
    <row r="542" spans="1:68" ht="12" customHeight="1" outlineLevel="1" x14ac:dyDescent="0.25">
      <c r="A542" s="6"/>
      <c r="B542" s="7"/>
      <c r="C542" s="18"/>
      <c r="D542" s="18"/>
      <c r="E542" s="18"/>
      <c r="F542" s="34"/>
      <c r="G542" s="196"/>
      <c r="H542" s="923"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7" customFormat="1" ht="12" customHeight="1" outlineLevel="1" x14ac:dyDescent="0.25">
      <c r="A543" s="701"/>
      <c r="B543" s="698"/>
      <c r="C543" s="710"/>
      <c r="D543" s="710"/>
      <c r="E543" s="710"/>
      <c r="F543" s="712"/>
      <c r="G543" s="715"/>
      <c r="H543" s="923" t="str">
        <f>General!H26</f>
        <v>of</v>
      </c>
      <c r="I543" s="359">
        <v>0.05</v>
      </c>
      <c r="J543" s="359">
        <v>0.05</v>
      </c>
      <c r="K543" s="359">
        <v>0.05</v>
      </c>
      <c r="L543" s="359">
        <v>0.05</v>
      </c>
      <c r="M543" s="359">
        <v>0.05</v>
      </c>
      <c r="N543" s="359">
        <v>0.05</v>
      </c>
      <c r="O543" s="359">
        <v>0.05</v>
      </c>
      <c r="P543" s="359">
        <v>0.05</v>
      </c>
      <c r="Q543" s="60"/>
      <c r="R543" s="60"/>
      <c r="S543" s="60"/>
      <c r="T543" s="60"/>
      <c r="U543" s="60"/>
      <c r="V543" s="61"/>
      <c r="W543" s="705"/>
      <c r="X543" s="700"/>
      <c r="Y543" s="700"/>
      <c r="Z543" s="700"/>
      <c r="AA543" s="700"/>
      <c r="AB543" s="700"/>
      <c r="AC543" s="700"/>
      <c r="AD543" s="700"/>
      <c r="AE543" s="700"/>
      <c r="AF543" s="700"/>
      <c r="AG543" s="700"/>
      <c r="AH543" s="700"/>
      <c r="AI543" s="700"/>
      <c r="AJ543" s="700"/>
      <c r="AK543" s="700"/>
      <c r="AL543" s="700"/>
      <c r="AM543" s="700"/>
      <c r="AN543" s="700"/>
      <c r="AO543" s="700"/>
      <c r="AP543" s="700"/>
      <c r="AQ543" s="700"/>
      <c r="AR543" s="700"/>
      <c r="AS543" s="700"/>
      <c r="AT543" s="700"/>
      <c r="AU543" s="700"/>
      <c r="AV543" s="700"/>
      <c r="AW543" s="700"/>
      <c r="AX543" s="700"/>
      <c r="AY543" s="700"/>
      <c r="AZ543" s="700"/>
      <c r="BA543" s="700"/>
      <c r="BB543" s="700"/>
      <c r="BC543" s="700"/>
      <c r="BD543" s="700"/>
      <c r="BE543" s="700"/>
      <c r="BF543" s="700"/>
      <c r="BG543" s="700"/>
      <c r="BH543" s="700"/>
      <c r="BI543" s="700"/>
      <c r="BJ543" s="700"/>
      <c r="BK543" s="700"/>
      <c r="BL543" s="700"/>
      <c r="BM543" s="700"/>
      <c r="BN543" s="700"/>
      <c r="BO543" s="700"/>
      <c r="BP543" s="700"/>
    </row>
    <row r="544" spans="1:68" ht="12" customHeight="1" outlineLevel="1" x14ac:dyDescent="0.25">
      <c r="A544" s="6"/>
      <c r="B544" s="7"/>
      <c r="C544" s="18"/>
      <c r="D544" s="18"/>
      <c r="E544" s="18"/>
      <c r="F544" s="34"/>
      <c r="G544" s="196"/>
      <c r="H544" s="923"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3"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3"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3"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3"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3"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3"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0"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3">
        <f>MIN(364,INT((M564 - DATE(YEAR(M564),1,1))))</f>
        <v>134</v>
      </c>
      <c r="L564" s="360">
        <v>5</v>
      </c>
      <c r="M564" s="1022">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3">
        <f t="shared" ref="K565:K572" si="78">MIN(364,INT((M565 - DATE(YEAR(M565),1,1))))</f>
        <v>151</v>
      </c>
      <c r="L565" s="360">
        <v>5</v>
      </c>
      <c r="M565" s="1022">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7" customFormat="1" ht="12" customHeight="1" outlineLevel="1" x14ac:dyDescent="0.25">
      <c r="A566" s="701"/>
      <c r="B566" s="698"/>
      <c r="C566" s="710"/>
      <c r="D566" s="710"/>
      <c r="E566" s="710"/>
      <c r="F566" s="712"/>
      <c r="H566" s="324" t="s">
        <v>1159</v>
      </c>
      <c r="I566" s="360">
        <v>1</v>
      </c>
      <c r="J566" s="360">
        <v>0.7</v>
      </c>
      <c r="K566" s="1023">
        <f t="shared" si="78"/>
        <v>151</v>
      </c>
      <c r="L566" s="360">
        <v>5</v>
      </c>
      <c r="M566" s="1022">
        <v>43617</v>
      </c>
      <c r="N566" s="67"/>
      <c r="O566" s="67"/>
      <c r="P566" s="67"/>
      <c r="Q566" s="62"/>
      <c r="R566" s="62"/>
      <c r="S566" s="62"/>
      <c r="T566" s="62"/>
      <c r="U566" s="62"/>
      <c r="V566" s="61"/>
      <c r="W566" s="705"/>
      <c r="X566" s="700"/>
      <c r="Y566" s="700"/>
      <c r="Z566" s="700"/>
      <c r="AA566" s="700"/>
      <c r="AB566" s="700"/>
      <c r="AC566" s="700"/>
      <c r="AD566" s="700"/>
      <c r="AE566" s="700"/>
      <c r="AF566" s="700"/>
      <c r="AG566" s="700"/>
      <c r="AH566" s="700"/>
      <c r="AI566" s="700"/>
      <c r="AJ566" s="700"/>
      <c r="AK566" s="700"/>
      <c r="AL566" s="700"/>
      <c r="AM566" s="700"/>
      <c r="AN566" s="700"/>
      <c r="AO566" s="700"/>
      <c r="AP566" s="700"/>
      <c r="AQ566" s="700"/>
      <c r="AR566" s="700"/>
      <c r="AS566" s="700"/>
      <c r="AT566" s="700"/>
      <c r="AU566" s="700"/>
      <c r="AV566" s="700"/>
      <c r="AW566" s="700"/>
      <c r="AX566" s="700"/>
      <c r="AY566" s="700"/>
      <c r="AZ566" s="700"/>
      <c r="BA566" s="700"/>
      <c r="BB566" s="700"/>
      <c r="BC566" s="700"/>
      <c r="BD566" s="700"/>
      <c r="BE566" s="700"/>
      <c r="BF566" s="700"/>
      <c r="BG566" s="700"/>
      <c r="BH566" s="700"/>
      <c r="BI566" s="700"/>
      <c r="BJ566" s="700"/>
      <c r="BK566" s="700"/>
      <c r="BL566" s="700"/>
      <c r="BM566" s="700"/>
      <c r="BN566" s="700"/>
      <c r="BO566" s="700"/>
      <c r="BP566" s="700"/>
    </row>
    <row r="567" spans="1:68" ht="12" customHeight="1" outlineLevel="1" x14ac:dyDescent="0.25">
      <c r="A567" s="6"/>
      <c r="B567" s="7"/>
      <c r="C567" s="18"/>
      <c r="D567" s="18"/>
      <c r="E567" s="18"/>
      <c r="F567" s="34"/>
      <c r="H567" s="324" t="s">
        <v>1160</v>
      </c>
      <c r="I567" s="360">
        <v>1</v>
      </c>
      <c r="J567" s="360">
        <v>0.7</v>
      </c>
      <c r="K567" s="1023">
        <f t="shared" si="78"/>
        <v>187</v>
      </c>
      <c r="L567" s="360">
        <v>5</v>
      </c>
      <c r="M567" s="1022">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7" customFormat="1" ht="12" customHeight="1" outlineLevel="1" x14ac:dyDescent="0.25">
      <c r="A568" s="701"/>
      <c r="B568" s="698"/>
      <c r="C568" s="710"/>
      <c r="D568" s="710"/>
      <c r="E568" s="710"/>
      <c r="F568" s="712"/>
      <c r="H568" s="324" t="s">
        <v>1158</v>
      </c>
      <c r="I568" s="360">
        <v>1</v>
      </c>
      <c r="J568" s="360">
        <v>1.3</v>
      </c>
      <c r="K568" s="1023">
        <f t="shared" si="78"/>
        <v>187</v>
      </c>
      <c r="L568" s="360">
        <v>5</v>
      </c>
      <c r="M568" s="1022">
        <v>43653</v>
      </c>
      <c r="N568" s="67"/>
      <c r="O568" s="67"/>
      <c r="P568" s="67"/>
      <c r="Q568" s="62"/>
      <c r="R568" s="62"/>
      <c r="S568" s="62"/>
      <c r="T568" s="62"/>
      <c r="U568" s="62"/>
      <c r="V568" s="61"/>
      <c r="W568" s="705"/>
      <c r="X568" s="700"/>
      <c r="Y568" s="700"/>
      <c r="Z568" s="700"/>
      <c r="AA568" s="700"/>
      <c r="AB568" s="700"/>
      <c r="AC568" s="700"/>
      <c r="AD568" s="700"/>
      <c r="AE568" s="700"/>
      <c r="AF568" s="700"/>
      <c r="AG568" s="700"/>
      <c r="AH568" s="700"/>
      <c r="AI568" s="700"/>
      <c r="AJ568" s="700"/>
      <c r="AK568" s="700"/>
      <c r="AL568" s="700"/>
      <c r="AM568" s="700"/>
      <c r="AN568" s="700"/>
      <c r="AO568" s="700"/>
      <c r="AP568" s="700"/>
      <c r="AQ568" s="700"/>
      <c r="AR568" s="700"/>
      <c r="AS568" s="700"/>
      <c r="AT568" s="700"/>
      <c r="AU568" s="700"/>
      <c r="AV568" s="700"/>
      <c r="AW568" s="700"/>
      <c r="AX568" s="700"/>
      <c r="AY568" s="700"/>
      <c r="AZ568" s="700"/>
      <c r="BA568" s="700"/>
      <c r="BB568" s="700"/>
      <c r="BC568" s="700"/>
      <c r="BD568" s="700"/>
      <c r="BE568" s="700"/>
      <c r="BF568" s="700"/>
      <c r="BG568" s="700"/>
      <c r="BH568" s="700"/>
      <c r="BI568" s="700"/>
      <c r="BJ568" s="700"/>
      <c r="BK568" s="700"/>
      <c r="BL568" s="700"/>
      <c r="BM568" s="700"/>
      <c r="BN568" s="700"/>
      <c r="BO568" s="700"/>
      <c r="BP568" s="700"/>
    </row>
    <row r="569" spans="1:68" ht="12" customHeight="1" outlineLevel="1" x14ac:dyDescent="0.25">
      <c r="A569" s="6"/>
      <c r="B569" s="7"/>
      <c r="C569" s="18"/>
      <c r="D569" s="18"/>
      <c r="E569" s="18"/>
      <c r="F569" s="34"/>
      <c r="H569" s="324" t="s">
        <v>368</v>
      </c>
      <c r="I569" s="360">
        <v>1</v>
      </c>
      <c r="J569" s="360">
        <v>0.87</v>
      </c>
      <c r="K569" s="1023">
        <f t="shared" si="78"/>
        <v>187</v>
      </c>
      <c r="L569" s="360">
        <v>5</v>
      </c>
      <c r="M569" s="1022">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3">
        <f t="shared" si="78"/>
        <v>90</v>
      </c>
      <c r="L570" s="360">
        <v>5</v>
      </c>
      <c r="M570" s="1022">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3">
        <f t="shared" si="78"/>
        <v>181</v>
      </c>
      <c r="L571" s="360">
        <v>5</v>
      </c>
      <c r="M571" s="1022">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3">
        <f t="shared" si="78"/>
        <v>45</v>
      </c>
      <c r="L572" s="360">
        <v>90</v>
      </c>
      <c r="M572" s="1022">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0"/>
      <c r="N584" s="750"/>
      <c r="O584" s="750"/>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910</v>
      </c>
      <c r="O587" s="251" t="s">
        <v>911</v>
      </c>
      <c r="P587" s="251" t="s">
        <v>912</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7" customFormat="1" ht="12" customHeight="1" outlineLevel="1" x14ac:dyDescent="0.25">
      <c r="A590" s="701"/>
      <c r="B590" s="698"/>
      <c r="C590" s="710"/>
      <c r="D590" s="710"/>
      <c r="E590" s="710"/>
      <c r="F590" s="712"/>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5"/>
      <c r="X590" s="700"/>
      <c r="Y590" s="700"/>
      <c r="Z590" s="700"/>
      <c r="AA590" s="700"/>
      <c r="AB590" s="700"/>
      <c r="AC590" s="700"/>
      <c r="AD590" s="700"/>
      <c r="AE590" s="700"/>
      <c r="AF590" s="700"/>
      <c r="AG590" s="700"/>
      <c r="AH590" s="700"/>
      <c r="AI590" s="700"/>
      <c r="AJ590" s="700"/>
      <c r="AK590" s="700"/>
      <c r="AL590" s="700"/>
      <c r="AM590" s="700"/>
      <c r="AN590" s="700"/>
      <c r="AO590" s="700"/>
      <c r="AP590" s="700"/>
      <c r="AQ590" s="700"/>
      <c r="AR590" s="700"/>
      <c r="AS590" s="700"/>
      <c r="AT590" s="700"/>
      <c r="AU590" s="700"/>
      <c r="AV590" s="700"/>
      <c r="AW590" s="700"/>
      <c r="AX590" s="700"/>
      <c r="AY590" s="700"/>
      <c r="AZ590" s="700"/>
      <c r="BA590" s="700"/>
      <c r="BB590" s="700"/>
      <c r="BC590" s="700"/>
      <c r="BD590" s="700"/>
      <c r="BE590" s="700"/>
      <c r="BF590" s="700"/>
      <c r="BG590" s="700"/>
      <c r="BH590" s="700"/>
      <c r="BI590" s="700"/>
      <c r="BJ590" s="700"/>
      <c r="BK590" s="700"/>
      <c r="BL590" s="700"/>
      <c r="BM590" s="700"/>
      <c r="BN590" s="700"/>
      <c r="BO590" s="700"/>
      <c r="BP590" s="700"/>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7" customFormat="1" ht="12" customHeight="1" outlineLevel="1" x14ac:dyDescent="0.25">
      <c r="A592" s="701"/>
      <c r="B592" s="698"/>
      <c r="C592" s="710"/>
      <c r="D592" s="710"/>
      <c r="E592" s="710"/>
      <c r="F592" s="712"/>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5"/>
      <c r="X592" s="700"/>
      <c r="Y592" s="700"/>
      <c r="Z592" s="700"/>
      <c r="AA592" s="700"/>
      <c r="AB592" s="700"/>
      <c r="AC592" s="700"/>
      <c r="AD592" s="700"/>
      <c r="AE592" s="700"/>
      <c r="AF592" s="700"/>
      <c r="AG592" s="700"/>
      <c r="AH592" s="700"/>
      <c r="AI592" s="700"/>
      <c r="AJ592" s="700"/>
      <c r="AK592" s="700"/>
      <c r="AL592" s="700"/>
      <c r="AM592" s="700"/>
      <c r="AN592" s="700"/>
      <c r="AO592" s="700"/>
      <c r="AP592" s="700"/>
      <c r="AQ592" s="700"/>
      <c r="AR592" s="700"/>
      <c r="AS592" s="700"/>
      <c r="AT592" s="700"/>
      <c r="AU592" s="700"/>
      <c r="AV592" s="700"/>
      <c r="AW592" s="700"/>
      <c r="AX592" s="700"/>
      <c r="AY592" s="700"/>
      <c r="AZ592" s="700"/>
      <c r="BA592" s="700"/>
      <c r="BB592" s="700"/>
      <c r="BC592" s="700"/>
      <c r="BD592" s="700"/>
      <c r="BE592" s="700"/>
      <c r="BF592" s="700"/>
      <c r="BG592" s="700"/>
      <c r="BH592" s="700"/>
      <c r="BI592" s="700"/>
      <c r="BJ592" s="700"/>
      <c r="BK592" s="700"/>
      <c r="BL592" s="700"/>
      <c r="BM592" s="700"/>
      <c r="BN592" s="700"/>
      <c r="BO592" s="700"/>
      <c r="BP592" s="700"/>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0"/>
      <c r="N609" s="750"/>
      <c r="O609" s="750"/>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0"/>
      <c r="N610" s="750"/>
      <c r="O610" s="750"/>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910</v>
      </c>
      <c r="O612" s="251" t="s">
        <v>911</v>
      </c>
      <c r="P612" s="251" t="s">
        <v>912</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1105</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7" customFormat="1" ht="15" outlineLevel="1" x14ac:dyDescent="0.25">
      <c r="A614" s="701"/>
      <c r="B614" s="698"/>
      <c r="C614" s="710"/>
      <c r="D614" s="710"/>
      <c r="E614" s="710"/>
      <c r="F614" s="714"/>
      <c r="G614" s="715"/>
      <c r="H614" s="711"/>
      <c r="I614" s="220"/>
      <c r="J614" s="220"/>
      <c r="K614" s="220"/>
      <c r="L614" s="220"/>
      <c r="M614" s="220"/>
      <c r="N614" s="220"/>
      <c r="O614" s="220"/>
      <c r="P614" s="220"/>
      <c r="Q614" s="220"/>
      <c r="R614" s="220"/>
      <c r="S614" s="220"/>
      <c r="T614" s="220"/>
      <c r="U614" s="220"/>
      <c r="V614" s="221"/>
      <c r="W614" s="705"/>
      <c r="X614" s="700"/>
      <c r="Y614" s="700"/>
      <c r="Z614" s="700"/>
      <c r="AA614" s="700"/>
      <c r="AB614" s="700"/>
      <c r="AC614" s="700"/>
      <c r="AD614" s="700"/>
      <c r="AE614" s="700"/>
      <c r="AF614" s="700"/>
      <c r="AG614" s="700"/>
      <c r="AH614" s="700"/>
      <c r="AI614" s="700"/>
      <c r="AJ614" s="700"/>
      <c r="AK614" s="700"/>
      <c r="AL614" s="700"/>
      <c r="AM614" s="700"/>
      <c r="AN614" s="700"/>
      <c r="AO614" s="700"/>
      <c r="AP614" s="700"/>
      <c r="AQ614" s="700"/>
      <c r="AR614" s="700"/>
      <c r="AS614" s="700"/>
      <c r="AT614" s="700"/>
      <c r="AU614" s="700"/>
      <c r="AV614" s="700"/>
      <c r="AW614" s="700"/>
      <c r="AX614" s="700"/>
      <c r="AY614" s="700"/>
      <c r="AZ614" s="700"/>
      <c r="BA614" s="700"/>
      <c r="BB614" s="700"/>
      <c r="BC614" s="700"/>
      <c r="BD614" s="700"/>
      <c r="BE614" s="700"/>
      <c r="BF614" s="700"/>
      <c r="BG614" s="700"/>
      <c r="BH614" s="700"/>
      <c r="BI614" s="700"/>
      <c r="BJ614" s="700"/>
      <c r="BK614" s="700"/>
      <c r="BL614" s="700"/>
      <c r="BM614" s="700"/>
      <c r="BN614" s="700"/>
      <c r="BO614" s="700"/>
      <c r="BP614" s="700"/>
    </row>
    <row r="615" spans="1:68" s="697" customFormat="1" ht="15" outlineLevel="1" x14ac:dyDescent="0.25">
      <c r="A615" s="701"/>
      <c r="B615" s="698"/>
      <c r="C615" s="710"/>
      <c r="D615" s="710"/>
      <c r="E615" s="710"/>
      <c r="F615" s="714"/>
      <c r="G615" s="715"/>
      <c r="H615" s="711"/>
      <c r="I615" s="220"/>
      <c r="J615" s="220"/>
      <c r="K615" s="220"/>
      <c r="L615" s="220"/>
      <c r="M615" s="220"/>
      <c r="N615" s="220"/>
      <c r="O615" s="220"/>
      <c r="P615" s="220"/>
      <c r="Q615" s="220"/>
      <c r="R615" s="220"/>
      <c r="S615" s="220"/>
      <c r="T615" s="220"/>
      <c r="U615" s="220"/>
      <c r="V615" s="221"/>
      <c r="W615" s="705"/>
      <c r="X615" s="700"/>
      <c r="Y615" s="700"/>
      <c r="Z615" s="700"/>
      <c r="AA615" s="700"/>
      <c r="AB615" s="700"/>
      <c r="AC615" s="700"/>
      <c r="AD615" s="700"/>
      <c r="AE615" s="700"/>
      <c r="AF615" s="700"/>
      <c r="AG615" s="700"/>
      <c r="AH615" s="700"/>
      <c r="AI615" s="700"/>
      <c r="AJ615" s="700"/>
      <c r="AK615" s="700"/>
      <c r="AL615" s="700"/>
      <c r="AM615" s="700"/>
      <c r="AN615" s="700"/>
      <c r="AO615" s="700"/>
      <c r="AP615" s="700"/>
      <c r="AQ615" s="700"/>
      <c r="AR615" s="700"/>
      <c r="AS615" s="700"/>
      <c r="AT615" s="700"/>
      <c r="AU615" s="700"/>
      <c r="AV615" s="700"/>
      <c r="AW615" s="700"/>
      <c r="AX615" s="700"/>
      <c r="AY615" s="700"/>
      <c r="AZ615" s="700"/>
      <c r="BA615" s="700"/>
      <c r="BB615" s="700"/>
      <c r="BC615" s="700"/>
      <c r="BD615" s="700"/>
      <c r="BE615" s="700"/>
      <c r="BF615" s="700"/>
      <c r="BG615" s="700"/>
      <c r="BH615" s="700"/>
      <c r="BI615" s="700"/>
      <c r="BJ615" s="700"/>
      <c r="BK615" s="700"/>
      <c r="BL615" s="700"/>
      <c r="BM615" s="700"/>
      <c r="BN615" s="700"/>
      <c r="BO615" s="700"/>
      <c r="BP615" s="700"/>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1106</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1109</v>
      </c>
      <c r="M630" s="735"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3">
        <f>MIN(364,INT((M631 - DATE(YEAR(M631),1,1))))</f>
        <v>104</v>
      </c>
      <c r="K631" s="364">
        <v>35</v>
      </c>
      <c r="L631" s="980">
        <v>0.25</v>
      </c>
      <c r="M631" s="1021">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5" t="str">
        <v>pre-em</v>
      </c>
      <c r="J632" s="1023">
        <f t="shared" ref="J632:J634" si="80">MIN(364,INT((M632 - DATE(YEAR(M632),1,1))))</f>
        <v>134</v>
      </c>
      <c r="K632" s="364">
        <v>15</v>
      </c>
      <c r="L632" s="980">
        <v>0.25</v>
      </c>
      <c r="M632" s="1021">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5" t="str">
        <v>selective_and_spraytop</v>
      </c>
      <c r="J633" s="1023">
        <f t="shared" si="80"/>
        <v>151</v>
      </c>
      <c r="K633" s="364">
        <v>90</v>
      </c>
      <c r="L633" s="980">
        <v>0.25</v>
      </c>
      <c r="M633" s="1021">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5" t="str">
        <v>fungicide</v>
      </c>
      <c r="J634" s="1023">
        <f t="shared" si="80"/>
        <v>195</v>
      </c>
      <c r="K634" s="364">
        <v>35</v>
      </c>
      <c r="L634" s="980">
        <v>0.25</v>
      </c>
      <c r="M634" s="1021">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0"/>
      <c r="O646" s="750"/>
      <c r="P646" s="750"/>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4"/>
      <c r="I647" s="18"/>
      <c r="J647" s="18"/>
      <c r="K647" s="23"/>
      <c r="L647" s="23"/>
      <c r="M647" s="23"/>
      <c r="N647" s="750"/>
      <c r="O647" s="750"/>
      <c r="P647" s="750"/>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4"/>
      <c r="I648" s="18"/>
      <c r="J648" s="1057" t="s">
        <v>1083</v>
      </c>
      <c r="K648" s="1058"/>
      <c r="L648" s="1058"/>
      <c r="M648" s="1058"/>
      <c r="N648" s="1058"/>
      <c r="O648" s="1058"/>
      <c r="P648" s="1058"/>
      <c r="Q648" s="1058"/>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4"/>
      <c r="I649" s="18"/>
      <c r="J649" s="251" t="s">
        <v>405</v>
      </c>
      <c r="K649" s="251" t="s">
        <v>59</v>
      </c>
      <c r="L649" s="251" t="s">
        <v>60</v>
      </c>
      <c r="M649" s="251" t="s">
        <v>61</v>
      </c>
      <c r="N649" s="251" t="s">
        <v>62</v>
      </c>
      <c r="O649" s="251" t="s">
        <v>910</v>
      </c>
      <c r="P649" s="251" t="s">
        <v>911</v>
      </c>
      <c r="Q649" s="251" t="s">
        <v>912</v>
      </c>
      <c r="R649" s="24"/>
      <c r="S649" s="735"/>
      <c r="T649" s="738" t="s">
        <v>1063</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3" t="str">
        <f>General!L17</f>
        <v>a</v>
      </c>
      <c r="J650" s="365">
        <v>0</v>
      </c>
      <c r="K650" s="365">
        <v>0</v>
      </c>
      <c r="L650" s="365">
        <v>0</v>
      </c>
      <c r="M650" s="365">
        <v>0</v>
      </c>
      <c r="N650" s="365">
        <v>0</v>
      </c>
      <c r="O650" s="365">
        <v>0</v>
      </c>
      <c r="P650" s="365">
        <v>0</v>
      </c>
      <c r="Q650" s="365">
        <v>0</v>
      </c>
      <c r="R650" s="28"/>
      <c r="S650" s="715"/>
      <c r="T650" s="940">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7" customFormat="1" ht="12" customHeight="1" outlineLevel="1" x14ac:dyDescent="0.25">
      <c r="A651" s="701"/>
      <c r="B651" s="698"/>
      <c r="C651" s="710"/>
      <c r="D651" s="710"/>
      <c r="E651" s="710"/>
      <c r="F651" s="714"/>
      <c r="G651" s="713"/>
      <c r="H651" s="32"/>
      <c r="I651" s="923" t="str">
        <f>General!L18</f>
        <v>ar</v>
      </c>
      <c r="J651" s="365">
        <v>10</v>
      </c>
      <c r="K651" s="365">
        <v>10</v>
      </c>
      <c r="L651" s="365">
        <v>10</v>
      </c>
      <c r="M651" s="365">
        <v>10</v>
      </c>
      <c r="N651" s="365">
        <v>10</v>
      </c>
      <c r="O651" s="365">
        <v>10</v>
      </c>
      <c r="P651" s="365">
        <v>10</v>
      </c>
      <c r="Q651" s="365">
        <v>10</v>
      </c>
      <c r="R651" s="715"/>
      <c r="S651" s="715"/>
      <c r="T651" s="940">
        <v>1</v>
      </c>
      <c r="U651" s="60"/>
      <c r="V651" s="61"/>
      <c r="W651" s="705"/>
      <c r="X651" s="700"/>
      <c r="Y651" s="700"/>
      <c r="Z651" s="700"/>
      <c r="AA651" s="700"/>
      <c r="AB651" s="700"/>
      <c r="AC651" s="700"/>
      <c r="AD651" s="700"/>
      <c r="AE651" s="700"/>
      <c r="AF651" s="700"/>
      <c r="AG651" s="700"/>
      <c r="AH651" s="700"/>
      <c r="AI651" s="700"/>
      <c r="AJ651" s="700"/>
      <c r="AK651" s="700"/>
      <c r="AL651" s="700"/>
      <c r="AM651" s="700"/>
      <c r="AN651" s="700"/>
      <c r="AO651" s="700"/>
      <c r="AP651" s="700"/>
      <c r="AQ651" s="700"/>
      <c r="AR651" s="700"/>
      <c r="AS651" s="700"/>
      <c r="AT651" s="700"/>
      <c r="AU651" s="700"/>
      <c r="AV651" s="700"/>
      <c r="AW651" s="700"/>
      <c r="AX651" s="700"/>
      <c r="AY651" s="700"/>
      <c r="AZ651" s="700"/>
      <c r="BA651" s="700"/>
      <c r="BB651" s="700"/>
      <c r="BC651" s="700"/>
      <c r="BD651" s="700"/>
      <c r="BE651" s="700"/>
      <c r="BF651" s="700"/>
      <c r="BG651" s="700"/>
      <c r="BH651" s="700"/>
      <c r="BI651" s="700"/>
      <c r="BJ651" s="700"/>
      <c r="BK651" s="700"/>
      <c r="BL651" s="700"/>
      <c r="BM651" s="700"/>
      <c r="BN651" s="700"/>
      <c r="BO651" s="700"/>
      <c r="BP651" s="700"/>
    </row>
    <row r="652" spans="1:68" s="697" customFormat="1" ht="12" customHeight="1" outlineLevel="1" x14ac:dyDescent="0.25">
      <c r="A652" s="701"/>
      <c r="B652" s="698"/>
      <c r="C652" s="710"/>
      <c r="D652" s="710"/>
      <c r="E652" s="710"/>
      <c r="F652" s="714"/>
      <c r="G652" s="713"/>
      <c r="H652" s="32"/>
      <c r="I652" s="923" t="str">
        <f>General!L19</f>
        <v>b</v>
      </c>
      <c r="J652" s="365">
        <v>100</v>
      </c>
      <c r="K652" s="365">
        <v>100</v>
      </c>
      <c r="L652" s="365">
        <v>100</v>
      </c>
      <c r="M652" s="365">
        <v>100</v>
      </c>
      <c r="N652" s="365">
        <v>100</v>
      </c>
      <c r="O652" s="365">
        <v>100</v>
      </c>
      <c r="P652" s="365">
        <v>100</v>
      </c>
      <c r="Q652" s="365">
        <v>100</v>
      </c>
      <c r="R652" s="715"/>
      <c r="S652" s="715"/>
      <c r="T652" s="940">
        <v>1</v>
      </c>
      <c r="U652" s="60"/>
      <c r="V652" s="61"/>
      <c r="W652" s="705"/>
      <c r="X652" s="700"/>
      <c r="Y652" s="700"/>
      <c r="Z652" s="700"/>
      <c r="AA652" s="700"/>
      <c r="AB652" s="700"/>
      <c r="AC652" s="700"/>
      <c r="AD652" s="700"/>
      <c r="AE652" s="700"/>
      <c r="AF652" s="700"/>
      <c r="AG652" s="700"/>
      <c r="AH652" s="700"/>
      <c r="AI652" s="700"/>
      <c r="AJ652" s="700"/>
      <c r="AK652" s="700"/>
      <c r="AL652" s="700"/>
      <c r="AM652" s="700"/>
      <c r="AN652" s="700"/>
      <c r="AO652" s="700"/>
      <c r="AP652" s="700"/>
      <c r="AQ652" s="700"/>
      <c r="AR652" s="700"/>
      <c r="AS652" s="700"/>
      <c r="AT652" s="700"/>
      <c r="AU652" s="700"/>
      <c r="AV652" s="700"/>
      <c r="AW652" s="700"/>
      <c r="AX652" s="700"/>
      <c r="AY652" s="700"/>
      <c r="AZ652" s="700"/>
      <c r="BA652" s="700"/>
      <c r="BB652" s="700"/>
      <c r="BC652" s="700"/>
      <c r="BD652" s="700"/>
      <c r="BE652" s="700"/>
      <c r="BF652" s="700"/>
      <c r="BG652" s="700"/>
      <c r="BH652" s="700"/>
      <c r="BI652" s="700"/>
      <c r="BJ652" s="700"/>
      <c r="BK652" s="700"/>
      <c r="BL652" s="700"/>
      <c r="BM652" s="700"/>
      <c r="BN652" s="700"/>
      <c r="BO652" s="700"/>
      <c r="BP652" s="700"/>
    </row>
    <row r="653" spans="1:68" ht="12" customHeight="1" outlineLevel="1" x14ac:dyDescent="0.25">
      <c r="A653" s="6"/>
      <c r="B653" s="7"/>
      <c r="C653" s="18"/>
      <c r="D653" s="18"/>
      <c r="E653" s="18"/>
      <c r="F653" s="27"/>
      <c r="G653" s="50"/>
      <c r="H653" s="32"/>
      <c r="I653" s="923" t="str">
        <f>General!L20</f>
        <v>bd</v>
      </c>
      <c r="J653" s="365">
        <v>100</v>
      </c>
      <c r="K653" s="365">
        <v>100</v>
      </c>
      <c r="L653" s="365">
        <v>100</v>
      </c>
      <c r="M653" s="365">
        <v>100</v>
      </c>
      <c r="N653" s="365">
        <v>100</v>
      </c>
      <c r="O653" s="365">
        <v>100</v>
      </c>
      <c r="P653" s="365">
        <v>100</v>
      </c>
      <c r="Q653" s="365">
        <v>100</v>
      </c>
      <c r="R653" s="28"/>
      <c r="S653" s="715"/>
      <c r="T653" s="940">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7" customFormat="1" ht="12" customHeight="1" outlineLevel="1" x14ac:dyDescent="0.25">
      <c r="A654" s="701"/>
      <c r="B654" s="698"/>
      <c r="C654" s="710"/>
      <c r="D654" s="710"/>
      <c r="E654" s="710"/>
      <c r="F654" s="714"/>
      <c r="G654" s="713"/>
      <c r="H654" s="32"/>
      <c r="I654" s="923" t="str">
        <f>General!L21</f>
        <v>f</v>
      </c>
      <c r="J654" s="366">
        <v>120</v>
      </c>
      <c r="K654" s="366">
        <v>120</v>
      </c>
      <c r="L654" s="366">
        <v>120</v>
      </c>
      <c r="M654" s="366">
        <v>120</v>
      </c>
      <c r="N654" s="366">
        <v>120</v>
      </c>
      <c r="O654" s="366">
        <v>120</v>
      </c>
      <c r="P654" s="366">
        <v>120</v>
      </c>
      <c r="Q654" s="366">
        <v>120</v>
      </c>
      <c r="R654" s="715"/>
      <c r="S654" s="715"/>
      <c r="T654" s="940">
        <v>1</v>
      </c>
      <c r="U654" s="60"/>
      <c r="V654" s="61"/>
      <c r="W654" s="705"/>
      <c r="X654" s="700"/>
      <c r="Y654" s="700"/>
      <c r="Z654" s="700"/>
      <c r="AA654" s="700"/>
      <c r="AB654" s="700"/>
      <c r="AC654" s="700"/>
      <c r="AD654" s="700"/>
      <c r="AE654" s="700"/>
      <c r="AF654" s="700"/>
      <c r="AG654" s="700"/>
      <c r="AH654" s="700"/>
      <c r="AI654" s="700"/>
      <c r="AJ654" s="700"/>
      <c r="AK654" s="700"/>
      <c r="AL654" s="700"/>
      <c r="AM654" s="700"/>
      <c r="AN654" s="700"/>
      <c r="AO654" s="700"/>
      <c r="AP654" s="700"/>
      <c r="AQ654" s="700"/>
      <c r="AR654" s="700"/>
      <c r="AS654" s="700"/>
      <c r="AT654" s="700"/>
      <c r="AU654" s="700"/>
      <c r="AV654" s="700"/>
      <c r="AW654" s="700"/>
      <c r="AX654" s="700"/>
      <c r="AY654" s="700"/>
      <c r="AZ654" s="700"/>
      <c r="BA654" s="700"/>
      <c r="BB654" s="700"/>
      <c r="BC654" s="700"/>
      <c r="BD654" s="700"/>
      <c r="BE654" s="700"/>
      <c r="BF654" s="700"/>
      <c r="BG654" s="700"/>
      <c r="BH654" s="700"/>
      <c r="BI654" s="700"/>
      <c r="BJ654" s="700"/>
      <c r="BK654" s="700"/>
      <c r="BL654" s="700"/>
      <c r="BM654" s="700"/>
      <c r="BN654" s="700"/>
      <c r="BO654" s="700"/>
      <c r="BP654" s="700"/>
    </row>
    <row r="655" spans="1:68" ht="12" customHeight="1" outlineLevel="1" x14ac:dyDescent="0.25">
      <c r="A655" s="6"/>
      <c r="B655" s="7"/>
      <c r="C655" s="18"/>
      <c r="D655" s="18"/>
      <c r="E655" s="18"/>
      <c r="F655" s="27"/>
      <c r="G655" s="50"/>
      <c r="H655" s="32"/>
      <c r="I655" s="923" t="str">
        <f>General!L22</f>
        <v>h</v>
      </c>
      <c r="J655" s="366">
        <v>140</v>
      </c>
      <c r="K655" s="366">
        <v>140</v>
      </c>
      <c r="L655" s="366">
        <v>140</v>
      </c>
      <c r="M655" s="366">
        <v>140</v>
      </c>
      <c r="N655" s="366">
        <v>140</v>
      </c>
      <c r="O655" s="366">
        <v>140</v>
      </c>
      <c r="P655" s="366">
        <v>140</v>
      </c>
      <c r="Q655" s="366">
        <v>140</v>
      </c>
      <c r="R655" s="28"/>
      <c r="S655" s="715"/>
      <c r="T655" s="940">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3" t="str">
        <f>General!L23</f>
        <v>i</v>
      </c>
      <c r="J656" s="366">
        <v>90</v>
      </c>
      <c r="K656" s="366">
        <v>90</v>
      </c>
      <c r="L656" s="366">
        <v>90</v>
      </c>
      <c r="M656" s="366">
        <v>90</v>
      </c>
      <c r="N656" s="366">
        <v>90</v>
      </c>
      <c r="O656" s="366">
        <v>90</v>
      </c>
      <c r="P656" s="366">
        <v>90</v>
      </c>
      <c r="Q656" s="366">
        <v>90</v>
      </c>
      <c r="R656" s="28"/>
      <c r="S656" s="715"/>
      <c r="T656" s="940">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7" customFormat="1" ht="12" customHeight="1" outlineLevel="1" x14ac:dyDescent="0.25">
      <c r="A657" s="701"/>
      <c r="B657" s="698"/>
      <c r="C657" s="710"/>
      <c r="D657" s="710"/>
      <c r="E657" s="710"/>
      <c r="F657" s="709"/>
      <c r="G657" s="713"/>
      <c r="H657" s="32"/>
      <c r="I657" s="923" t="str">
        <f>General!L24</f>
        <v>j</v>
      </c>
      <c r="J657" s="366">
        <v>0</v>
      </c>
      <c r="K657" s="366">
        <v>0</v>
      </c>
      <c r="L657" s="366">
        <v>0</v>
      </c>
      <c r="M657" s="366">
        <v>0</v>
      </c>
      <c r="N657" s="366">
        <v>0</v>
      </c>
      <c r="O657" s="366">
        <v>0</v>
      </c>
      <c r="P657" s="366">
        <v>0</v>
      </c>
      <c r="Q657" s="366">
        <v>0</v>
      </c>
      <c r="R657" s="715"/>
      <c r="S657" s="715"/>
      <c r="T657" s="940">
        <v>1</v>
      </c>
      <c r="U657" s="60"/>
      <c r="V657" s="61"/>
      <c r="W657" s="705"/>
      <c r="X657" s="700"/>
      <c r="Y657" s="700"/>
      <c r="Z657" s="700"/>
      <c r="AA657" s="700"/>
      <c r="AB657" s="700"/>
      <c r="AC657" s="700"/>
      <c r="AD657" s="700"/>
      <c r="AE657" s="700"/>
      <c r="AF657" s="700"/>
      <c r="AG657" s="700"/>
      <c r="AH657" s="700"/>
      <c r="AI657" s="700"/>
      <c r="AJ657" s="700"/>
      <c r="AK657" s="700"/>
      <c r="AL657" s="700"/>
      <c r="AM657" s="700"/>
      <c r="AN657" s="700"/>
      <c r="AO657" s="700"/>
      <c r="AP657" s="700"/>
      <c r="AQ657" s="700"/>
      <c r="AR657" s="700"/>
      <c r="AS657" s="700"/>
      <c r="AT657" s="700"/>
      <c r="AU657" s="700"/>
      <c r="AV657" s="700"/>
      <c r="AW657" s="700"/>
      <c r="AX657" s="700"/>
      <c r="AY657" s="700"/>
      <c r="AZ657" s="700"/>
      <c r="BA657" s="700"/>
      <c r="BB657" s="700"/>
      <c r="BC657" s="700"/>
      <c r="BD657" s="700"/>
      <c r="BE657" s="700"/>
      <c r="BF657" s="700"/>
      <c r="BG657" s="700"/>
      <c r="BH657" s="700"/>
      <c r="BI657" s="700"/>
      <c r="BJ657" s="700"/>
      <c r="BK657" s="700"/>
      <c r="BL657" s="700"/>
      <c r="BM657" s="700"/>
      <c r="BN657" s="700"/>
      <c r="BO657" s="700"/>
      <c r="BP657" s="700"/>
    </row>
    <row r="658" spans="1:68" s="697" customFormat="1" ht="12" customHeight="1" outlineLevel="1" x14ac:dyDescent="0.25">
      <c r="A658" s="701"/>
      <c r="B658" s="698"/>
      <c r="C658" s="710"/>
      <c r="D658" s="710"/>
      <c r="E658" s="710"/>
      <c r="F658" s="709"/>
      <c r="G658" s="713"/>
      <c r="H658" s="32"/>
      <c r="I658" s="923" t="str">
        <f>General!L25</f>
        <v>jc</v>
      </c>
      <c r="J658" s="943">
        <f>J659*$T$658+J657*(1-$T$658)</f>
        <v>1</v>
      </c>
      <c r="K658" s="943">
        <f t="shared" ref="K658:Q658" si="81">K659*$T$658+K657*(1-$T$658)</f>
        <v>1</v>
      </c>
      <c r="L658" s="943">
        <f t="shared" si="81"/>
        <v>1</v>
      </c>
      <c r="M658" s="943">
        <f t="shared" si="81"/>
        <v>1</v>
      </c>
      <c r="N658" s="943">
        <f t="shared" si="81"/>
        <v>1</v>
      </c>
      <c r="O658" s="943">
        <f t="shared" si="81"/>
        <v>1</v>
      </c>
      <c r="P658" s="943">
        <f t="shared" si="81"/>
        <v>1</v>
      </c>
      <c r="Q658" s="943">
        <f t="shared" si="81"/>
        <v>1</v>
      </c>
      <c r="R658" s="715"/>
      <c r="S658" s="715"/>
      <c r="T658" s="942">
        <v>0.1</v>
      </c>
      <c r="U658" s="60"/>
      <c r="V658" s="61"/>
      <c r="W658" s="705"/>
      <c r="X658" s="700"/>
      <c r="Y658" s="700"/>
      <c r="Z658" s="700"/>
      <c r="AA658" s="700"/>
      <c r="AB658" s="700"/>
      <c r="AC658" s="700"/>
      <c r="AD658" s="700"/>
      <c r="AE658" s="700"/>
      <c r="AF658" s="700"/>
      <c r="AG658" s="700"/>
      <c r="AH658" s="700"/>
      <c r="AI658" s="700"/>
      <c r="AJ658" s="700"/>
      <c r="AK658" s="700"/>
      <c r="AL658" s="700"/>
      <c r="AM658" s="700"/>
      <c r="AN658" s="700"/>
      <c r="AO658" s="700"/>
      <c r="AP658" s="700"/>
      <c r="AQ658" s="700"/>
      <c r="AR658" s="700"/>
      <c r="AS658" s="700"/>
      <c r="AT658" s="700"/>
      <c r="AU658" s="700"/>
      <c r="AV658" s="700"/>
      <c r="AW658" s="700"/>
      <c r="AX658" s="700"/>
      <c r="AY658" s="700"/>
      <c r="AZ658" s="700"/>
      <c r="BA658" s="700"/>
      <c r="BB658" s="700"/>
      <c r="BC658" s="700"/>
      <c r="BD658" s="700"/>
      <c r="BE658" s="700"/>
      <c r="BF658" s="700"/>
      <c r="BG658" s="700"/>
      <c r="BH658" s="700"/>
      <c r="BI658" s="700"/>
      <c r="BJ658" s="700"/>
      <c r="BK658" s="700"/>
      <c r="BL658" s="700"/>
      <c r="BM658" s="700"/>
      <c r="BN658" s="700"/>
      <c r="BO658" s="700"/>
      <c r="BP658" s="700"/>
    </row>
    <row r="659" spans="1:68" ht="12" customHeight="1" outlineLevel="1" x14ac:dyDescent="0.25">
      <c r="A659" s="6"/>
      <c r="B659" s="7"/>
      <c r="C659" s="18"/>
      <c r="D659" s="18"/>
      <c r="E659" s="18"/>
      <c r="F659" s="37"/>
      <c r="G659" s="50"/>
      <c r="H659" s="32"/>
      <c r="I659" s="923" t="str">
        <f>General!L26</f>
        <v>jr</v>
      </c>
      <c r="J659" s="366">
        <v>10</v>
      </c>
      <c r="K659" s="366">
        <v>10</v>
      </c>
      <c r="L659" s="366">
        <v>10</v>
      </c>
      <c r="M659" s="366">
        <v>10</v>
      </c>
      <c r="N659" s="366">
        <v>10</v>
      </c>
      <c r="O659" s="366">
        <v>10</v>
      </c>
      <c r="P659" s="366">
        <v>10</v>
      </c>
      <c r="Q659" s="366">
        <v>10</v>
      </c>
      <c r="R659" s="28"/>
      <c r="S659" s="715"/>
      <c r="T659" s="940">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2"/>
      <c r="G660" s="711"/>
      <c r="H660" s="711"/>
      <c r="I660" s="923" t="str">
        <f>General!L27</f>
        <v>k</v>
      </c>
      <c r="J660" s="366">
        <v>90</v>
      </c>
      <c r="K660" s="366">
        <v>90</v>
      </c>
      <c r="L660" s="366">
        <v>90</v>
      </c>
      <c r="M660" s="366">
        <v>90</v>
      </c>
      <c r="N660" s="366">
        <v>90</v>
      </c>
      <c r="O660" s="366">
        <v>90</v>
      </c>
      <c r="P660" s="366">
        <v>90</v>
      </c>
      <c r="Q660" s="366">
        <v>90</v>
      </c>
      <c r="R660" s="715"/>
      <c r="S660" s="715"/>
      <c r="T660" s="940">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ht="12" customHeight="1" outlineLevel="1" x14ac:dyDescent="0.25">
      <c r="A661" s="6"/>
      <c r="B661" s="7"/>
      <c r="C661" s="18"/>
      <c r="D661" s="18"/>
      <c r="E661" s="18"/>
      <c r="F661" s="34"/>
      <c r="G661" s="35"/>
      <c r="H661" s="35"/>
      <c r="I661" s="923" t="str">
        <f>General!L28</f>
        <v>l</v>
      </c>
      <c r="J661" s="366">
        <v>90</v>
      </c>
      <c r="K661" s="366">
        <v>90</v>
      </c>
      <c r="L661" s="366">
        <v>90</v>
      </c>
      <c r="M661" s="366">
        <v>90</v>
      </c>
      <c r="N661" s="366">
        <v>90</v>
      </c>
      <c r="O661" s="366">
        <v>90</v>
      </c>
      <c r="P661" s="366">
        <v>90</v>
      </c>
      <c r="Q661" s="366">
        <v>90</v>
      </c>
      <c r="R661" s="28"/>
      <c r="S661" s="715"/>
      <c r="T661" s="940">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3" t="str">
        <f>General!L29</f>
        <v>m</v>
      </c>
      <c r="J662" s="366">
        <v>0</v>
      </c>
      <c r="K662" s="366">
        <v>0</v>
      </c>
      <c r="L662" s="366">
        <v>0</v>
      </c>
      <c r="M662" s="366">
        <v>0</v>
      </c>
      <c r="N662" s="366">
        <v>0</v>
      </c>
      <c r="O662" s="366">
        <v>0</v>
      </c>
      <c r="P662" s="366">
        <v>0</v>
      </c>
      <c r="Q662" s="366">
        <v>0</v>
      </c>
      <c r="R662" s="28"/>
      <c r="S662" s="715"/>
      <c r="T662" s="940">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3" t="str">
        <f>General!L30</f>
        <v>o</v>
      </c>
      <c r="J663" s="365">
        <v>120</v>
      </c>
      <c r="K663" s="365">
        <v>120</v>
      </c>
      <c r="L663" s="365">
        <v>120</v>
      </c>
      <c r="M663" s="365">
        <v>120</v>
      </c>
      <c r="N663" s="365">
        <v>120</v>
      </c>
      <c r="O663" s="365">
        <v>120</v>
      </c>
      <c r="P663" s="365">
        <v>120</v>
      </c>
      <c r="Q663" s="365">
        <v>120</v>
      </c>
      <c r="R663" s="28"/>
      <c r="S663" s="715"/>
      <c r="T663" s="940">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3" t="str">
        <f>General!L31</f>
        <v>od</v>
      </c>
      <c r="J664" s="367">
        <v>120</v>
      </c>
      <c r="K664" s="367">
        <v>120</v>
      </c>
      <c r="L664" s="367">
        <v>120</v>
      </c>
      <c r="M664" s="367">
        <v>120</v>
      </c>
      <c r="N664" s="367">
        <v>120</v>
      </c>
      <c r="O664" s="367">
        <v>120</v>
      </c>
      <c r="P664" s="367">
        <v>120</v>
      </c>
      <c r="Q664" s="367">
        <v>120</v>
      </c>
      <c r="R664" s="28"/>
      <c r="S664" s="715"/>
      <c r="T664" s="940">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3" t="str">
        <f>General!L32</f>
        <v>of</v>
      </c>
      <c r="J665" s="367">
        <v>100</v>
      </c>
      <c r="K665" s="367">
        <v>100</v>
      </c>
      <c r="L665" s="367">
        <v>100</v>
      </c>
      <c r="M665" s="367">
        <v>100</v>
      </c>
      <c r="N665" s="367">
        <v>100</v>
      </c>
      <c r="O665" s="367">
        <v>100</v>
      </c>
      <c r="P665" s="367">
        <v>100</v>
      </c>
      <c r="Q665" s="367">
        <v>100</v>
      </c>
      <c r="R665" s="69"/>
      <c r="S665" s="272"/>
      <c r="T665" s="941">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3" t="str">
        <f>General!L33</f>
        <v>r</v>
      </c>
      <c r="J666" s="367">
        <v>3</v>
      </c>
      <c r="K666" s="367">
        <v>3</v>
      </c>
      <c r="L666" s="367">
        <v>3</v>
      </c>
      <c r="M666" s="367">
        <v>3</v>
      </c>
      <c r="N666" s="367">
        <v>3</v>
      </c>
      <c r="O666" s="367">
        <v>3</v>
      </c>
      <c r="P666" s="367">
        <v>3</v>
      </c>
      <c r="Q666" s="367">
        <v>3</v>
      </c>
      <c r="R666" s="69"/>
      <c r="S666" s="272"/>
      <c r="T666" s="941">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3" t="str">
        <f>General!L34</f>
        <v>rd</v>
      </c>
      <c r="J667" s="367">
        <v>3</v>
      </c>
      <c r="K667" s="367">
        <v>3</v>
      </c>
      <c r="L667" s="367">
        <v>3</v>
      </c>
      <c r="M667" s="367">
        <v>3</v>
      </c>
      <c r="N667" s="367">
        <v>3</v>
      </c>
      <c r="O667" s="367">
        <v>3</v>
      </c>
      <c r="P667" s="367">
        <v>3</v>
      </c>
      <c r="Q667" s="367">
        <v>3</v>
      </c>
      <c r="R667" s="69"/>
      <c r="S667" s="272"/>
      <c r="T667" s="941">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3" t="str">
        <f>General!L35</f>
        <v>s</v>
      </c>
      <c r="J668" s="367">
        <v>0</v>
      </c>
      <c r="K668" s="367">
        <v>0</v>
      </c>
      <c r="L668" s="367">
        <v>0</v>
      </c>
      <c r="M668" s="367">
        <v>0</v>
      </c>
      <c r="N668" s="367">
        <v>0</v>
      </c>
      <c r="O668" s="367">
        <v>0</v>
      </c>
      <c r="P668" s="367">
        <v>0</v>
      </c>
      <c r="Q668" s="367">
        <v>0</v>
      </c>
      <c r="R668" s="68"/>
      <c r="S668" s="68"/>
      <c r="T668" s="941">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3" t="str">
        <f>General!L36</f>
        <v>sr</v>
      </c>
      <c r="J669" s="367">
        <v>10</v>
      </c>
      <c r="K669" s="367">
        <v>10</v>
      </c>
      <c r="L669" s="367">
        <v>10</v>
      </c>
      <c r="M669" s="367">
        <v>10</v>
      </c>
      <c r="N669" s="367">
        <v>10</v>
      </c>
      <c r="O669" s="367">
        <v>10</v>
      </c>
      <c r="P669" s="367">
        <v>10</v>
      </c>
      <c r="Q669" s="367">
        <v>10</v>
      </c>
      <c r="R669" s="68"/>
      <c r="S669" s="68"/>
      <c r="T669" s="941">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7" customFormat="1" ht="12" customHeight="1" outlineLevel="1" x14ac:dyDescent="0.25">
      <c r="A670" s="701"/>
      <c r="B670" s="698"/>
      <c r="C670" s="710"/>
      <c r="D670" s="710"/>
      <c r="E670" s="710"/>
      <c r="F670" s="714"/>
      <c r="G670" s="51"/>
      <c r="H670" s="52"/>
      <c r="I670" s="923" t="str">
        <f>General!L37</f>
        <v>t</v>
      </c>
      <c r="J670" s="367">
        <v>0</v>
      </c>
      <c r="K670" s="367">
        <v>0</v>
      </c>
      <c r="L670" s="367">
        <v>0</v>
      </c>
      <c r="M670" s="367">
        <v>0</v>
      </c>
      <c r="N670" s="367">
        <v>0</v>
      </c>
      <c r="O670" s="367">
        <v>0</v>
      </c>
      <c r="P670" s="367">
        <v>0</v>
      </c>
      <c r="Q670" s="367">
        <v>0</v>
      </c>
      <c r="R670" s="68"/>
      <c r="S670" s="68"/>
      <c r="T670" s="941">
        <v>0</v>
      </c>
      <c r="U670" s="62"/>
      <c r="V670" s="61"/>
      <c r="W670" s="705"/>
      <c r="X670" s="700"/>
      <c r="Y670" s="700"/>
      <c r="Z670" s="700"/>
      <c r="AA670" s="700"/>
      <c r="AB670" s="700"/>
      <c r="AC670" s="700"/>
      <c r="AD670" s="700"/>
      <c r="AE670" s="700"/>
      <c r="AF670" s="700"/>
      <c r="AG670" s="700"/>
      <c r="AH670" s="700"/>
      <c r="AI670" s="700"/>
      <c r="AJ670" s="700"/>
      <c r="AK670" s="700"/>
      <c r="AL670" s="700"/>
      <c r="AM670" s="700"/>
      <c r="AN670" s="700"/>
      <c r="AO670" s="700"/>
      <c r="AP670" s="700"/>
      <c r="AQ670" s="700"/>
      <c r="AR670" s="700"/>
      <c r="AS670" s="700"/>
      <c r="AT670" s="700"/>
      <c r="AU670" s="700"/>
      <c r="AV670" s="700"/>
      <c r="AW670" s="700"/>
      <c r="AX670" s="700"/>
      <c r="AY670" s="700"/>
      <c r="AZ670" s="700"/>
      <c r="BA670" s="700"/>
      <c r="BB670" s="700"/>
      <c r="BC670" s="700"/>
      <c r="BD670" s="700"/>
      <c r="BE670" s="700"/>
      <c r="BF670" s="700"/>
      <c r="BG670" s="700"/>
      <c r="BH670" s="700"/>
      <c r="BI670" s="700"/>
      <c r="BJ670" s="700"/>
      <c r="BK670" s="700"/>
      <c r="BL670" s="700"/>
      <c r="BM670" s="700"/>
      <c r="BN670" s="700"/>
      <c r="BO670" s="700"/>
      <c r="BP670" s="700"/>
    </row>
    <row r="671" spans="1:68" s="697" customFormat="1" ht="12" customHeight="1" outlineLevel="1" x14ac:dyDescent="0.25">
      <c r="A671" s="701"/>
      <c r="B671" s="698"/>
      <c r="C671" s="710"/>
      <c r="D671" s="710"/>
      <c r="E671" s="710"/>
      <c r="F671" s="714"/>
      <c r="G671" s="51"/>
      <c r="H671" s="52"/>
      <c r="I671" s="923" t="str">
        <f>General!L38</f>
        <v>tc</v>
      </c>
      <c r="J671" s="943">
        <f>J672*$T$671+J670*(1-$T$671)</f>
        <v>1</v>
      </c>
      <c r="K671" s="943">
        <f t="shared" ref="K671:Q671" si="82">K672*$T$671+K670*(1-$T$671)</f>
        <v>1</v>
      </c>
      <c r="L671" s="943">
        <f t="shared" si="82"/>
        <v>1</v>
      </c>
      <c r="M671" s="943">
        <f t="shared" si="82"/>
        <v>1</v>
      </c>
      <c r="N671" s="943">
        <f t="shared" si="82"/>
        <v>1</v>
      </c>
      <c r="O671" s="943">
        <f t="shared" si="82"/>
        <v>1</v>
      </c>
      <c r="P671" s="943">
        <f t="shared" si="82"/>
        <v>1</v>
      </c>
      <c r="Q671" s="943">
        <f t="shared" si="82"/>
        <v>1</v>
      </c>
      <c r="R671" s="68"/>
      <c r="S671" s="68"/>
      <c r="T671" s="942">
        <v>0.1</v>
      </c>
      <c r="U671" s="62"/>
      <c r="V671" s="61"/>
      <c r="W671" s="705"/>
      <c r="X671" s="700"/>
      <c r="Y671" s="700"/>
      <c r="Z671" s="700"/>
      <c r="AA671" s="700"/>
      <c r="AB671" s="700"/>
      <c r="AC671" s="700"/>
      <c r="AD671" s="700"/>
      <c r="AE671" s="700"/>
      <c r="AF671" s="700"/>
      <c r="AG671" s="700"/>
      <c r="AH671" s="700"/>
      <c r="AI671" s="700"/>
      <c r="AJ671" s="700"/>
      <c r="AK671" s="700"/>
      <c r="AL671" s="700"/>
      <c r="AM671" s="700"/>
      <c r="AN671" s="700"/>
      <c r="AO671" s="700"/>
      <c r="AP671" s="700"/>
      <c r="AQ671" s="700"/>
      <c r="AR671" s="700"/>
      <c r="AS671" s="700"/>
      <c r="AT671" s="700"/>
      <c r="AU671" s="700"/>
      <c r="AV671" s="700"/>
      <c r="AW671" s="700"/>
      <c r="AX671" s="700"/>
      <c r="AY671" s="700"/>
      <c r="AZ671" s="700"/>
      <c r="BA671" s="700"/>
      <c r="BB671" s="700"/>
      <c r="BC671" s="700"/>
      <c r="BD671" s="700"/>
      <c r="BE671" s="700"/>
      <c r="BF671" s="700"/>
      <c r="BG671" s="700"/>
      <c r="BH671" s="700"/>
      <c r="BI671" s="700"/>
      <c r="BJ671" s="700"/>
      <c r="BK671" s="700"/>
      <c r="BL671" s="700"/>
      <c r="BM671" s="700"/>
      <c r="BN671" s="700"/>
      <c r="BO671" s="700"/>
      <c r="BP671" s="700"/>
    </row>
    <row r="672" spans="1:68" s="697" customFormat="1" ht="12" customHeight="1" outlineLevel="1" x14ac:dyDescent="0.25">
      <c r="A672" s="701"/>
      <c r="B672" s="698"/>
      <c r="C672" s="710"/>
      <c r="D672" s="710"/>
      <c r="E672" s="710"/>
      <c r="F672" s="714"/>
      <c r="G672" s="51"/>
      <c r="H672" s="52"/>
      <c r="I672" s="923" t="str">
        <f>General!L39</f>
        <v>tr</v>
      </c>
      <c r="J672" s="367">
        <v>10</v>
      </c>
      <c r="K672" s="367">
        <v>10</v>
      </c>
      <c r="L672" s="367">
        <v>10</v>
      </c>
      <c r="M672" s="367">
        <v>10</v>
      </c>
      <c r="N672" s="367">
        <v>10</v>
      </c>
      <c r="O672" s="367">
        <v>10</v>
      </c>
      <c r="P672" s="367">
        <v>10</v>
      </c>
      <c r="Q672" s="367">
        <v>10</v>
      </c>
      <c r="R672" s="68"/>
      <c r="S672" s="68"/>
      <c r="T672" s="941">
        <v>1</v>
      </c>
      <c r="U672" s="62"/>
      <c r="V672" s="61"/>
      <c r="W672" s="705"/>
      <c r="X672" s="700"/>
      <c r="Y672" s="700"/>
      <c r="Z672" s="700"/>
      <c r="AA672" s="700"/>
      <c r="AB672" s="700"/>
      <c r="AC672" s="700"/>
      <c r="AD672" s="700"/>
      <c r="AE672" s="700"/>
      <c r="AF672" s="700"/>
      <c r="AG672" s="700"/>
      <c r="AH672" s="700"/>
      <c r="AI672" s="700"/>
      <c r="AJ672" s="700"/>
      <c r="AK672" s="700"/>
      <c r="AL672" s="700"/>
      <c r="AM672" s="700"/>
      <c r="AN672" s="700"/>
      <c r="AO672" s="700"/>
      <c r="AP672" s="700"/>
      <c r="AQ672" s="700"/>
      <c r="AR672" s="700"/>
      <c r="AS672" s="700"/>
      <c r="AT672" s="700"/>
      <c r="AU672" s="700"/>
      <c r="AV672" s="700"/>
      <c r="AW672" s="700"/>
      <c r="AX672" s="700"/>
      <c r="AY672" s="700"/>
      <c r="AZ672" s="700"/>
      <c r="BA672" s="700"/>
      <c r="BB672" s="700"/>
      <c r="BC672" s="700"/>
      <c r="BD672" s="700"/>
      <c r="BE672" s="700"/>
      <c r="BF672" s="700"/>
      <c r="BG672" s="700"/>
      <c r="BH672" s="700"/>
      <c r="BI672" s="700"/>
      <c r="BJ672" s="700"/>
      <c r="BK672" s="700"/>
      <c r="BL672" s="700"/>
      <c r="BM672" s="700"/>
      <c r="BN672" s="700"/>
      <c r="BO672" s="700"/>
      <c r="BP672" s="700"/>
    </row>
    <row r="673" spans="1:68" s="697" customFormat="1" ht="12" customHeight="1" outlineLevel="1" x14ac:dyDescent="0.25">
      <c r="A673" s="701"/>
      <c r="B673" s="698"/>
      <c r="C673" s="710"/>
      <c r="D673" s="710"/>
      <c r="E673" s="710"/>
      <c r="F673" s="714"/>
      <c r="G673" s="51"/>
      <c r="H673" s="52"/>
      <c r="I673" s="923" t="str">
        <f>General!L40</f>
        <v>u</v>
      </c>
      <c r="J673" s="367">
        <v>0</v>
      </c>
      <c r="K673" s="367">
        <v>0</v>
      </c>
      <c r="L673" s="367">
        <v>0</v>
      </c>
      <c r="M673" s="367">
        <v>0</v>
      </c>
      <c r="N673" s="367">
        <v>0</v>
      </c>
      <c r="O673" s="367">
        <v>0</v>
      </c>
      <c r="P673" s="367">
        <v>0</v>
      </c>
      <c r="Q673" s="367">
        <v>0</v>
      </c>
      <c r="R673" s="68"/>
      <c r="S673" s="68"/>
      <c r="T673" s="941">
        <v>0</v>
      </c>
      <c r="U673" s="62"/>
      <c r="V673" s="61"/>
      <c r="W673" s="705"/>
      <c r="X673" s="700"/>
      <c r="Y673" s="700"/>
      <c r="Z673" s="700"/>
      <c r="AA673" s="700"/>
      <c r="AB673" s="700"/>
      <c r="AC673" s="700"/>
      <c r="AD673" s="700"/>
      <c r="AE673" s="700"/>
      <c r="AF673" s="700"/>
      <c r="AG673" s="700"/>
      <c r="AH673" s="700"/>
      <c r="AI673" s="700"/>
      <c r="AJ673" s="700"/>
      <c r="AK673" s="700"/>
      <c r="AL673" s="700"/>
      <c r="AM673" s="700"/>
      <c r="AN673" s="700"/>
      <c r="AO673" s="700"/>
      <c r="AP673" s="700"/>
      <c r="AQ673" s="700"/>
      <c r="AR673" s="700"/>
      <c r="AS673" s="700"/>
      <c r="AT673" s="700"/>
      <c r="AU673" s="700"/>
      <c r="AV673" s="700"/>
      <c r="AW673" s="700"/>
      <c r="AX673" s="700"/>
      <c r="AY673" s="700"/>
      <c r="AZ673" s="700"/>
      <c r="BA673" s="700"/>
      <c r="BB673" s="700"/>
      <c r="BC673" s="700"/>
      <c r="BD673" s="700"/>
      <c r="BE673" s="700"/>
      <c r="BF673" s="700"/>
      <c r="BG673" s="700"/>
      <c r="BH673" s="700"/>
      <c r="BI673" s="700"/>
      <c r="BJ673" s="700"/>
      <c r="BK673" s="700"/>
      <c r="BL673" s="700"/>
      <c r="BM673" s="700"/>
      <c r="BN673" s="700"/>
      <c r="BO673" s="700"/>
      <c r="BP673" s="700"/>
    </row>
    <row r="674" spans="1:68" s="697" customFormat="1" ht="12" customHeight="1" outlineLevel="1" x14ac:dyDescent="0.25">
      <c r="A674" s="701"/>
      <c r="B674" s="698"/>
      <c r="C674" s="710"/>
      <c r="D674" s="710"/>
      <c r="E674" s="710"/>
      <c r="F674" s="714"/>
      <c r="G674" s="51"/>
      <c r="H674" s="52"/>
      <c r="I674" s="923" t="str">
        <f>General!L41</f>
        <v>uc</v>
      </c>
      <c r="J674" s="943">
        <f>J675*$T$674+J673*(1-$T$674)</f>
        <v>1</v>
      </c>
      <c r="K674" s="943">
        <f t="shared" ref="K674:Q674" si="83">K675*$T$674+K673*(1-$T$674)</f>
        <v>1</v>
      </c>
      <c r="L674" s="943">
        <f t="shared" si="83"/>
        <v>1</v>
      </c>
      <c r="M674" s="943">
        <f t="shared" si="83"/>
        <v>1</v>
      </c>
      <c r="N674" s="943">
        <f t="shared" si="83"/>
        <v>1</v>
      </c>
      <c r="O674" s="943">
        <f t="shared" si="83"/>
        <v>1</v>
      </c>
      <c r="P674" s="943">
        <f t="shared" si="83"/>
        <v>1</v>
      </c>
      <c r="Q674" s="943">
        <f t="shared" si="83"/>
        <v>1</v>
      </c>
      <c r="R674" s="68"/>
      <c r="S674" s="68"/>
      <c r="T674" s="942">
        <v>0.1</v>
      </c>
      <c r="U674" s="62"/>
      <c r="V674" s="61"/>
      <c r="W674" s="705"/>
      <c r="X674" s="700"/>
      <c r="Y674" s="700"/>
      <c r="Z674" s="700"/>
      <c r="AA674" s="700"/>
      <c r="AB674" s="700"/>
      <c r="AC674" s="700"/>
      <c r="AD674" s="700"/>
      <c r="AE674" s="700"/>
      <c r="AF674" s="700"/>
      <c r="AG674" s="700"/>
      <c r="AH674" s="700"/>
      <c r="AI674" s="700"/>
      <c r="AJ674" s="700"/>
      <c r="AK674" s="700"/>
      <c r="AL674" s="700"/>
      <c r="AM674" s="700"/>
      <c r="AN674" s="700"/>
      <c r="AO674" s="700"/>
      <c r="AP674" s="700"/>
      <c r="AQ674" s="700"/>
      <c r="AR674" s="700"/>
      <c r="AS674" s="700"/>
      <c r="AT674" s="700"/>
      <c r="AU674" s="700"/>
      <c r="AV674" s="700"/>
      <c r="AW674" s="700"/>
      <c r="AX674" s="700"/>
      <c r="AY674" s="700"/>
      <c r="AZ674" s="700"/>
      <c r="BA674" s="700"/>
      <c r="BB674" s="700"/>
      <c r="BC674" s="700"/>
      <c r="BD674" s="700"/>
      <c r="BE674" s="700"/>
      <c r="BF674" s="700"/>
      <c r="BG674" s="700"/>
      <c r="BH674" s="700"/>
      <c r="BI674" s="700"/>
      <c r="BJ674" s="700"/>
      <c r="BK674" s="700"/>
      <c r="BL674" s="700"/>
      <c r="BM674" s="700"/>
      <c r="BN674" s="700"/>
      <c r="BO674" s="700"/>
      <c r="BP674" s="700"/>
    </row>
    <row r="675" spans="1:68" s="697" customFormat="1" ht="12" customHeight="1" outlineLevel="1" x14ac:dyDescent="0.25">
      <c r="A675" s="701"/>
      <c r="B675" s="698"/>
      <c r="C675" s="710"/>
      <c r="D675" s="710"/>
      <c r="E675" s="710"/>
      <c r="F675" s="714"/>
      <c r="G675" s="51"/>
      <c r="H675" s="52"/>
      <c r="I675" s="923" t="str">
        <f>General!L42</f>
        <v>ur</v>
      </c>
      <c r="J675" s="367">
        <v>10</v>
      </c>
      <c r="K675" s="367">
        <v>10</v>
      </c>
      <c r="L675" s="367">
        <v>10</v>
      </c>
      <c r="M675" s="367">
        <v>10</v>
      </c>
      <c r="N675" s="367">
        <v>10</v>
      </c>
      <c r="O675" s="367">
        <v>10</v>
      </c>
      <c r="P675" s="367">
        <v>10</v>
      </c>
      <c r="Q675" s="367">
        <v>10</v>
      </c>
      <c r="R675" s="68"/>
      <c r="S675" s="68"/>
      <c r="T675" s="941">
        <v>1</v>
      </c>
      <c r="U675" s="62"/>
      <c r="V675" s="61"/>
      <c r="W675" s="705"/>
      <c r="X675" s="700"/>
      <c r="Y675" s="700"/>
      <c r="Z675" s="700"/>
      <c r="AA675" s="700"/>
      <c r="AB675" s="700"/>
      <c r="AC675" s="700"/>
      <c r="AD675" s="700"/>
      <c r="AE675" s="700"/>
      <c r="AF675" s="700"/>
      <c r="AG675" s="700"/>
      <c r="AH675" s="700"/>
      <c r="AI675" s="700"/>
      <c r="AJ675" s="700"/>
      <c r="AK675" s="700"/>
      <c r="AL675" s="700"/>
      <c r="AM675" s="700"/>
      <c r="AN675" s="700"/>
      <c r="AO675" s="700"/>
      <c r="AP675" s="700"/>
      <c r="AQ675" s="700"/>
      <c r="AR675" s="700"/>
      <c r="AS675" s="700"/>
      <c r="AT675" s="700"/>
      <c r="AU675" s="700"/>
      <c r="AV675" s="700"/>
      <c r="AW675" s="700"/>
      <c r="AX675" s="700"/>
      <c r="AY675" s="700"/>
      <c r="AZ675" s="700"/>
      <c r="BA675" s="700"/>
      <c r="BB675" s="700"/>
      <c r="BC675" s="700"/>
      <c r="BD675" s="700"/>
      <c r="BE675" s="700"/>
      <c r="BF675" s="700"/>
      <c r="BG675" s="700"/>
      <c r="BH675" s="700"/>
      <c r="BI675" s="700"/>
      <c r="BJ675" s="700"/>
      <c r="BK675" s="700"/>
      <c r="BL675" s="700"/>
      <c r="BM675" s="700"/>
      <c r="BN675" s="700"/>
      <c r="BO675" s="700"/>
      <c r="BP675" s="700"/>
    </row>
    <row r="676" spans="1:68" s="697" customFormat="1" ht="12" customHeight="1" outlineLevel="1" x14ac:dyDescent="0.25">
      <c r="A676" s="701"/>
      <c r="B676" s="698"/>
      <c r="C676" s="710"/>
      <c r="D676" s="710"/>
      <c r="E676" s="710"/>
      <c r="F676" s="714"/>
      <c r="G676" s="51"/>
      <c r="H676" s="52"/>
      <c r="I676" s="923" t="str">
        <f>General!L43</f>
        <v>v</v>
      </c>
      <c r="J676" s="367">
        <v>90</v>
      </c>
      <c r="K676" s="367">
        <v>90</v>
      </c>
      <c r="L676" s="367">
        <v>90</v>
      </c>
      <c r="M676" s="367">
        <v>90</v>
      </c>
      <c r="N676" s="367">
        <v>90</v>
      </c>
      <c r="O676" s="367">
        <v>90</v>
      </c>
      <c r="P676" s="367">
        <v>90</v>
      </c>
      <c r="Q676" s="367">
        <v>90</v>
      </c>
      <c r="R676" s="68"/>
      <c r="S676" s="68"/>
      <c r="T676" s="941">
        <v>1</v>
      </c>
      <c r="U676" s="62"/>
      <c r="V676" s="61"/>
      <c r="W676" s="705"/>
      <c r="X676" s="700"/>
      <c r="Y676" s="700"/>
      <c r="Z676" s="700"/>
      <c r="AA676" s="700"/>
      <c r="AB676" s="700"/>
      <c r="AC676" s="700"/>
      <c r="AD676" s="700"/>
      <c r="AE676" s="700"/>
      <c r="AF676" s="700"/>
      <c r="AG676" s="700"/>
      <c r="AH676" s="700"/>
      <c r="AI676" s="700"/>
      <c r="AJ676" s="700"/>
      <c r="AK676" s="700"/>
      <c r="AL676" s="700"/>
      <c r="AM676" s="700"/>
      <c r="AN676" s="700"/>
      <c r="AO676" s="700"/>
      <c r="AP676" s="700"/>
      <c r="AQ676" s="700"/>
      <c r="AR676" s="700"/>
      <c r="AS676" s="700"/>
      <c r="AT676" s="700"/>
      <c r="AU676" s="700"/>
      <c r="AV676" s="700"/>
      <c r="AW676" s="700"/>
      <c r="AX676" s="700"/>
      <c r="AY676" s="700"/>
      <c r="AZ676" s="700"/>
      <c r="BA676" s="700"/>
      <c r="BB676" s="700"/>
      <c r="BC676" s="700"/>
      <c r="BD676" s="700"/>
      <c r="BE676" s="700"/>
      <c r="BF676" s="700"/>
      <c r="BG676" s="700"/>
      <c r="BH676" s="700"/>
      <c r="BI676" s="700"/>
      <c r="BJ676" s="700"/>
      <c r="BK676" s="700"/>
      <c r="BL676" s="700"/>
      <c r="BM676" s="700"/>
      <c r="BN676" s="700"/>
      <c r="BO676" s="700"/>
      <c r="BP676" s="700"/>
    </row>
    <row r="677" spans="1:68" s="697" customFormat="1" ht="12" customHeight="1" outlineLevel="1" x14ac:dyDescent="0.25">
      <c r="A677" s="701"/>
      <c r="B677" s="698"/>
      <c r="C677" s="710"/>
      <c r="D677" s="710"/>
      <c r="E677" s="710"/>
      <c r="F677" s="714"/>
      <c r="G677" s="51"/>
      <c r="H677" s="52"/>
      <c r="I677" s="923" t="str">
        <f>General!L44</f>
        <v>w</v>
      </c>
      <c r="J677" s="367">
        <v>120</v>
      </c>
      <c r="K677" s="367">
        <v>120</v>
      </c>
      <c r="L677" s="367">
        <v>120</v>
      </c>
      <c r="M677" s="367">
        <v>120</v>
      </c>
      <c r="N677" s="367">
        <v>120</v>
      </c>
      <c r="O677" s="367">
        <v>120</v>
      </c>
      <c r="P677" s="367">
        <v>120</v>
      </c>
      <c r="Q677" s="367">
        <v>120</v>
      </c>
      <c r="R677" s="68"/>
      <c r="S677" s="68"/>
      <c r="T677" s="941">
        <v>1</v>
      </c>
      <c r="U677" s="62"/>
      <c r="V677" s="61"/>
      <c r="W677" s="705"/>
      <c r="X677" s="700"/>
      <c r="Y677" s="700"/>
      <c r="Z677" s="700"/>
      <c r="AA677" s="700"/>
      <c r="AB677" s="700"/>
      <c r="AC677" s="700"/>
      <c r="AD677" s="700"/>
      <c r="AE677" s="700"/>
      <c r="AF677" s="700"/>
      <c r="AG677" s="700"/>
      <c r="AH677" s="700"/>
      <c r="AI677" s="700"/>
      <c r="AJ677" s="700"/>
      <c r="AK677" s="700"/>
      <c r="AL677" s="700"/>
      <c r="AM677" s="700"/>
      <c r="AN677" s="700"/>
      <c r="AO677" s="700"/>
      <c r="AP677" s="700"/>
      <c r="AQ677" s="700"/>
      <c r="AR677" s="700"/>
      <c r="AS677" s="700"/>
      <c r="AT677" s="700"/>
      <c r="AU677" s="700"/>
      <c r="AV677" s="700"/>
      <c r="AW677" s="700"/>
      <c r="AX677" s="700"/>
      <c r="AY677" s="700"/>
      <c r="AZ677" s="700"/>
      <c r="BA677" s="700"/>
      <c r="BB677" s="700"/>
      <c r="BC677" s="700"/>
      <c r="BD677" s="700"/>
      <c r="BE677" s="700"/>
      <c r="BF677" s="700"/>
      <c r="BG677" s="700"/>
      <c r="BH677" s="700"/>
      <c r="BI677" s="700"/>
      <c r="BJ677" s="700"/>
      <c r="BK677" s="700"/>
      <c r="BL677" s="700"/>
      <c r="BM677" s="700"/>
      <c r="BN677" s="700"/>
      <c r="BO677" s="700"/>
      <c r="BP677" s="700"/>
    </row>
    <row r="678" spans="1:68" s="697" customFormat="1" ht="12" customHeight="1" outlineLevel="1" x14ac:dyDescent="0.25">
      <c r="A678" s="701"/>
      <c r="B678" s="698"/>
      <c r="C678" s="710"/>
      <c r="D678" s="710"/>
      <c r="E678" s="710"/>
      <c r="F678" s="714"/>
      <c r="G678" s="51"/>
      <c r="H678" s="52"/>
      <c r="I678" s="923" t="str">
        <f>General!L45</f>
        <v>wd</v>
      </c>
      <c r="J678" s="367">
        <v>120</v>
      </c>
      <c r="K678" s="367">
        <v>120</v>
      </c>
      <c r="L678" s="367">
        <v>120</v>
      </c>
      <c r="M678" s="367">
        <v>120</v>
      </c>
      <c r="N678" s="367">
        <v>120</v>
      </c>
      <c r="O678" s="367">
        <v>120</v>
      </c>
      <c r="P678" s="367">
        <v>120</v>
      </c>
      <c r="Q678" s="367">
        <v>120</v>
      </c>
      <c r="R678" s="68"/>
      <c r="S678" s="68"/>
      <c r="T678" s="941">
        <v>1</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s="697" customFormat="1" ht="12" customHeight="1" outlineLevel="1" x14ac:dyDescent="0.25">
      <c r="A679" s="701"/>
      <c r="B679" s="698"/>
      <c r="C679" s="710"/>
      <c r="D679" s="710"/>
      <c r="E679" s="710"/>
      <c r="F679" s="714"/>
      <c r="G679" s="51"/>
      <c r="H679" s="52"/>
      <c r="I679" s="923" t="str">
        <f>General!L46</f>
        <v>x</v>
      </c>
      <c r="J679" s="367">
        <v>0</v>
      </c>
      <c r="K679" s="367">
        <v>0</v>
      </c>
      <c r="L679" s="367">
        <v>0</v>
      </c>
      <c r="M679" s="367">
        <v>0</v>
      </c>
      <c r="N679" s="367">
        <v>0</v>
      </c>
      <c r="O679" s="367">
        <v>0</v>
      </c>
      <c r="P679" s="367">
        <v>0</v>
      </c>
      <c r="Q679" s="367">
        <v>0</v>
      </c>
      <c r="R679" s="68"/>
      <c r="S679" s="68"/>
      <c r="T679" s="941">
        <v>0</v>
      </c>
      <c r="U679" s="62"/>
      <c r="V679" s="61"/>
      <c r="W679" s="705"/>
      <c r="X679" s="700"/>
      <c r="Y679" s="700"/>
      <c r="Z679" s="700"/>
      <c r="AA679" s="700"/>
      <c r="AB679" s="700"/>
      <c r="AC679" s="700"/>
      <c r="AD679" s="700"/>
      <c r="AE679" s="700"/>
      <c r="AF679" s="700"/>
      <c r="AG679" s="700"/>
      <c r="AH679" s="700"/>
      <c r="AI679" s="700"/>
      <c r="AJ679" s="700"/>
      <c r="AK679" s="700"/>
      <c r="AL679" s="700"/>
      <c r="AM679" s="700"/>
      <c r="AN679" s="700"/>
      <c r="AO679" s="700"/>
      <c r="AP679" s="700"/>
      <c r="AQ679" s="700"/>
      <c r="AR679" s="700"/>
      <c r="AS679" s="700"/>
      <c r="AT679" s="700"/>
      <c r="AU679" s="700"/>
      <c r="AV679" s="700"/>
      <c r="AW679" s="700"/>
      <c r="AX679" s="700"/>
      <c r="AY679" s="700"/>
      <c r="AZ679" s="700"/>
      <c r="BA679" s="700"/>
      <c r="BB679" s="700"/>
      <c r="BC679" s="700"/>
      <c r="BD679" s="700"/>
      <c r="BE679" s="700"/>
      <c r="BF679" s="700"/>
      <c r="BG679" s="700"/>
      <c r="BH679" s="700"/>
      <c r="BI679" s="700"/>
      <c r="BJ679" s="700"/>
      <c r="BK679" s="700"/>
      <c r="BL679" s="700"/>
      <c r="BM679" s="700"/>
      <c r="BN679" s="700"/>
      <c r="BO679" s="700"/>
      <c r="BP679" s="700"/>
    </row>
    <row r="680" spans="1:68" s="697" customFormat="1" ht="12" customHeight="1" outlineLevel="1" x14ac:dyDescent="0.25">
      <c r="A680" s="701"/>
      <c r="B680" s="698"/>
      <c r="C680" s="710"/>
      <c r="D680" s="710"/>
      <c r="E680" s="710"/>
      <c r="F680" s="714"/>
      <c r="G680" s="51"/>
      <c r="H680" s="52"/>
      <c r="I680" s="923" t="str">
        <f>General!L47</f>
        <v>xc</v>
      </c>
      <c r="J680" s="943">
        <f>J681*$T$680+J679*(1-$T$680)</f>
        <v>1</v>
      </c>
      <c r="K680" s="943">
        <f t="shared" ref="K680:Q680" si="84">K681*$T$680+K679*(1-$T$680)</f>
        <v>1</v>
      </c>
      <c r="L680" s="943">
        <f t="shared" si="84"/>
        <v>1</v>
      </c>
      <c r="M680" s="943">
        <f t="shared" si="84"/>
        <v>1</v>
      </c>
      <c r="N680" s="943">
        <f t="shared" si="84"/>
        <v>1</v>
      </c>
      <c r="O680" s="943">
        <f t="shared" si="84"/>
        <v>1</v>
      </c>
      <c r="P680" s="943">
        <f t="shared" si="84"/>
        <v>1</v>
      </c>
      <c r="Q680" s="943">
        <f t="shared" si="84"/>
        <v>1</v>
      </c>
      <c r="R680" s="68"/>
      <c r="S680" s="68"/>
      <c r="T680" s="942">
        <v>0.1</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3" t="str">
        <f>General!L48</f>
        <v>xr</v>
      </c>
      <c r="J681" s="367">
        <v>10</v>
      </c>
      <c r="K681" s="367">
        <v>10</v>
      </c>
      <c r="L681" s="367">
        <v>10</v>
      </c>
      <c r="M681" s="367">
        <v>10</v>
      </c>
      <c r="N681" s="367">
        <v>10</v>
      </c>
      <c r="O681" s="367">
        <v>10</v>
      </c>
      <c r="P681" s="367">
        <v>10</v>
      </c>
      <c r="Q681" s="367">
        <v>10</v>
      </c>
      <c r="R681" s="68"/>
      <c r="S681" s="68"/>
      <c r="T681" s="941">
        <v>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3" t="str">
        <f>General!L49</f>
        <v>z</v>
      </c>
      <c r="J682" s="367">
        <v>5</v>
      </c>
      <c r="K682" s="367">
        <v>5</v>
      </c>
      <c r="L682" s="367">
        <v>5</v>
      </c>
      <c r="M682" s="367">
        <v>5</v>
      </c>
      <c r="N682" s="367">
        <v>5</v>
      </c>
      <c r="O682" s="367">
        <v>5</v>
      </c>
      <c r="P682" s="367">
        <v>5</v>
      </c>
      <c r="Q682" s="367">
        <v>5</v>
      </c>
      <c r="R682" s="68"/>
      <c r="S682" s="68"/>
      <c r="T682" s="941">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3" t="str">
        <f>General!L50</f>
        <v>zd</v>
      </c>
      <c r="J683" s="367">
        <v>5</v>
      </c>
      <c r="K683" s="367">
        <v>5</v>
      </c>
      <c r="L683" s="367">
        <v>5</v>
      </c>
      <c r="M683" s="367">
        <v>5</v>
      </c>
      <c r="N683" s="367">
        <v>5</v>
      </c>
      <c r="O683" s="367">
        <v>5</v>
      </c>
      <c r="P683" s="367">
        <v>5</v>
      </c>
      <c r="Q683" s="367">
        <v>5</v>
      </c>
      <c r="R683" s="68"/>
      <c r="S683" s="68"/>
      <c r="T683" s="941">
        <v>1</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28">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29" t="str">
        <f>General!L17</f>
        <v>a</v>
      </c>
      <c r="H699" s="930">
        <v>0</v>
      </c>
      <c r="I699" s="930">
        <v>0</v>
      </c>
      <c r="J699" s="930">
        <v>0</v>
      </c>
      <c r="K699" s="931"/>
      <c r="L699" s="930">
        <v>0</v>
      </c>
      <c r="M699" s="930">
        <v>0</v>
      </c>
      <c r="N699" s="932"/>
      <c r="O699" s="930">
        <v>0</v>
      </c>
      <c r="P699" s="930">
        <v>0</v>
      </c>
      <c r="Q699" s="934">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7" customFormat="1" ht="12" customHeight="1" outlineLevel="1" x14ac:dyDescent="0.25">
      <c r="A700" s="701"/>
      <c r="B700" s="698"/>
      <c r="C700" s="710"/>
      <c r="D700" s="710"/>
      <c r="E700" s="710"/>
      <c r="F700" s="714"/>
      <c r="G700" s="929" t="str">
        <f>General!L18</f>
        <v>ar</v>
      </c>
      <c r="H700" s="930">
        <v>3000</v>
      </c>
      <c r="I700" s="930">
        <v>27.5</v>
      </c>
      <c r="J700" s="930">
        <v>1</v>
      </c>
      <c r="K700" s="931"/>
      <c r="L700" s="930">
        <v>0</v>
      </c>
      <c r="M700" s="930">
        <v>0</v>
      </c>
      <c r="N700" s="932"/>
      <c r="O700" s="930">
        <v>0</v>
      </c>
      <c r="P700" s="930">
        <v>0</v>
      </c>
      <c r="Q700" s="934">
        <v>1</v>
      </c>
      <c r="W700" s="705"/>
      <c r="X700" s="700"/>
      <c r="Y700" s="700"/>
      <c r="Z700" s="700"/>
      <c r="AA700" s="700"/>
      <c r="AB700" s="700"/>
      <c r="AC700" s="700"/>
      <c r="AD700" s="700"/>
      <c r="AE700" s="700"/>
      <c r="AF700" s="700"/>
      <c r="AG700" s="700"/>
      <c r="AH700" s="700"/>
      <c r="AI700" s="700"/>
      <c r="AJ700" s="700"/>
      <c r="AK700" s="700"/>
      <c r="AL700" s="700"/>
      <c r="AM700" s="700"/>
      <c r="AN700" s="700"/>
      <c r="AO700" s="700"/>
      <c r="AP700" s="700"/>
      <c r="AQ700" s="700"/>
      <c r="AR700" s="700"/>
      <c r="AS700" s="700"/>
      <c r="AT700" s="700"/>
      <c r="AU700" s="700"/>
      <c r="AV700" s="700"/>
      <c r="AW700" s="700"/>
      <c r="AX700" s="700"/>
      <c r="AY700" s="700"/>
      <c r="AZ700" s="700"/>
      <c r="BA700" s="700"/>
      <c r="BB700" s="700"/>
      <c r="BC700" s="700"/>
      <c r="BD700" s="700"/>
      <c r="BE700" s="700"/>
      <c r="BF700" s="700"/>
      <c r="BG700" s="700"/>
      <c r="BH700" s="700"/>
      <c r="BI700" s="700"/>
      <c r="BJ700" s="700"/>
      <c r="BK700" s="700"/>
      <c r="BL700" s="700"/>
      <c r="BM700" s="700"/>
      <c r="BN700" s="700"/>
      <c r="BO700" s="700"/>
      <c r="BP700" s="700"/>
    </row>
    <row r="701" spans="1:68" ht="12" customHeight="1" outlineLevel="1" x14ac:dyDescent="0.25">
      <c r="A701" s="6"/>
      <c r="B701" s="7"/>
      <c r="C701" s="18"/>
      <c r="D701" s="18"/>
      <c r="E701" s="18"/>
      <c r="F701" s="27"/>
      <c r="G701" s="929" t="str">
        <f>General!L19</f>
        <v>b</v>
      </c>
      <c r="H701" s="930">
        <v>295</v>
      </c>
      <c r="I701" s="930">
        <v>27.5</v>
      </c>
      <c r="J701" s="930">
        <v>1</v>
      </c>
      <c r="K701" s="931" t="s">
        <v>50</v>
      </c>
      <c r="L701" s="930">
        <v>40</v>
      </c>
      <c r="M701" s="930">
        <v>240</v>
      </c>
      <c r="N701" s="932"/>
      <c r="O701" s="930">
        <v>0</v>
      </c>
      <c r="P701" s="930">
        <v>0</v>
      </c>
      <c r="Q701" s="934">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7" customFormat="1" ht="12" customHeight="1" outlineLevel="1" x14ac:dyDescent="0.25">
      <c r="A702" s="701"/>
      <c r="B702" s="698"/>
      <c r="C702" s="710"/>
      <c r="D702" s="710"/>
      <c r="E702" s="710"/>
      <c r="F702" s="714"/>
      <c r="G702" s="929" t="str">
        <f>General!L20</f>
        <v>bd</v>
      </c>
      <c r="H702" s="930">
        <v>295</v>
      </c>
      <c r="I702" s="930">
        <v>27.5</v>
      </c>
      <c r="J702" s="930">
        <v>1</v>
      </c>
      <c r="K702" s="931" t="s">
        <v>50</v>
      </c>
      <c r="L702" s="930">
        <v>40</v>
      </c>
      <c r="M702" s="930">
        <v>240</v>
      </c>
      <c r="N702" s="932"/>
      <c r="O702" s="930">
        <v>0</v>
      </c>
      <c r="P702" s="930">
        <v>0</v>
      </c>
      <c r="Q702" s="934">
        <v>1</v>
      </c>
      <c r="W702" s="705"/>
      <c r="X702" s="700"/>
      <c r="Y702" s="700"/>
      <c r="Z702" s="700"/>
      <c r="AA702" s="700"/>
      <c r="AB702" s="700"/>
      <c r="AC702" s="700"/>
      <c r="AD702" s="700"/>
      <c r="AE702" s="700"/>
      <c r="AF702" s="700"/>
      <c r="AG702" s="700"/>
      <c r="AH702" s="700"/>
      <c r="AI702" s="700"/>
      <c r="AJ702" s="700"/>
      <c r="AK702" s="700"/>
      <c r="AL702" s="700"/>
      <c r="AM702" s="700"/>
      <c r="AN702" s="700"/>
      <c r="AO702" s="700"/>
      <c r="AP702" s="700"/>
      <c r="AQ702" s="700"/>
      <c r="AR702" s="700"/>
      <c r="AS702" s="700"/>
      <c r="AT702" s="700"/>
      <c r="AU702" s="700"/>
      <c r="AV702" s="700"/>
      <c r="AW702" s="700"/>
      <c r="AX702" s="700"/>
      <c r="AY702" s="700"/>
      <c r="AZ702" s="700"/>
      <c r="BA702" s="700"/>
      <c r="BB702" s="700"/>
      <c r="BC702" s="700"/>
      <c r="BD702" s="700"/>
      <c r="BE702" s="700"/>
      <c r="BF702" s="700"/>
      <c r="BG702" s="700"/>
      <c r="BH702" s="700"/>
      <c r="BI702" s="700"/>
      <c r="BJ702" s="700"/>
      <c r="BK702" s="700"/>
      <c r="BL702" s="700"/>
      <c r="BM702" s="700"/>
      <c r="BN702" s="700"/>
      <c r="BO702" s="700"/>
      <c r="BP702" s="700"/>
    </row>
    <row r="703" spans="1:68" ht="12" customHeight="1" outlineLevel="1" x14ac:dyDescent="0.25">
      <c r="A703" s="6"/>
      <c r="B703" s="7"/>
      <c r="C703" s="18"/>
      <c r="D703" s="18"/>
      <c r="E703" s="18"/>
      <c r="F703" s="27"/>
      <c r="G703" s="929" t="str">
        <f>General!L21</f>
        <v>f</v>
      </c>
      <c r="H703" s="930">
        <v>350</v>
      </c>
      <c r="I703" s="930">
        <v>27.5</v>
      </c>
      <c r="J703" s="930">
        <v>1</v>
      </c>
      <c r="K703" s="932" t="s">
        <v>53</v>
      </c>
      <c r="L703" s="930">
        <v>48</v>
      </c>
      <c r="M703" s="930">
        <v>200</v>
      </c>
      <c r="N703" s="932"/>
      <c r="O703" s="930">
        <v>0</v>
      </c>
      <c r="P703" s="930">
        <v>0</v>
      </c>
      <c r="Q703" s="934">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7" customFormat="1" ht="12" customHeight="1" outlineLevel="1" x14ac:dyDescent="0.25">
      <c r="A704" s="701"/>
      <c r="B704" s="698"/>
      <c r="C704" s="710"/>
      <c r="D704" s="710"/>
      <c r="E704" s="710"/>
      <c r="F704" s="714"/>
      <c r="G704" s="929" t="str">
        <f>General!L22</f>
        <v>h</v>
      </c>
      <c r="H704" s="930">
        <v>235</v>
      </c>
      <c r="I704" s="930">
        <v>27.5</v>
      </c>
      <c r="J704" s="930">
        <v>1</v>
      </c>
      <c r="K704" s="932" t="s">
        <v>51</v>
      </c>
      <c r="L704" s="930">
        <v>27.7</v>
      </c>
      <c r="M704" s="930">
        <v>100</v>
      </c>
      <c r="N704" s="932"/>
      <c r="O704" s="930">
        <v>0</v>
      </c>
      <c r="P704" s="930">
        <v>0</v>
      </c>
      <c r="Q704" s="934">
        <v>1</v>
      </c>
      <c r="W704" s="705"/>
      <c r="X704" s="700"/>
      <c r="Y704" s="700"/>
      <c r="Z704" s="700"/>
      <c r="AA704" s="700"/>
      <c r="AB704" s="700"/>
      <c r="AC704" s="700"/>
      <c r="AD704" s="700"/>
      <c r="AE704" s="700"/>
      <c r="AF704" s="700"/>
      <c r="AG704" s="700"/>
      <c r="AH704" s="700"/>
      <c r="AI704" s="700"/>
      <c r="AJ704" s="700"/>
      <c r="AK704" s="700"/>
      <c r="AL704" s="700"/>
      <c r="AM704" s="700"/>
      <c r="AN704" s="700"/>
      <c r="AO704" s="700"/>
      <c r="AP704" s="700"/>
      <c r="AQ704" s="700"/>
      <c r="AR704" s="700"/>
      <c r="AS704" s="700"/>
      <c r="AT704" s="700"/>
      <c r="AU704" s="700"/>
      <c r="AV704" s="700"/>
      <c r="AW704" s="700"/>
      <c r="AX704" s="700"/>
      <c r="AY704" s="700"/>
      <c r="AZ704" s="700"/>
      <c r="BA704" s="700"/>
      <c r="BB704" s="700"/>
      <c r="BC704" s="700"/>
      <c r="BD704" s="700"/>
      <c r="BE704" s="700"/>
      <c r="BF704" s="700"/>
      <c r="BG704" s="700"/>
      <c r="BH704" s="700"/>
      <c r="BI704" s="700"/>
      <c r="BJ704" s="700"/>
      <c r="BK704" s="700"/>
      <c r="BL704" s="700"/>
      <c r="BM704" s="700"/>
      <c r="BN704" s="700"/>
      <c r="BO704" s="700"/>
      <c r="BP704" s="700"/>
    </row>
    <row r="705" spans="1:68" ht="12" customHeight="1" outlineLevel="1" x14ac:dyDescent="0.25">
      <c r="A705" s="6"/>
      <c r="B705" s="7"/>
      <c r="C705" s="18"/>
      <c r="D705" s="18"/>
      <c r="E705" s="18"/>
      <c r="F705" s="27"/>
      <c r="G705" s="929" t="str">
        <f>General!L23</f>
        <v>i</v>
      </c>
      <c r="H705" s="930">
        <v>350</v>
      </c>
      <c r="I705" s="930">
        <v>27.5</v>
      </c>
      <c r="J705" s="930">
        <v>1</v>
      </c>
      <c r="K705" s="932"/>
      <c r="L705" s="930">
        <v>0</v>
      </c>
      <c r="M705" s="930">
        <v>0</v>
      </c>
      <c r="N705" s="932"/>
      <c r="O705" s="930">
        <v>0</v>
      </c>
      <c r="P705" s="930">
        <v>0</v>
      </c>
      <c r="Q705" s="934">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7" customFormat="1" ht="12" customHeight="1" outlineLevel="1" x14ac:dyDescent="0.25">
      <c r="A706" s="701"/>
      <c r="B706" s="698"/>
      <c r="C706" s="710"/>
      <c r="D706" s="710"/>
      <c r="E706" s="710"/>
      <c r="F706" s="709"/>
      <c r="G706" s="929" t="str">
        <f>General!L24</f>
        <v>j</v>
      </c>
      <c r="H706" s="930">
        <v>0</v>
      </c>
      <c r="I706" s="930">
        <v>0</v>
      </c>
      <c r="J706" s="930">
        <v>0</v>
      </c>
      <c r="K706" s="932"/>
      <c r="L706" s="930">
        <v>0</v>
      </c>
      <c r="M706" s="930">
        <v>0</v>
      </c>
      <c r="N706" s="932"/>
      <c r="O706" s="930">
        <v>0</v>
      </c>
      <c r="P706" s="930">
        <v>0</v>
      </c>
      <c r="Q706" s="934">
        <v>0</v>
      </c>
      <c r="W706" s="705"/>
      <c r="X706" s="700"/>
      <c r="Y706" s="700"/>
      <c r="Z706" s="700"/>
      <c r="AA706" s="700"/>
      <c r="AB706" s="700"/>
      <c r="AC706" s="700"/>
      <c r="AD706" s="700"/>
      <c r="AE706" s="700"/>
      <c r="AF706" s="700"/>
      <c r="AG706" s="700"/>
      <c r="AH706" s="700"/>
      <c r="AI706" s="700"/>
      <c r="AJ706" s="700"/>
      <c r="AK706" s="700"/>
      <c r="AL706" s="700"/>
      <c r="AM706" s="700"/>
      <c r="AN706" s="700"/>
      <c r="AO706" s="700"/>
      <c r="AP706" s="700"/>
      <c r="AQ706" s="700"/>
      <c r="AR706" s="700"/>
      <c r="AS706" s="700"/>
      <c r="AT706" s="700"/>
      <c r="AU706" s="700"/>
      <c r="AV706" s="700"/>
      <c r="AW706" s="700"/>
      <c r="AX706" s="700"/>
      <c r="AY706" s="700"/>
      <c r="AZ706" s="700"/>
      <c r="BA706" s="700"/>
      <c r="BB706" s="700"/>
      <c r="BC706" s="700"/>
      <c r="BD706" s="700"/>
      <c r="BE706" s="700"/>
      <c r="BF706" s="700"/>
      <c r="BG706" s="700"/>
      <c r="BH706" s="700"/>
      <c r="BI706" s="700"/>
      <c r="BJ706" s="700"/>
      <c r="BK706" s="700"/>
      <c r="BL706" s="700"/>
      <c r="BM706" s="700"/>
      <c r="BN706" s="700"/>
      <c r="BO706" s="700"/>
      <c r="BP706" s="700"/>
    </row>
    <row r="707" spans="1:68" s="697" customFormat="1" ht="12" customHeight="1" outlineLevel="1" x14ac:dyDescent="0.25">
      <c r="A707" s="701"/>
      <c r="B707" s="698"/>
      <c r="C707" s="710"/>
      <c r="D707" s="710"/>
      <c r="E707" s="710"/>
      <c r="F707" s="709"/>
      <c r="G707" s="929" t="str">
        <f>General!L25</f>
        <v>jc</v>
      </c>
      <c r="H707" s="943">
        <f>H708</f>
        <v>3000</v>
      </c>
      <c r="I707" s="943">
        <f t="shared" ref="I707:Q707" si="85">I708</f>
        <v>27.5</v>
      </c>
      <c r="J707" s="943">
        <f t="shared" si="85"/>
        <v>1</v>
      </c>
      <c r="K707" s="943">
        <f t="shared" si="85"/>
        <v>0</v>
      </c>
      <c r="L707" s="943">
        <f t="shared" si="85"/>
        <v>0</v>
      </c>
      <c r="M707" s="943">
        <f t="shared" si="85"/>
        <v>0</v>
      </c>
      <c r="N707" s="943">
        <f t="shared" si="85"/>
        <v>0</v>
      </c>
      <c r="O707" s="943">
        <f t="shared" si="85"/>
        <v>0</v>
      </c>
      <c r="P707" s="943">
        <f t="shared" si="85"/>
        <v>0</v>
      </c>
      <c r="Q707" s="944">
        <f t="shared" si="85"/>
        <v>1</v>
      </c>
      <c r="W707" s="705"/>
      <c r="X707" s="700"/>
      <c r="Y707" s="700"/>
      <c r="Z707" s="700"/>
      <c r="AA707" s="700"/>
      <c r="AB707" s="700"/>
      <c r="AC707" s="700"/>
      <c r="AD707" s="700"/>
      <c r="AE707" s="700"/>
      <c r="AF707" s="700"/>
      <c r="AG707" s="700"/>
      <c r="AH707" s="700"/>
      <c r="AI707" s="700"/>
      <c r="AJ707" s="700"/>
      <c r="AK707" s="700"/>
      <c r="AL707" s="700"/>
      <c r="AM707" s="700"/>
      <c r="AN707" s="700"/>
      <c r="AO707" s="700"/>
      <c r="AP707" s="700"/>
      <c r="AQ707" s="700"/>
      <c r="AR707" s="700"/>
      <c r="AS707" s="700"/>
      <c r="AT707" s="700"/>
      <c r="AU707" s="700"/>
      <c r="AV707" s="700"/>
      <c r="AW707" s="700"/>
      <c r="AX707" s="700"/>
      <c r="AY707" s="700"/>
      <c r="AZ707" s="700"/>
      <c r="BA707" s="700"/>
      <c r="BB707" s="700"/>
      <c r="BC707" s="700"/>
      <c r="BD707" s="700"/>
      <c r="BE707" s="700"/>
      <c r="BF707" s="700"/>
      <c r="BG707" s="700"/>
      <c r="BH707" s="700"/>
      <c r="BI707" s="700"/>
      <c r="BJ707" s="700"/>
      <c r="BK707" s="700"/>
      <c r="BL707" s="700"/>
      <c r="BM707" s="700"/>
      <c r="BN707" s="700"/>
      <c r="BO707" s="700"/>
      <c r="BP707" s="700"/>
    </row>
    <row r="708" spans="1:68" ht="12" customHeight="1" outlineLevel="1" x14ac:dyDescent="0.25">
      <c r="A708" s="6"/>
      <c r="B708" s="7"/>
      <c r="C708" s="18"/>
      <c r="D708" s="18"/>
      <c r="E708" s="18"/>
      <c r="F708" s="37"/>
      <c r="G708" s="929" t="str">
        <f>General!L26</f>
        <v>jr</v>
      </c>
      <c r="H708" s="930">
        <v>3000</v>
      </c>
      <c r="I708" s="930">
        <v>27.5</v>
      </c>
      <c r="J708" s="930">
        <v>1</v>
      </c>
      <c r="K708" s="932"/>
      <c r="L708" s="930">
        <v>0</v>
      </c>
      <c r="M708" s="930">
        <v>0</v>
      </c>
      <c r="N708" s="932"/>
      <c r="O708" s="930">
        <v>0</v>
      </c>
      <c r="P708" s="930">
        <v>0</v>
      </c>
      <c r="Q708" s="934">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7" customFormat="1" ht="12" customHeight="1" outlineLevel="1" x14ac:dyDescent="0.25">
      <c r="A709" s="701"/>
      <c r="B709" s="698"/>
      <c r="C709" s="710"/>
      <c r="D709" s="710"/>
      <c r="E709" s="710"/>
      <c r="F709" s="712"/>
      <c r="G709" s="929" t="str">
        <f>General!L27</f>
        <v>k</v>
      </c>
      <c r="H709" s="930">
        <v>350</v>
      </c>
      <c r="I709" s="930">
        <v>27.5</v>
      </c>
      <c r="J709" s="930">
        <v>1</v>
      </c>
      <c r="K709" s="932"/>
      <c r="L709" s="930">
        <v>0</v>
      </c>
      <c r="M709" s="930">
        <v>0</v>
      </c>
      <c r="N709" s="932"/>
      <c r="O709" s="930">
        <v>0</v>
      </c>
      <c r="P709" s="930">
        <v>0</v>
      </c>
      <c r="Q709" s="934">
        <v>1</v>
      </c>
      <c r="W709" s="705"/>
      <c r="X709" s="700"/>
      <c r="Y709" s="700"/>
      <c r="Z709" s="700"/>
      <c r="AA709" s="700"/>
      <c r="AB709" s="700"/>
      <c r="AC709" s="700"/>
      <c r="AD709" s="700"/>
      <c r="AE709" s="700"/>
      <c r="AF709" s="700"/>
      <c r="AG709" s="700"/>
      <c r="AH709" s="700"/>
      <c r="AI709" s="700"/>
      <c r="AJ709" s="700"/>
      <c r="AK709" s="700"/>
      <c r="AL709" s="700"/>
      <c r="AM709" s="700"/>
      <c r="AN709" s="700"/>
      <c r="AO709" s="700"/>
      <c r="AP709" s="700"/>
      <c r="AQ709" s="700"/>
      <c r="AR709" s="700"/>
      <c r="AS709" s="700"/>
      <c r="AT709" s="700"/>
      <c r="AU709" s="700"/>
      <c r="AV709" s="700"/>
      <c r="AW709" s="700"/>
      <c r="AX709" s="700"/>
      <c r="AY709" s="700"/>
      <c r="AZ709" s="700"/>
      <c r="BA709" s="700"/>
      <c r="BB709" s="700"/>
      <c r="BC709" s="700"/>
      <c r="BD709" s="700"/>
      <c r="BE709" s="700"/>
      <c r="BF709" s="700"/>
      <c r="BG709" s="700"/>
      <c r="BH709" s="700"/>
      <c r="BI709" s="700"/>
      <c r="BJ709" s="700"/>
      <c r="BK709" s="700"/>
      <c r="BL709" s="700"/>
      <c r="BM709" s="700"/>
      <c r="BN709" s="700"/>
      <c r="BO709" s="700"/>
      <c r="BP709" s="700"/>
    </row>
    <row r="710" spans="1:68" ht="12" customHeight="1" outlineLevel="1" x14ac:dyDescent="0.25">
      <c r="A710" s="6"/>
      <c r="B710" s="7"/>
      <c r="C710" s="18"/>
      <c r="D710" s="18"/>
      <c r="E710" s="18"/>
      <c r="F710" s="34"/>
      <c r="G710" s="929" t="str">
        <f>General!L28</f>
        <v>l</v>
      </c>
      <c r="H710" s="930">
        <v>305</v>
      </c>
      <c r="I710" s="930">
        <v>27.5</v>
      </c>
      <c r="J710" s="930">
        <v>1</v>
      </c>
      <c r="K710" s="932" t="s">
        <v>52</v>
      </c>
      <c r="L710" s="930">
        <v>31.3</v>
      </c>
      <c r="M710" s="930">
        <v>100</v>
      </c>
      <c r="N710" s="932"/>
      <c r="O710" s="930">
        <v>0</v>
      </c>
      <c r="P710" s="930">
        <v>0</v>
      </c>
      <c r="Q710" s="934">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29" t="str">
        <f>General!L29</f>
        <v>m</v>
      </c>
      <c r="H711" s="930">
        <v>0</v>
      </c>
      <c r="I711" s="930">
        <v>0</v>
      </c>
      <c r="J711" s="930">
        <v>0</v>
      </c>
      <c r="K711" s="932"/>
      <c r="L711" s="930">
        <v>0</v>
      </c>
      <c r="M711" s="930">
        <v>0</v>
      </c>
      <c r="N711" s="932"/>
      <c r="O711" s="930">
        <v>0</v>
      </c>
      <c r="P711" s="930">
        <v>0</v>
      </c>
      <c r="Q711" s="934">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29" t="str">
        <f>General!L30</f>
        <v>o</v>
      </c>
      <c r="H712" s="930">
        <v>235</v>
      </c>
      <c r="I712" s="930">
        <v>27.5</v>
      </c>
      <c r="J712" s="930">
        <v>1</v>
      </c>
      <c r="K712" s="932"/>
      <c r="L712" s="933">
        <v>0</v>
      </c>
      <c r="M712" s="933">
        <v>0</v>
      </c>
      <c r="N712" s="932"/>
      <c r="O712" s="930">
        <v>0</v>
      </c>
      <c r="P712" s="930">
        <v>0</v>
      </c>
      <c r="Q712" s="934">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29" t="str">
        <f>General!L31</f>
        <v>od</v>
      </c>
      <c r="H713" s="930">
        <v>235</v>
      </c>
      <c r="I713" s="930">
        <v>27.5</v>
      </c>
      <c r="J713" s="930">
        <v>1</v>
      </c>
      <c r="K713" s="932"/>
      <c r="L713" s="933">
        <v>0</v>
      </c>
      <c r="M713" s="933">
        <v>0</v>
      </c>
      <c r="N713" s="932"/>
      <c r="O713" s="930">
        <v>0</v>
      </c>
      <c r="P713" s="930">
        <v>0</v>
      </c>
      <c r="Q713" s="934">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29" t="str">
        <f>General!L32</f>
        <v>of</v>
      </c>
      <c r="H714" s="930">
        <v>1000</v>
      </c>
      <c r="I714" s="930">
        <v>27.5</v>
      </c>
      <c r="J714" s="930">
        <v>1</v>
      </c>
      <c r="K714" s="932" t="s">
        <v>51</v>
      </c>
      <c r="L714" s="930">
        <v>27.7</v>
      </c>
      <c r="M714" s="930">
        <v>100</v>
      </c>
      <c r="N714" s="932"/>
      <c r="O714" s="930">
        <v>0</v>
      </c>
      <c r="P714" s="930">
        <v>0</v>
      </c>
      <c r="Q714" s="934">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29" t="str">
        <f>General!L33</f>
        <v>r</v>
      </c>
      <c r="H715" s="930">
        <v>26250</v>
      </c>
      <c r="I715" s="930">
        <v>27.5</v>
      </c>
      <c r="J715" s="930">
        <v>1</v>
      </c>
      <c r="K715" s="932" t="s">
        <v>54</v>
      </c>
      <c r="L715" s="930">
        <v>431</v>
      </c>
      <c r="M715" s="930">
        <v>100</v>
      </c>
      <c r="N715" s="932" t="s">
        <v>55</v>
      </c>
      <c r="O715" s="930">
        <v>125</v>
      </c>
      <c r="P715" s="930">
        <v>1000</v>
      </c>
      <c r="Q715" s="934">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29" t="str">
        <f>General!L34</f>
        <v>rd</v>
      </c>
      <c r="H716" s="930">
        <v>26250</v>
      </c>
      <c r="I716" s="930">
        <v>27.5</v>
      </c>
      <c r="J716" s="930">
        <v>1</v>
      </c>
      <c r="K716" s="932" t="s">
        <v>54</v>
      </c>
      <c r="L716" s="930">
        <v>431</v>
      </c>
      <c r="M716" s="930">
        <v>100</v>
      </c>
      <c r="N716" s="932" t="s">
        <v>55</v>
      </c>
      <c r="O716" s="930">
        <v>125</v>
      </c>
      <c r="P716" s="930">
        <v>1000</v>
      </c>
      <c r="Q716" s="934">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7" customFormat="1" ht="12" customHeight="1" outlineLevel="1" x14ac:dyDescent="0.25">
      <c r="A717" s="701"/>
      <c r="B717" s="698"/>
      <c r="C717" s="710"/>
      <c r="D717" s="710"/>
      <c r="E717" s="710"/>
      <c r="F717" s="712"/>
      <c r="G717" s="929" t="str">
        <f>General!L35</f>
        <v>s</v>
      </c>
      <c r="H717" s="930">
        <v>0</v>
      </c>
      <c r="I717" s="930">
        <v>0</v>
      </c>
      <c r="J717" s="930">
        <v>0</v>
      </c>
      <c r="K717" s="932"/>
      <c r="L717" s="930">
        <v>0</v>
      </c>
      <c r="M717" s="930">
        <v>0</v>
      </c>
      <c r="N717" s="932"/>
      <c r="O717" s="930">
        <v>0</v>
      </c>
      <c r="P717" s="930">
        <v>0</v>
      </c>
      <c r="Q717" s="934">
        <v>0</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s="697" customFormat="1" ht="12" customHeight="1" outlineLevel="1" x14ac:dyDescent="0.25">
      <c r="A718" s="701"/>
      <c r="B718" s="698"/>
      <c r="C718" s="710"/>
      <c r="D718" s="710"/>
      <c r="E718" s="710"/>
      <c r="F718" s="712"/>
      <c r="G718" s="929" t="str">
        <f>General!L36</f>
        <v>sr</v>
      </c>
      <c r="H718" s="930">
        <v>3000</v>
      </c>
      <c r="I718" s="930">
        <v>27.5</v>
      </c>
      <c r="J718" s="930">
        <v>1</v>
      </c>
      <c r="K718" s="932"/>
      <c r="L718" s="930">
        <v>0</v>
      </c>
      <c r="M718" s="930">
        <v>0</v>
      </c>
      <c r="N718" s="932"/>
      <c r="O718" s="930">
        <v>0</v>
      </c>
      <c r="P718" s="930">
        <v>0</v>
      </c>
      <c r="Q718" s="934">
        <v>1</v>
      </c>
      <c r="W718" s="705"/>
      <c r="X718" s="700"/>
      <c r="Y718" s="700"/>
      <c r="Z718" s="700"/>
      <c r="AA718" s="700"/>
      <c r="AB718" s="700"/>
      <c r="AC718" s="700"/>
      <c r="AD718" s="700"/>
      <c r="AE718" s="700"/>
      <c r="AF718" s="700"/>
      <c r="AG718" s="700"/>
      <c r="AH718" s="700"/>
      <c r="AI718" s="700"/>
      <c r="AJ718" s="700"/>
      <c r="AK718" s="700"/>
      <c r="AL718" s="700"/>
      <c r="AM718" s="700"/>
      <c r="AN718" s="700"/>
      <c r="AO718" s="700"/>
      <c r="AP718" s="700"/>
      <c r="AQ718" s="700"/>
      <c r="AR718" s="700"/>
      <c r="AS718" s="700"/>
      <c r="AT718" s="700"/>
      <c r="AU718" s="700"/>
      <c r="AV718" s="700"/>
      <c r="AW718" s="700"/>
      <c r="AX718" s="700"/>
      <c r="AY718" s="700"/>
      <c r="AZ718" s="700"/>
      <c r="BA718" s="700"/>
      <c r="BB718" s="700"/>
      <c r="BC718" s="700"/>
      <c r="BD718" s="700"/>
      <c r="BE718" s="700"/>
      <c r="BF718" s="700"/>
      <c r="BG718" s="700"/>
      <c r="BH718" s="700"/>
      <c r="BI718" s="700"/>
      <c r="BJ718" s="700"/>
      <c r="BK718" s="700"/>
      <c r="BL718" s="700"/>
      <c r="BM718" s="700"/>
      <c r="BN718" s="700"/>
      <c r="BO718" s="700"/>
      <c r="BP718" s="700"/>
    </row>
    <row r="719" spans="1:68" s="697" customFormat="1" ht="12" customHeight="1" outlineLevel="1" x14ac:dyDescent="0.25">
      <c r="A719" s="701"/>
      <c r="B719" s="698"/>
      <c r="C719" s="710"/>
      <c r="D719" s="710"/>
      <c r="E719" s="710"/>
      <c r="F719" s="712"/>
      <c r="G719" s="929" t="str">
        <f>General!L37</f>
        <v>t</v>
      </c>
      <c r="H719" s="930">
        <v>0</v>
      </c>
      <c r="I719" s="930">
        <v>0</v>
      </c>
      <c r="J719" s="930">
        <v>0</v>
      </c>
      <c r="K719" s="932"/>
      <c r="L719" s="930">
        <v>0</v>
      </c>
      <c r="M719" s="930">
        <v>0</v>
      </c>
      <c r="N719" s="932"/>
      <c r="O719" s="930">
        <v>0</v>
      </c>
      <c r="P719" s="930">
        <v>0</v>
      </c>
      <c r="Q719" s="934">
        <v>0</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s="697" customFormat="1" ht="12" customHeight="1" outlineLevel="1" x14ac:dyDescent="0.25">
      <c r="A720" s="701"/>
      <c r="B720" s="698"/>
      <c r="C720" s="710"/>
      <c r="D720" s="710"/>
      <c r="E720" s="710"/>
      <c r="F720" s="712"/>
      <c r="G720" s="929" t="str">
        <f>General!L38</f>
        <v>tc</v>
      </c>
      <c r="H720" s="943">
        <f>H721</f>
        <v>3000</v>
      </c>
      <c r="I720" s="943">
        <f t="shared" ref="I720:Q720" si="86">I721</f>
        <v>27.5</v>
      </c>
      <c r="J720" s="943">
        <f t="shared" si="86"/>
        <v>1</v>
      </c>
      <c r="K720" s="943">
        <f t="shared" si="86"/>
        <v>0</v>
      </c>
      <c r="L720" s="943">
        <f t="shared" si="86"/>
        <v>0</v>
      </c>
      <c r="M720" s="943">
        <f t="shared" si="86"/>
        <v>0</v>
      </c>
      <c r="N720" s="943">
        <f t="shared" si="86"/>
        <v>0</v>
      </c>
      <c r="O720" s="943">
        <f t="shared" si="86"/>
        <v>0</v>
      </c>
      <c r="P720" s="943">
        <f t="shared" si="86"/>
        <v>0</v>
      </c>
      <c r="Q720" s="944">
        <f t="shared" si="86"/>
        <v>1</v>
      </c>
      <c r="W720" s="705"/>
      <c r="X720" s="700"/>
      <c r="Y720" s="700"/>
      <c r="Z720" s="700"/>
      <c r="AA720" s="700"/>
      <c r="AB720" s="700"/>
      <c r="AC720" s="700"/>
      <c r="AD720" s="700"/>
      <c r="AE720" s="700"/>
      <c r="AF720" s="700"/>
      <c r="AG720" s="700"/>
      <c r="AH720" s="700"/>
      <c r="AI720" s="700"/>
      <c r="AJ720" s="700"/>
      <c r="AK720" s="700"/>
      <c r="AL720" s="700"/>
      <c r="AM720" s="700"/>
      <c r="AN720" s="700"/>
      <c r="AO720" s="700"/>
      <c r="AP720" s="700"/>
      <c r="AQ720" s="700"/>
      <c r="AR720" s="700"/>
      <c r="AS720" s="700"/>
      <c r="AT720" s="700"/>
      <c r="AU720" s="700"/>
      <c r="AV720" s="700"/>
      <c r="AW720" s="700"/>
      <c r="AX720" s="700"/>
      <c r="AY720" s="700"/>
      <c r="AZ720" s="700"/>
      <c r="BA720" s="700"/>
      <c r="BB720" s="700"/>
      <c r="BC720" s="700"/>
      <c r="BD720" s="700"/>
      <c r="BE720" s="700"/>
      <c r="BF720" s="700"/>
      <c r="BG720" s="700"/>
      <c r="BH720" s="700"/>
      <c r="BI720" s="700"/>
      <c r="BJ720" s="700"/>
      <c r="BK720" s="700"/>
      <c r="BL720" s="700"/>
      <c r="BM720" s="700"/>
      <c r="BN720" s="700"/>
      <c r="BO720" s="700"/>
      <c r="BP720" s="700"/>
    </row>
    <row r="721" spans="1:68" s="697" customFormat="1" ht="12" customHeight="1" outlineLevel="1" x14ac:dyDescent="0.25">
      <c r="A721" s="701"/>
      <c r="B721" s="698"/>
      <c r="C721" s="710"/>
      <c r="D721" s="710"/>
      <c r="E721" s="710"/>
      <c r="F721" s="712"/>
      <c r="G721" s="929" t="str">
        <f>General!L39</f>
        <v>tr</v>
      </c>
      <c r="H721" s="930">
        <v>3000</v>
      </c>
      <c r="I721" s="930">
        <v>27.5</v>
      </c>
      <c r="J721" s="930">
        <v>1</v>
      </c>
      <c r="K721" s="932"/>
      <c r="L721" s="930">
        <v>0</v>
      </c>
      <c r="M721" s="930">
        <v>0</v>
      </c>
      <c r="N721" s="932"/>
      <c r="O721" s="930">
        <v>0</v>
      </c>
      <c r="P721" s="930">
        <v>0</v>
      </c>
      <c r="Q721" s="934">
        <v>1</v>
      </c>
      <c r="W721" s="705"/>
      <c r="X721" s="700"/>
      <c r="Y721" s="700"/>
      <c r="Z721" s="700"/>
      <c r="AA721" s="700"/>
      <c r="AB721" s="700"/>
      <c r="AC721" s="700"/>
      <c r="AD721" s="700"/>
      <c r="AE721" s="700"/>
      <c r="AF721" s="700"/>
      <c r="AG721" s="700"/>
      <c r="AH721" s="700"/>
      <c r="AI721" s="700"/>
      <c r="AJ721" s="700"/>
      <c r="AK721" s="700"/>
      <c r="AL721" s="700"/>
      <c r="AM721" s="700"/>
      <c r="AN721" s="700"/>
      <c r="AO721" s="700"/>
      <c r="AP721" s="700"/>
      <c r="AQ721" s="700"/>
      <c r="AR721" s="700"/>
      <c r="AS721" s="700"/>
      <c r="AT721" s="700"/>
      <c r="AU721" s="700"/>
      <c r="AV721" s="700"/>
      <c r="AW721" s="700"/>
      <c r="AX721" s="700"/>
      <c r="AY721" s="700"/>
      <c r="AZ721" s="700"/>
      <c r="BA721" s="700"/>
      <c r="BB721" s="700"/>
      <c r="BC721" s="700"/>
      <c r="BD721" s="700"/>
      <c r="BE721" s="700"/>
      <c r="BF721" s="700"/>
      <c r="BG721" s="700"/>
      <c r="BH721" s="700"/>
      <c r="BI721" s="700"/>
      <c r="BJ721" s="700"/>
      <c r="BK721" s="700"/>
      <c r="BL721" s="700"/>
      <c r="BM721" s="700"/>
      <c r="BN721" s="700"/>
      <c r="BO721" s="700"/>
      <c r="BP721" s="700"/>
    </row>
    <row r="722" spans="1:68" s="697" customFormat="1" ht="12" customHeight="1" outlineLevel="1" x14ac:dyDescent="0.25">
      <c r="A722" s="701"/>
      <c r="B722" s="698"/>
      <c r="C722" s="710"/>
      <c r="D722" s="710"/>
      <c r="E722" s="710"/>
      <c r="F722" s="712"/>
      <c r="G722" s="929" t="str">
        <f>General!L40</f>
        <v>u</v>
      </c>
      <c r="H722" s="930">
        <v>0</v>
      </c>
      <c r="I722" s="930">
        <v>0</v>
      </c>
      <c r="J722" s="930">
        <v>0</v>
      </c>
      <c r="K722" s="932"/>
      <c r="L722" s="930">
        <v>0</v>
      </c>
      <c r="M722" s="930">
        <v>0</v>
      </c>
      <c r="N722" s="932"/>
      <c r="O722" s="930">
        <v>0</v>
      </c>
      <c r="P722" s="930">
        <v>0</v>
      </c>
      <c r="Q722" s="934">
        <v>0</v>
      </c>
      <c r="W722" s="705"/>
      <c r="X722" s="700"/>
      <c r="Y722" s="700"/>
      <c r="Z722" s="700"/>
      <c r="AA722" s="700"/>
      <c r="AB722" s="700"/>
      <c r="AC722" s="700"/>
      <c r="AD722" s="700"/>
      <c r="AE722" s="700"/>
      <c r="AF722" s="700"/>
      <c r="AG722" s="700"/>
      <c r="AH722" s="700"/>
      <c r="AI722" s="700"/>
      <c r="AJ722" s="700"/>
      <c r="AK722" s="700"/>
      <c r="AL722" s="700"/>
      <c r="AM722" s="700"/>
      <c r="AN722" s="700"/>
      <c r="AO722" s="700"/>
      <c r="AP722" s="700"/>
      <c r="AQ722" s="700"/>
      <c r="AR722" s="700"/>
      <c r="AS722" s="700"/>
      <c r="AT722" s="700"/>
      <c r="AU722" s="700"/>
      <c r="AV722" s="700"/>
      <c r="AW722" s="700"/>
      <c r="AX722" s="700"/>
      <c r="AY722" s="700"/>
      <c r="AZ722" s="700"/>
      <c r="BA722" s="700"/>
      <c r="BB722" s="700"/>
      <c r="BC722" s="700"/>
      <c r="BD722" s="700"/>
      <c r="BE722" s="700"/>
      <c r="BF722" s="700"/>
      <c r="BG722" s="700"/>
      <c r="BH722" s="700"/>
      <c r="BI722" s="700"/>
      <c r="BJ722" s="700"/>
      <c r="BK722" s="700"/>
      <c r="BL722" s="700"/>
      <c r="BM722" s="700"/>
      <c r="BN722" s="700"/>
      <c r="BO722" s="700"/>
      <c r="BP722" s="700"/>
    </row>
    <row r="723" spans="1:68" s="697" customFormat="1" ht="12" customHeight="1" outlineLevel="1" x14ac:dyDescent="0.25">
      <c r="A723" s="701"/>
      <c r="B723" s="698"/>
      <c r="C723" s="710"/>
      <c r="D723" s="710"/>
      <c r="E723" s="710"/>
      <c r="F723" s="712"/>
      <c r="G723" s="929" t="str">
        <f>General!L41</f>
        <v>uc</v>
      </c>
      <c r="H723" s="943">
        <f>H724</f>
        <v>3000</v>
      </c>
      <c r="I723" s="943">
        <f t="shared" ref="I723:Q723" si="87">I724</f>
        <v>27.5</v>
      </c>
      <c r="J723" s="943">
        <f t="shared" si="87"/>
        <v>1</v>
      </c>
      <c r="K723" s="943">
        <f t="shared" si="87"/>
        <v>0</v>
      </c>
      <c r="L723" s="943">
        <f t="shared" si="87"/>
        <v>0</v>
      </c>
      <c r="M723" s="943">
        <f t="shared" si="87"/>
        <v>0</v>
      </c>
      <c r="N723" s="943">
        <f t="shared" si="87"/>
        <v>0</v>
      </c>
      <c r="O723" s="943">
        <f t="shared" si="87"/>
        <v>0</v>
      </c>
      <c r="P723" s="943">
        <f t="shared" si="87"/>
        <v>0</v>
      </c>
      <c r="Q723" s="944">
        <f t="shared" si="87"/>
        <v>1</v>
      </c>
      <c r="W723" s="705"/>
      <c r="X723" s="700"/>
      <c r="Y723" s="700"/>
      <c r="Z723" s="700"/>
      <c r="AA723" s="700"/>
      <c r="AB723" s="700"/>
      <c r="AC723" s="700"/>
      <c r="AD723" s="700"/>
      <c r="AE723" s="700"/>
      <c r="AF723" s="700"/>
      <c r="AG723" s="700"/>
      <c r="AH723" s="700"/>
      <c r="AI723" s="700"/>
      <c r="AJ723" s="700"/>
      <c r="AK723" s="700"/>
      <c r="AL723" s="700"/>
      <c r="AM723" s="700"/>
      <c r="AN723" s="700"/>
      <c r="AO723" s="700"/>
      <c r="AP723" s="700"/>
      <c r="AQ723" s="700"/>
      <c r="AR723" s="700"/>
      <c r="AS723" s="700"/>
      <c r="AT723" s="700"/>
      <c r="AU723" s="700"/>
      <c r="AV723" s="700"/>
      <c r="AW723" s="700"/>
      <c r="AX723" s="700"/>
      <c r="AY723" s="700"/>
      <c r="AZ723" s="700"/>
      <c r="BA723" s="700"/>
      <c r="BB723" s="700"/>
      <c r="BC723" s="700"/>
      <c r="BD723" s="700"/>
      <c r="BE723" s="700"/>
      <c r="BF723" s="700"/>
      <c r="BG723" s="700"/>
      <c r="BH723" s="700"/>
      <c r="BI723" s="700"/>
      <c r="BJ723" s="700"/>
      <c r="BK723" s="700"/>
      <c r="BL723" s="700"/>
      <c r="BM723" s="700"/>
      <c r="BN723" s="700"/>
      <c r="BO723" s="700"/>
      <c r="BP723" s="700"/>
    </row>
    <row r="724" spans="1:68" s="697" customFormat="1" ht="12" customHeight="1" outlineLevel="1" x14ac:dyDescent="0.25">
      <c r="A724" s="701"/>
      <c r="B724" s="698"/>
      <c r="C724" s="710"/>
      <c r="D724" s="710"/>
      <c r="E724" s="710"/>
      <c r="F724" s="712"/>
      <c r="G724" s="929" t="str">
        <f>General!L42</f>
        <v>ur</v>
      </c>
      <c r="H724" s="930">
        <v>3000</v>
      </c>
      <c r="I724" s="930">
        <v>27.5</v>
      </c>
      <c r="J724" s="930">
        <v>1</v>
      </c>
      <c r="K724" s="932"/>
      <c r="L724" s="930">
        <v>0</v>
      </c>
      <c r="M724" s="930">
        <v>0</v>
      </c>
      <c r="N724" s="932"/>
      <c r="O724" s="930">
        <v>0</v>
      </c>
      <c r="P724" s="930">
        <v>0</v>
      </c>
      <c r="Q724" s="934">
        <v>1</v>
      </c>
      <c r="W724" s="705"/>
      <c r="X724" s="700"/>
      <c r="Y724" s="700"/>
      <c r="Z724" s="700"/>
      <c r="AA724" s="700"/>
      <c r="AB724" s="700"/>
      <c r="AC724" s="700"/>
      <c r="AD724" s="700"/>
      <c r="AE724" s="700"/>
      <c r="AF724" s="700"/>
      <c r="AG724" s="700"/>
      <c r="AH724" s="700"/>
      <c r="AI724" s="700"/>
      <c r="AJ724" s="700"/>
      <c r="AK724" s="700"/>
      <c r="AL724" s="700"/>
      <c r="AM724" s="700"/>
      <c r="AN724" s="700"/>
      <c r="AO724" s="700"/>
      <c r="AP724" s="700"/>
      <c r="AQ724" s="700"/>
      <c r="AR724" s="700"/>
      <c r="AS724" s="700"/>
      <c r="AT724" s="700"/>
      <c r="AU724" s="700"/>
      <c r="AV724" s="700"/>
      <c r="AW724" s="700"/>
      <c r="AX724" s="700"/>
      <c r="AY724" s="700"/>
      <c r="AZ724" s="700"/>
      <c r="BA724" s="700"/>
      <c r="BB724" s="700"/>
      <c r="BC724" s="700"/>
      <c r="BD724" s="700"/>
      <c r="BE724" s="700"/>
      <c r="BF724" s="700"/>
      <c r="BG724" s="700"/>
      <c r="BH724" s="700"/>
      <c r="BI724" s="700"/>
      <c r="BJ724" s="700"/>
      <c r="BK724" s="700"/>
      <c r="BL724" s="700"/>
      <c r="BM724" s="700"/>
      <c r="BN724" s="700"/>
      <c r="BO724" s="700"/>
      <c r="BP724" s="700"/>
    </row>
    <row r="725" spans="1:68" s="697" customFormat="1" ht="12" customHeight="1" outlineLevel="1" x14ac:dyDescent="0.25">
      <c r="A725" s="701"/>
      <c r="B725" s="698"/>
      <c r="C725" s="710"/>
      <c r="D725" s="710"/>
      <c r="E725" s="710"/>
      <c r="F725" s="712"/>
      <c r="G725" s="929" t="str">
        <f>General!L43</f>
        <v>v</v>
      </c>
      <c r="H725" s="930">
        <v>350</v>
      </c>
      <c r="I725" s="930">
        <v>27.5</v>
      </c>
      <c r="J725" s="930">
        <v>1</v>
      </c>
      <c r="K725" s="932"/>
      <c r="L725" s="930">
        <v>0</v>
      </c>
      <c r="M725" s="930">
        <v>0</v>
      </c>
      <c r="N725" s="932"/>
      <c r="O725" s="930">
        <v>0</v>
      </c>
      <c r="P725" s="930">
        <v>0</v>
      </c>
      <c r="Q725" s="934">
        <v>1</v>
      </c>
      <c r="W725" s="705"/>
      <c r="X725" s="700"/>
      <c r="Y725" s="700"/>
      <c r="Z725" s="700"/>
      <c r="AA725" s="700"/>
      <c r="AB725" s="700"/>
      <c r="AC725" s="700"/>
      <c r="AD725" s="700"/>
      <c r="AE725" s="700"/>
      <c r="AF725" s="700"/>
      <c r="AG725" s="700"/>
      <c r="AH725" s="700"/>
      <c r="AI725" s="700"/>
      <c r="AJ725" s="700"/>
      <c r="AK725" s="700"/>
      <c r="AL725" s="700"/>
      <c r="AM725" s="700"/>
      <c r="AN725" s="700"/>
      <c r="AO725" s="700"/>
      <c r="AP725" s="700"/>
      <c r="AQ725" s="700"/>
      <c r="AR725" s="700"/>
      <c r="AS725" s="700"/>
      <c r="AT725" s="700"/>
      <c r="AU725" s="700"/>
      <c r="AV725" s="700"/>
      <c r="AW725" s="700"/>
      <c r="AX725" s="700"/>
      <c r="AY725" s="700"/>
      <c r="AZ725" s="700"/>
      <c r="BA725" s="700"/>
      <c r="BB725" s="700"/>
      <c r="BC725" s="700"/>
      <c r="BD725" s="700"/>
      <c r="BE725" s="700"/>
      <c r="BF725" s="700"/>
      <c r="BG725" s="700"/>
      <c r="BH725" s="700"/>
      <c r="BI725" s="700"/>
      <c r="BJ725" s="700"/>
      <c r="BK725" s="700"/>
      <c r="BL725" s="700"/>
      <c r="BM725" s="700"/>
      <c r="BN725" s="700"/>
      <c r="BO725" s="700"/>
      <c r="BP725" s="700"/>
    </row>
    <row r="726" spans="1:68" ht="12" customHeight="1" outlineLevel="1" x14ac:dyDescent="0.25">
      <c r="A726" s="6"/>
      <c r="B726" s="7"/>
      <c r="C726" s="18"/>
      <c r="D726" s="18"/>
      <c r="E726" s="18"/>
      <c r="F726" s="34"/>
      <c r="G726" s="929" t="str">
        <f>General!L44</f>
        <v>w</v>
      </c>
      <c r="H726" s="930">
        <v>295</v>
      </c>
      <c r="I726" s="930">
        <v>27.5</v>
      </c>
      <c r="J726" s="930">
        <v>1</v>
      </c>
      <c r="K726" s="932"/>
      <c r="L726" s="930">
        <v>0</v>
      </c>
      <c r="M726" s="930">
        <v>0</v>
      </c>
      <c r="N726" s="932"/>
      <c r="O726" s="930">
        <v>0</v>
      </c>
      <c r="P726" s="930">
        <v>0</v>
      </c>
      <c r="Q726" s="934">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29" t="str">
        <f>General!L45</f>
        <v>wd</v>
      </c>
      <c r="H727" s="930">
        <v>295</v>
      </c>
      <c r="I727" s="930">
        <v>27.5</v>
      </c>
      <c r="J727" s="930">
        <v>1</v>
      </c>
      <c r="K727" s="932"/>
      <c r="L727" s="930">
        <v>0</v>
      </c>
      <c r="M727" s="930">
        <v>0</v>
      </c>
      <c r="N727" s="932"/>
      <c r="O727" s="930">
        <v>0</v>
      </c>
      <c r="P727" s="930">
        <v>0</v>
      </c>
      <c r="Q727" s="934">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29" t="str">
        <f>General!L46</f>
        <v>x</v>
      </c>
      <c r="H728" s="930">
        <v>0</v>
      </c>
      <c r="I728" s="930">
        <v>0</v>
      </c>
      <c r="J728" s="930">
        <v>0</v>
      </c>
      <c r="K728" s="932"/>
      <c r="L728" s="930">
        <v>0</v>
      </c>
      <c r="M728" s="930">
        <v>0</v>
      </c>
      <c r="N728" s="932"/>
      <c r="O728" s="930">
        <v>0</v>
      </c>
      <c r="P728" s="930">
        <v>0</v>
      </c>
      <c r="Q728" s="934">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7" customFormat="1" ht="12" customHeight="1" outlineLevel="1" x14ac:dyDescent="0.25">
      <c r="A729" s="701"/>
      <c r="B729" s="698"/>
      <c r="C729" s="710"/>
      <c r="D729" s="710"/>
      <c r="E729" s="710"/>
      <c r="F729" s="712"/>
      <c r="G729" s="929" t="str">
        <f>General!L47</f>
        <v>xc</v>
      </c>
      <c r="H729" s="943">
        <f>H730</f>
        <v>3000</v>
      </c>
      <c r="I729" s="943">
        <f t="shared" ref="I729:Q729" si="88">I730</f>
        <v>27.5</v>
      </c>
      <c r="J729" s="943">
        <f t="shared" si="88"/>
        <v>1</v>
      </c>
      <c r="K729" s="943">
        <f t="shared" si="88"/>
        <v>0</v>
      </c>
      <c r="L729" s="943">
        <f t="shared" si="88"/>
        <v>0</v>
      </c>
      <c r="M729" s="943">
        <f t="shared" si="88"/>
        <v>0</v>
      </c>
      <c r="N729" s="943">
        <f t="shared" si="88"/>
        <v>0</v>
      </c>
      <c r="O729" s="943">
        <f t="shared" si="88"/>
        <v>0</v>
      </c>
      <c r="P729" s="943">
        <f t="shared" si="88"/>
        <v>0</v>
      </c>
      <c r="Q729" s="944">
        <f t="shared" si="88"/>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ht="12" customHeight="1" outlineLevel="1" x14ac:dyDescent="0.25">
      <c r="A730" s="6"/>
      <c r="B730" s="7"/>
      <c r="C730" s="18"/>
      <c r="D730" s="18"/>
      <c r="E730" s="18"/>
      <c r="F730" s="34"/>
      <c r="G730" s="929" t="str">
        <f>General!L48</f>
        <v>xr</v>
      </c>
      <c r="H730" s="930">
        <v>3000</v>
      </c>
      <c r="I730" s="930">
        <v>27.5</v>
      </c>
      <c r="J730" s="930">
        <v>1</v>
      </c>
      <c r="K730" s="932"/>
      <c r="L730" s="930">
        <v>0</v>
      </c>
      <c r="M730" s="930">
        <v>0</v>
      </c>
      <c r="N730" s="932"/>
      <c r="O730" s="930">
        <v>0</v>
      </c>
      <c r="P730" s="930">
        <v>0</v>
      </c>
      <c r="Q730" s="934">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29" t="str">
        <f>General!L49</f>
        <v>z</v>
      </c>
      <c r="H731" s="930">
        <v>4500</v>
      </c>
      <c r="I731" s="930">
        <v>27.5</v>
      </c>
      <c r="J731" s="930">
        <v>1</v>
      </c>
      <c r="K731" s="932" t="s">
        <v>54</v>
      </c>
      <c r="L731" s="930">
        <v>431</v>
      </c>
      <c r="M731" s="930">
        <v>100</v>
      </c>
      <c r="N731" s="932" t="s">
        <v>55</v>
      </c>
      <c r="O731" s="930">
        <v>125</v>
      </c>
      <c r="P731" s="930">
        <v>1000</v>
      </c>
      <c r="Q731" s="934">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29" t="str">
        <f>General!L50</f>
        <v>zd</v>
      </c>
      <c r="H732" s="930">
        <v>4500</v>
      </c>
      <c r="I732" s="930">
        <v>27.5</v>
      </c>
      <c r="J732" s="930">
        <v>1</v>
      </c>
      <c r="K732" s="932" t="s">
        <v>54</v>
      </c>
      <c r="L732" s="930">
        <v>431</v>
      </c>
      <c r="M732" s="930">
        <v>100</v>
      </c>
      <c r="N732" s="932" t="s">
        <v>55</v>
      </c>
      <c r="O732" s="930">
        <v>125</v>
      </c>
      <c r="P732" s="930">
        <v>1000</v>
      </c>
      <c r="Q732" s="934">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1"/>
      <c r="B764" s="698"/>
      <c r="C764" s="698"/>
      <c r="D764" s="698"/>
      <c r="E764" s="698"/>
      <c r="F764" s="700"/>
      <c r="G764" s="700"/>
      <c r="H764" s="700"/>
      <c r="I764" s="700"/>
      <c r="J764" s="700"/>
      <c r="K764" s="700"/>
      <c r="L764" s="700"/>
      <c r="M764" s="700"/>
      <c r="N764" s="700"/>
      <c r="O764" s="700"/>
      <c r="P764" s="700"/>
      <c r="Q764" s="700"/>
      <c r="R764" s="700"/>
      <c r="S764" s="700"/>
      <c r="T764" s="700"/>
      <c r="U764" s="700"/>
      <c r="V764" s="700"/>
      <c r="W764" s="700"/>
      <c r="X764" s="700"/>
      <c r="Y764" s="700"/>
      <c r="Z764" s="700"/>
      <c r="AA764" s="700"/>
      <c r="AB764" s="700"/>
      <c r="AC764" s="700"/>
      <c r="AD764" s="700"/>
      <c r="AE764" s="700"/>
      <c r="AF764" s="700"/>
      <c r="AG764" s="700"/>
      <c r="AH764" s="700"/>
      <c r="AI764" s="700"/>
      <c r="AJ764" s="700"/>
      <c r="AK764" s="700"/>
      <c r="AL764" s="700"/>
      <c r="AM764" s="700"/>
      <c r="AN764" s="700"/>
      <c r="AO764" s="700"/>
      <c r="AP764" s="700"/>
      <c r="AQ764" s="700"/>
      <c r="AR764" s="700"/>
      <c r="AS764" s="700"/>
      <c r="AT764" s="700"/>
      <c r="AU764" s="700"/>
      <c r="AV764" s="700"/>
      <c r="AW764" s="700"/>
      <c r="AX764" s="700"/>
      <c r="AY764" s="700"/>
      <c r="AZ764" s="700"/>
      <c r="BA764" s="700"/>
      <c r="BB764" s="700"/>
      <c r="BC764" s="700"/>
      <c r="BD764" s="700"/>
      <c r="BE764" s="700"/>
      <c r="BF764" s="700"/>
      <c r="BG764" s="700"/>
      <c r="BH764" s="700"/>
      <c r="BI764" s="700"/>
      <c r="BJ764" s="700"/>
      <c r="BK764" s="700"/>
      <c r="BL764" s="700"/>
      <c r="BM764" s="700"/>
      <c r="BN764" s="700"/>
      <c r="BO764" s="700"/>
      <c r="BP764" s="700"/>
    </row>
    <row r="765" spans="1:68" ht="12" customHeight="1" x14ac:dyDescent="0.25">
      <c r="A765" s="701"/>
      <c r="B765" s="698"/>
      <c r="C765" s="698"/>
      <c r="D765" s="698"/>
      <c r="E765" s="698"/>
      <c r="F765" s="700"/>
      <c r="G765" s="700"/>
      <c r="H765" s="700"/>
      <c r="I765" s="700"/>
      <c r="J765" s="700"/>
      <c r="K765" s="700"/>
      <c r="L765" s="700"/>
      <c r="M765" s="700"/>
      <c r="N765" s="700"/>
      <c r="O765" s="700"/>
      <c r="P765" s="700"/>
      <c r="Q765" s="700"/>
      <c r="R765" s="700"/>
      <c r="S765" s="700"/>
      <c r="T765" s="700"/>
      <c r="U765" s="700"/>
      <c r="V765" s="700"/>
      <c r="W765" s="700"/>
      <c r="X765" s="700"/>
      <c r="Y765" s="700"/>
      <c r="Z765" s="700"/>
      <c r="AA765" s="700"/>
      <c r="AB765" s="700"/>
      <c r="AC765" s="700"/>
      <c r="AD765" s="700"/>
      <c r="AE765" s="700"/>
      <c r="AF765" s="700"/>
      <c r="AG765" s="700"/>
      <c r="AH765" s="700"/>
      <c r="AI765" s="700"/>
      <c r="AJ765" s="700"/>
      <c r="AK765" s="700"/>
      <c r="AL765" s="700"/>
      <c r="AM765" s="700"/>
      <c r="AN765" s="700"/>
      <c r="AO765" s="700"/>
      <c r="AP765" s="700"/>
      <c r="AQ765" s="700"/>
      <c r="AR765" s="700"/>
      <c r="AS765" s="700"/>
      <c r="AT765" s="700"/>
      <c r="AU765" s="700"/>
      <c r="AV765" s="700"/>
      <c r="AW765" s="700"/>
      <c r="AX765" s="700"/>
      <c r="AY765" s="700"/>
      <c r="AZ765" s="700"/>
      <c r="BA765" s="700"/>
      <c r="BB765" s="700"/>
      <c r="BC765" s="700"/>
      <c r="BD765" s="700"/>
      <c r="BE765" s="700"/>
      <c r="BF765" s="700"/>
      <c r="BG765" s="700"/>
      <c r="BH765" s="700"/>
      <c r="BI765" s="700"/>
      <c r="BJ765" s="700"/>
      <c r="BK765" s="700"/>
      <c r="BL765" s="700"/>
      <c r="BM765" s="700"/>
      <c r="BN765" s="700"/>
      <c r="BO765" s="700"/>
      <c r="BP765" s="700"/>
    </row>
    <row r="766" spans="1:68" ht="12" customHeight="1" x14ac:dyDescent="0.25">
      <c r="A766" s="701"/>
      <c r="B766" s="698"/>
      <c r="C766" s="698"/>
      <c r="D766" s="698"/>
      <c r="E766" s="698"/>
      <c r="F766" s="700"/>
      <c r="G766" s="700"/>
      <c r="H766" s="700"/>
      <c r="I766" s="700"/>
      <c r="J766" s="700"/>
      <c r="K766" s="700"/>
      <c r="L766" s="700"/>
      <c r="M766" s="700"/>
      <c r="N766" s="700"/>
      <c r="O766" s="700"/>
      <c r="P766" s="700"/>
      <c r="Q766" s="700"/>
      <c r="R766" s="700"/>
      <c r="S766" s="700"/>
      <c r="T766" s="700"/>
      <c r="U766" s="700"/>
      <c r="V766" s="700"/>
      <c r="W766" s="700"/>
      <c r="X766" s="700"/>
      <c r="Y766" s="700"/>
      <c r="Z766" s="700"/>
      <c r="AA766" s="700"/>
      <c r="AB766" s="700"/>
      <c r="AC766" s="700"/>
      <c r="AD766" s="700"/>
      <c r="AE766" s="700"/>
      <c r="AF766" s="700"/>
      <c r="AG766" s="700"/>
      <c r="AH766" s="700"/>
      <c r="AI766" s="700"/>
      <c r="AJ766" s="700"/>
      <c r="AK766" s="700"/>
      <c r="AL766" s="700"/>
      <c r="AM766" s="700"/>
      <c r="AN766" s="700"/>
      <c r="AO766" s="700"/>
      <c r="AP766" s="700"/>
      <c r="AQ766" s="700"/>
      <c r="AR766" s="700"/>
      <c r="AS766" s="700"/>
      <c r="AT766" s="700"/>
      <c r="AU766" s="700"/>
      <c r="AV766" s="700"/>
      <c r="AW766" s="700"/>
      <c r="AX766" s="700"/>
      <c r="AY766" s="700"/>
      <c r="AZ766" s="700"/>
      <c r="BA766" s="700"/>
      <c r="BB766" s="700"/>
      <c r="BC766" s="700"/>
      <c r="BD766" s="700"/>
      <c r="BE766" s="700"/>
      <c r="BF766" s="700"/>
      <c r="BG766" s="700"/>
      <c r="BH766" s="700"/>
      <c r="BI766" s="700"/>
      <c r="BJ766" s="700"/>
      <c r="BK766" s="700"/>
      <c r="BL766" s="700"/>
      <c r="BM766" s="700"/>
      <c r="BN766" s="700"/>
      <c r="BO766" s="700"/>
      <c r="BP766" s="700"/>
    </row>
    <row r="767" spans="1:68" ht="12" customHeight="1" x14ac:dyDescent="0.25">
      <c r="A767" s="701"/>
      <c r="B767" s="698"/>
      <c r="C767" s="698"/>
      <c r="D767" s="698"/>
      <c r="E767" s="698"/>
      <c r="F767" s="700"/>
      <c r="G767" s="700"/>
      <c r="H767" s="700"/>
      <c r="I767" s="700"/>
      <c r="J767" s="700"/>
      <c r="K767" s="700"/>
      <c r="L767" s="700"/>
      <c r="M767" s="700"/>
      <c r="N767" s="700"/>
      <c r="O767" s="700"/>
      <c r="P767" s="700"/>
      <c r="Q767" s="700"/>
      <c r="R767" s="700"/>
      <c r="S767" s="700"/>
      <c r="T767" s="700"/>
      <c r="U767" s="700"/>
      <c r="V767" s="700"/>
      <c r="W767" s="700"/>
      <c r="X767" s="700"/>
      <c r="Y767" s="700"/>
      <c r="Z767" s="700"/>
      <c r="AA767" s="700"/>
      <c r="AB767" s="700"/>
      <c r="AC767" s="700"/>
      <c r="AD767" s="700"/>
      <c r="AE767" s="700"/>
      <c r="AF767" s="700"/>
      <c r="AG767" s="700"/>
      <c r="AH767" s="700"/>
      <c r="AI767" s="700"/>
      <c r="AJ767" s="700"/>
      <c r="AK767" s="700"/>
      <c r="AL767" s="700"/>
      <c r="AM767" s="700"/>
      <c r="AN767" s="700"/>
      <c r="AO767" s="700"/>
      <c r="AP767" s="700"/>
      <c r="AQ767" s="700"/>
      <c r="AR767" s="700"/>
      <c r="AS767" s="700"/>
      <c r="AT767" s="700"/>
      <c r="AU767" s="700"/>
      <c r="AV767" s="700"/>
      <c r="AW767" s="700"/>
      <c r="AX767" s="700"/>
      <c r="AY767" s="700"/>
      <c r="AZ767" s="700"/>
      <c r="BA767" s="700"/>
      <c r="BB767" s="700"/>
      <c r="BC767" s="700"/>
      <c r="BD767" s="700"/>
      <c r="BE767" s="700"/>
      <c r="BF767" s="700"/>
      <c r="BG767" s="700"/>
      <c r="BH767" s="700"/>
      <c r="BI767" s="700"/>
      <c r="BJ767" s="700"/>
      <c r="BK767" s="700"/>
      <c r="BL767" s="700"/>
      <c r="BM767" s="700"/>
      <c r="BN767" s="700"/>
      <c r="BO767" s="700"/>
      <c r="BP767" s="700"/>
    </row>
    <row r="768" spans="1:68" ht="12" customHeight="1" x14ac:dyDescent="0.25">
      <c r="A768" s="701"/>
      <c r="B768" s="698"/>
      <c r="C768" s="698"/>
      <c r="D768" s="698"/>
      <c r="E768" s="698"/>
      <c r="F768" s="700"/>
      <c r="G768" s="700"/>
      <c r="H768" s="700"/>
      <c r="I768" s="700"/>
      <c r="J768" s="700"/>
      <c r="K768" s="700"/>
      <c r="L768" s="700"/>
      <c r="M768" s="700"/>
      <c r="N768" s="700"/>
      <c r="O768" s="700"/>
      <c r="P768" s="700"/>
      <c r="Q768" s="700"/>
      <c r="R768" s="700"/>
      <c r="S768" s="700"/>
      <c r="T768" s="700"/>
      <c r="U768" s="700"/>
      <c r="V768" s="700"/>
      <c r="W768" s="700"/>
      <c r="X768" s="700"/>
      <c r="Y768" s="700"/>
      <c r="Z768" s="700"/>
      <c r="AA768" s="700"/>
      <c r="AB768" s="700"/>
      <c r="AC768" s="700"/>
      <c r="AD768" s="700"/>
      <c r="AE768" s="700"/>
      <c r="AF768" s="700"/>
      <c r="AG768" s="700"/>
      <c r="AH768" s="700"/>
      <c r="AI768" s="700"/>
      <c r="AJ768" s="700"/>
      <c r="AK768" s="700"/>
      <c r="AL768" s="700"/>
      <c r="AM768" s="700"/>
      <c r="AN768" s="700"/>
      <c r="AO768" s="700"/>
      <c r="AP768" s="700"/>
      <c r="AQ768" s="700"/>
      <c r="AR768" s="700"/>
      <c r="AS768" s="700"/>
      <c r="AT768" s="700"/>
      <c r="AU768" s="700"/>
      <c r="AV768" s="700"/>
      <c r="AW768" s="700"/>
      <c r="AX768" s="700"/>
      <c r="AY768" s="700"/>
      <c r="AZ768" s="700"/>
      <c r="BA768" s="700"/>
      <c r="BB768" s="700"/>
      <c r="BC768" s="700"/>
      <c r="BD768" s="700"/>
      <c r="BE768" s="700"/>
      <c r="BF768" s="700"/>
      <c r="BG768" s="700"/>
      <c r="BH768" s="700"/>
      <c r="BI768" s="700"/>
      <c r="BJ768" s="700"/>
      <c r="BK768" s="700"/>
      <c r="BL768" s="700"/>
      <c r="BM768" s="700"/>
      <c r="BN768" s="700"/>
      <c r="BO768" s="700"/>
      <c r="BP768" s="700"/>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24" workbookViewId="0">
      <selection activeCell="H48" sqref="H48"/>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959</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4"/>
      <c r="K8" s="814"/>
      <c r="L8" s="814"/>
      <c r="M8" s="814"/>
      <c r="N8" s="814"/>
      <c r="O8" s="814"/>
      <c r="P8" s="814"/>
      <c r="Q8" s="814"/>
      <c r="R8" s="814"/>
      <c r="S8" s="814"/>
      <c r="T8" s="814"/>
      <c r="U8" s="814"/>
      <c r="V8" s="814"/>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910</v>
      </c>
      <c r="N20" s="26" t="s">
        <v>911</v>
      </c>
      <c r="O20" s="26" t="s">
        <v>912</v>
      </c>
      <c r="P20" s="813"/>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2" t="str">
        <f>General!H17</f>
        <v>b</v>
      </c>
      <c r="H21" s="836">
        <v>1</v>
      </c>
      <c r="I21" s="370">
        <v>1</v>
      </c>
      <c r="J21" s="370">
        <v>1</v>
      </c>
      <c r="K21" s="370">
        <v>1</v>
      </c>
      <c r="L21" s="370">
        <v>1</v>
      </c>
      <c r="M21" s="370">
        <v>1</v>
      </c>
      <c r="N21" s="370">
        <v>1</v>
      </c>
      <c r="O21" s="370">
        <v>1</v>
      </c>
      <c r="P21" s="216"/>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2" t="str">
        <f>General!H18</f>
        <v>bd</v>
      </c>
      <c r="H22" s="836">
        <v>1</v>
      </c>
      <c r="I22" s="370">
        <v>1</v>
      </c>
      <c r="J22" s="370">
        <v>1</v>
      </c>
      <c r="K22" s="370">
        <v>1</v>
      </c>
      <c r="L22" s="370">
        <v>1</v>
      </c>
      <c r="M22" s="370">
        <v>1</v>
      </c>
      <c r="N22" s="370">
        <v>1</v>
      </c>
      <c r="O22" s="370">
        <v>1</v>
      </c>
      <c r="P22" s="216"/>
      <c r="Q22" s="216"/>
      <c r="R22" s="216"/>
      <c r="S22" s="216"/>
      <c r="T22" s="216"/>
      <c r="U22" s="216"/>
      <c r="V22" s="217"/>
      <c r="W22" s="705"/>
      <c r="X22" s="700"/>
    </row>
    <row r="23" spans="1:68" s="697" customFormat="1" outlineLevel="1" x14ac:dyDescent="0.25">
      <c r="A23" s="701"/>
      <c r="B23" s="698"/>
      <c r="C23" s="710"/>
      <c r="D23" s="710"/>
      <c r="E23" s="710"/>
      <c r="F23" s="714"/>
      <c r="G23" s="922" t="str">
        <f>General!H19</f>
        <v>f</v>
      </c>
      <c r="H23" s="836">
        <v>1</v>
      </c>
      <c r="I23" s="370">
        <v>1</v>
      </c>
      <c r="J23" s="370">
        <v>1</v>
      </c>
      <c r="K23" s="370">
        <v>1</v>
      </c>
      <c r="L23" s="370">
        <v>1</v>
      </c>
      <c r="M23" s="370">
        <v>1</v>
      </c>
      <c r="N23" s="370">
        <v>1</v>
      </c>
      <c r="O23" s="370">
        <v>1</v>
      </c>
      <c r="P23" s="216"/>
      <c r="Q23" s="216"/>
      <c r="R23" s="216"/>
      <c r="S23" s="216"/>
      <c r="T23" s="216"/>
      <c r="U23" s="216"/>
      <c r="V23" s="217"/>
      <c r="W23" s="705"/>
      <c r="X23" s="700"/>
    </row>
    <row r="24" spans="1:68" s="9" customFormat="1" outlineLevel="1" x14ac:dyDescent="0.25">
      <c r="A24" s="6"/>
      <c r="B24" s="7"/>
      <c r="C24" s="18"/>
      <c r="D24" s="18"/>
      <c r="E24" s="18"/>
      <c r="F24" s="27"/>
      <c r="G24" s="922" t="str">
        <f>General!H20</f>
        <v>h</v>
      </c>
      <c r="H24" s="836">
        <v>1</v>
      </c>
      <c r="I24" s="370">
        <v>1</v>
      </c>
      <c r="J24" s="370">
        <v>1</v>
      </c>
      <c r="K24" s="370">
        <v>1</v>
      </c>
      <c r="L24" s="370">
        <v>1</v>
      </c>
      <c r="M24" s="370">
        <v>1</v>
      </c>
      <c r="N24" s="370">
        <v>1</v>
      </c>
      <c r="O24" s="370">
        <v>1</v>
      </c>
      <c r="P24" s="216"/>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2" t="str">
        <f>General!H21</f>
        <v>i</v>
      </c>
      <c r="H25" s="836">
        <v>1</v>
      </c>
      <c r="I25" s="370">
        <v>1</v>
      </c>
      <c r="J25" s="370">
        <v>1</v>
      </c>
      <c r="K25" s="370">
        <v>1</v>
      </c>
      <c r="L25" s="370">
        <v>1</v>
      </c>
      <c r="M25" s="370">
        <v>1</v>
      </c>
      <c r="N25" s="370">
        <v>1</v>
      </c>
      <c r="O25" s="370">
        <v>1</v>
      </c>
      <c r="P25" s="218"/>
      <c r="Q25" s="218"/>
      <c r="R25" s="218"/>
      <c r="S25" s="218"/>
      <c r="T25" s="218"/>
      <c r="U25" s="218"/>
      <c r="V25" s="217"/>
      <c r="W25" s="705"/>
      <c r="X25" s="700"/>
    </row>
    <row r="26" spans="1:68" s="9" customFormat="1" ht="12" customHeight="1" outlineLevel="1" x14ac:dyDescent="0.25">
      <c r="A26" s="6"/>
      <c r="B26" s="7"/>
      <c r="C26" s="18"/>
      <c r="D26" s="18"/>
      <c r="E26" s="18"/>
      <c r="F26" s="27"/>
      <c r="G26" s="922" t="str">
        <f>General!H22</f>
        <v>k</v>
      </c>
      <c r="H26" s="836">
        <v>1</v>
      </c>
      <c r="I26" s="370">
        <v>1</v>
      </c>
      <c r="J26" s="370">
        <v>1</v>
      </c>
      <c r="K26" s="370">
        <v>1</v>
      </c>
      <c r="L26" s="370">
        <v>1</v>
      </c>
      <c r="M26" s="370">
        <v>1</v>
      </c>
      <c r="N26" s="370">
        <v>1</v>
      </c>
      <c r="O26" s="370">
        <v>1</v>
      </c>
      <c r="P26" s="218"/>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2" t="str">
        <f>General!H23</f>
        <v>l</v>
      </c>
      <c r="H27" s="836">
        <v>1</v>
      </c>
      <c r="I27" s="370">
        <v>1</v>
      </c>
      <c r="J27" s="370">
        <v>1</v>
      </c>
      <c r="K27" s="370">
        <v>1</v>
      </c>
      <c r="L27" s="370">
        <v>1</v>
      </c>
      <c r="M27" s="370">
        <v>1</v>
      </c>
      <c r="N27" s="370">
        <v>1</v>
      </c>
      <c r="O27" s="370">
        <v>1</v>
      </c>
      <c r="P27" s="218"/>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2" t="str">
        <f>General!H24</f>
        <v>o</v>
      </c>
      <c r="H28" s="836">
        <v>1</v>
      </c>
      <c r="I28" s="370">
        <v>1</v>
      </c>
      <c r="J28" s="370">
        <v>1</v>
      </c>
      <c r="K28" s="370">
        <v>1</v>
      </c>
      <c r="L28" s="370">
        <v>1</v>
      </c>
      <c r="M28" s="370">
        <v>1</v>
      </c>
      <c r="N28" s="370">
        <v>1</v>
      </c>
      <c r="O28" s="370">
        <v>1</v>
      </c>
      <c r="P28" s="218"/>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2" t="str">
        <f>General!H25</f>
        <v>od</v>
      </c>
      <c r="H29" s="836">
        <v>1</v>
      </c>
      <c r="I29" s="370">
        <v>1</v>
      </c>
      <c r="J29" s="370">
        <v>1</v>
      </c>
      <c r="K29" s="370">
        <v>1</v>
      </c>
      <c r="L29" s="370">
        <v>1</v>
      </c>
      <c r="M29" s="370">
        <v>1</v>
      </c>
      <c r="N29" s="370">
        <v>1</v>
      </c>
      <c r="O29" s="370">
        <v>1</v>
      </c>
      <c r="P29" s="218"/>
      <c r="Q29" s="218"/>
      <c r="R29" s="218"/>
      <c r="S29" s="218"/>
      <c r="T29" s="218"/>
      <c r="U29" s="218"/>
      <c r="V29" s="217"/>
      <c r="W29" s="705"/>
      <c r="X29" s="700"/>
    </row>
    <row r="30" spans="1:68" s="9" customFormat="1" ht="12" customHeight="1" outlineLevel="1" x14ac:dyDescent="0.25">
      <c r="A30" s="6"/>
      <c r="B30" s="7"/>
      <c r="C30" s="18"/>
      <c r="D30" s="18"/>
      <c r="E30" s="18"/>
      <c r="F30" s="34"/>
      <c r="G30" s="922" t="str">
        <f>General!H26</f>
        <v>of</v>
      </c>
      <c r="H30" s="836">
        <v>1</v>
      </c>
      <c r="I30" s="370">
        <v>1</v>
      </c>
      <c r="J30" s="370">
        <v>1</v>
      </c>
      <c r="K30" s="370">
        <v>1</v>
      </c>
      <c r="L30" s="370">
        <v>1</v>
      </c>
      <c r="M30" s="370">
        <v>1</v>
      </c>
      <c r="N30" s="370">
        <v>1</v>
      </c>
      <c r="O30" s="370">
        <v>1</v>
      </c>
      <c r="P30" s="218"/>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2" t="str">
        <f>General!H27</f>
        <v>r</v>
      </c>
      <c r="H31" s="836">
        <v>1</v>
      </c>
      <c r="I31" s="370">
        <v>1</v>
      </c>
      <c r="J31" s="370">
        <v>1</v>
      </c>
      <c r="K31" s="370">
        <v>1</v>
      </c>
      <c r="L31" s="370">
        <v>1</v>
      </c>
      <c r="M31" s="370">
        <v>1</v>
      </c>
      <c r="N31" s="370">
        <v>1</v>
      </c>
      <c r="O31" s="370">
        <v>1</v>
      </c>
      <c r="P31" s="218"/>
      <c r="Q31" s="218"/>
      <c r="R31" s="218"/>
      <c r="S31" s="218"/>
      <c r="T31" s="218"/>
      <c r="U31" s="218"/>
      <c r="V31" s="217"/>
      <c r="W31" s="705"/>
      <c r="X31" s="700"/>
    </row>
    <row r="32" spans="1:68" s="9" customFormat="1" ht="12" customHeight="1" outlineLevel="1" x14ac:dyDescent="0.25">
      <c r="A32" s="6"/>
      <c r="B32" s="7"/>
      <c r="C32" s="18"/>
      <c r="D32" s="18"/>
      <c r="E32" s="18"/>
      <c r="F32" s="34"/>
      <c r="G32" s="922" t="str">
        <f>General!H28</f>
        <v>rd</v>
      </c>
      <c r="H32" s="836">
        <v>1</v>
      </c>
      <c r="I32" s="370">
        <v>1</v>
      </c>
      <c r="J32" s="370">
        <v>1</v>
      </c>
      <c r="K32" s="370">
        <v>1</v>
      </c>
      <c r="L32" s="370">
        <v>1</v>
      </c>
      <c r="M32" s="370">
        <v>1</v>
      </c>
      <c r="N32" s="370">
        <v>1</v>
      </c>
      <c r="O32" s="370">
        <v>1</v>
      </c>
      <c r="P32" s="218"/>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2" t="str">
        <f>General!H29</f>
        <v>v</v>
      </c>
      <c r="H33" s="836">
        <v>1</v>
      </c>
      <c r="I33" s="370">
        <v>1</v>
      </c>
      <c r="J33" s="370">
        <v>1</v>
      </c>
      <c r="K33" s="370">
        <v>1</v>
      </c>
      <c r="L33" s="370">
        <v>1</v>
      </c>
      <c r="M33" s="370">
        <v>1</v>
      </c>
      <c r="N33" s="370">
        <v>1</v>
      </c>
      <c r="O33" s="370">
        <v>1</v>
      </c>
      <c r="P33" s="218"/>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2" t="str">
        <f>General!H30</f>
        <v>w</v>
      </c>
      <c r="H34" s="836">
        <v>1</v>
      </c>
      <c r="I34" s="370">
        <v>1</v>
      </c>
      <c r="J34" s="370">
        <v>1</v>
      </c>
      <c r="K34" s="370">
        <v>1</v>
      </c>
      <c r="L34" s="370">
        <v>1</v>
      </c>
      <c r="M34" s="370">
        <v>1</v>
      </c>
      <c r="N34" s="370">
        <v>1</v>
      </c>
      <c r="O34" s="370">
        <v>1</v>
      </c>
      <c r="P34" s="218"/>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2" t="str">
        <f>General!H31</f>
        <v>wd</v>
      </c>
      <c r="H35" s="836">
        <v>1</v>
      </c>
      <c r="I35" s="370">
        <v>1</v>
      </c>
      <c r="J35" s="370">
        <v>1</v>
      </c>
      <c r="K35" s="370">
        <v>1</v>
      </c>
      <c r="L35" s="370">
        <v>1</v>
      </c>
      <c r="M35" s="370">
        <v>1</v>
      </c>
      <c r="N35" s="370">
        <v>1</v>
      </c>
      <c r="O35" s="370">
        <v>1</v>
      </c>
      <c r="P35" s="218"/>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2" t="str">
        <f>General!H32</f>
        <v>z</v>
      </c>
      <c r="H36" s="836">
        <v>1</v>
      </c>
      <c r="I36" s="370">
        <v>1</v>
      </c>
      <c r="J36" s="370">
        <v>1</v>
      </c>
      <c r="K36" s="370">
        <v>1</v>
      </c>
      <c r="L36" s="370">
        <v>1</v>
      </c>
      <c r="M36" s="370">
        <v>1</v>
      </c>
      <c r="N36" s="370">
        <v>1</v>
      </c>
      <c r="O36" s="370">
        <v>1</v>
      </c>
      <c r="P36" s="218"/>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2" t="str">
        <f>General!H33</f>
        <v>zd</v>
      </c>
      <c r="H37" s="836">
        <v>1</v>
      </c>
      <c r="I37" s="370">
        <v>1</v>
      </c>
      <c r="J37" s="370">
        <v>1</v>
      </c>
      <c r="K37" s="370">
        <v>1</v>
      </c>
      <c r="L37" s="370">
        <v>1</v>
      </c>
      <c r="M37" s="370">
        <v>1</v>
      </c>
      <c r="N37" s="370">
        <v>1</v>
      </c>
      <c r="O37" s="370">
        <v>1</v>
      </c>
      <c r="P37" s="824"/>
      <c r="Q37" s="824"/>
      <c r="R37" s="824"/>
      <c r="S37" s="824"/>
      <c r="T37" s="824"/>
      <c r="U37" s="824"/>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4"/>
      <c r="R38" s="824"/>
      <c r="S38" s="824"/>
      <c r="T38" s="824"/>
      <c r="U38" s="824"/>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4"/>
      <c r="R39" s="824"/>
      <c r="S39" s="824"/>
      <c r="T39" s="824"/>
      <c r="U39" s="824"/>
      <c r="V39" s="217"/>
      <c r="W39" s="705"/>
      <c r="X39" s="700"/>
    </row>
    <row r="40" spans="1:68" s="697" customFormat="1" ht="12" customHeight="1" outlineLevel="1" x14ac:dyDescent="0.25">
      <c r="A40" s="701"/>
      <c r="B40" s="698"/>
      <c r="C40" s="710"/>
      <c r="D40" s="710"/>
      <c r="E40" s="710"/>
      <c r="F40" s="712"/>
      <c r="G40" s="708"/>
      <c r="H40" s="715"/>
      <c r="I40" s="824"/>
      <c r="J40" s="824"/>
      <c r="K40" s="824"/>
      <c r="L40" s="824"/>
      <c r="M40" s="824"/>
      <c r="N40" s="824"/>
      <c r="O40" s="824"/>
      <c r="P40" s="824"/>
      <c r="Q40" s="824"/>
      <c r="R40" s="824"/>
      <c r="S40" s="824"/>
      <c r="T40" s="824"/>
      <c r="U40" s="824"/>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46249.199999999975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969</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1169</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974</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5" t="s">
        <v>967</v>
      </c>
      <c r="H51" s="710"/>
      <c r="I51" s="710"/>
      <c r="J51" s="833"/>
      <c r="K51" s="833"/>
      <c r="L51" s="833"/>
      <c r="M51" s="833"/>
      <c r="N51" s="833"/>
      <c r="O51" s="833"/>
      <c r="P51" s="833"/>
      <c r="Q51" s="833"/>
      <c r="R51" s="833"/>
      <c r="S51" s="833"/>
      <c r="T51" s="833"/>
      <c r="U51" s="833"/>
      <c r="V51" s="833"/>
      <c r="W51" s="705"/>
      <c r="X51" s="700"/>
    </row>
    <row r="52" spans="1:24" s="697" customFormat="1" outlineLevel="1" x14ac:dyDescent="0.25">
      <c r="A52" s="699"/>
      <c r="B52" s="698"/>
      <c r="C52" s="719"/>
      <c r="D52" s="719">
        <v>80</v>
      </c>
      <c r="E52" s="719" t="s">
        <v>1</v>
      </c>
      <c r="F52" s="718"/>
      <c r="G52" s="720"/>
      <c r="H52" s="718"/>
      <c r="I52" s="718"/>
      <c r="J52" s="718" t="s">
        <v>968</v>
      </c>
      <c r="K52" s="839">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5" t="s">
        <v>960</v>
      </c>
      <c r="H55" s="710"/>
      <c r="I55" s="710"/>
      <c r="J55" s="823"/>
      <c r="K55" s="735" t="s">
        <v>404</v>
      </c>
      <c r="L55" s="735" t="s">
        <v>143</v>
      </c>
      <c r="M55" s="735" t="s">
        <v>144</v>
      </c>
      <c r="N55" s="735" t="s">
        <v>145</v>
      </c>
      <c r="O55" s="735" t="s">
        <v>146</v>
      </c>
      <c r="P55" s="735" t="s">
        <v>147</v>
      </c>
      <c r="Q55" s="735" t="s">
        <v>148</v>
      </c>
      <c r="R55" s="735" t="s">
        <v>149</v>
      </c>
      <c r="S55" s="735" t="s">
        <v>150</v>
      </c>
      <c r="T55" s="735" t="s">
        <v>151</v>
      </c>
      <c r="U55" s="823"/>
      <c r="V55" s="823"/>
      <c r="W55" s="705"/>
      <c r="X55" s="700"/>
    </row>
    <row r="56" spans="1:24" s="697" customFormat="1" outlineLevel="1" x14ac:dyDescent="0.25">
      <c r="A56" s="699"/>
      <c r="B56" s="698"/>
      <c r="C56" s="719"/>
      <c r="D56" s="719">
        <v>80</v>
      </c>
      <c r="E56" s="719" t="s">
        <v>1</v>
      </c>
      <c r="F56" s="718"/>
      <c r="G56" s="720"/>
      <c r="H56" s="718"/>
      <c r="I56" s="718"/>
      <c r="J56" s="718" t="s">
        <v>848</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419</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817</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818</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819</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820</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821</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822</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823</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824</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964</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x14ac:dyDescent="0.25">
      <c r="A69" s="699"/>
      <c r="B69" s="698"/>
      <c r="C69" s="710"/>
      <c r="D69" s="710"/>
      <c r="E69" s="710"/>
      <c r="F69" s="710"/>
      <c r="G69" s="189" t="s">
        <v>961</v>
      </c>
      <c r="H69" s="710"/>
      <c r="I69" s="710"/>
      <c r="J69" s="735" t="s">
        <v>778</v>
      </c>
      <c r="K69" s="735" t="s">
        <v>404</v>
      </c>
      <c r="L69" s="735" t="s">
        <v>143</v>
      </c>
      <c r="M69" s="735" t="s">
        <v>144</v>
      </c>
      <c r="N69" s="735" t="s">
        <v>145</v>
      </c>
      <c r="O69" s="735" t="s">
        <v>146</v>
      </c>
      <c r="P69" s="735" t="s">
        <v>147</v>
      </c>
      <c r="Q69" s="735" t="s">
        <v>148</v>
      </c>
      <c r="R69" s="735" t="s">
        <v>149</v>
      </c>
      <c r="S69" s="735" t="s">
        <v>150</v>
      </c>
      <c r="T69" s="735" t="s">
        <v>151</v>
      </c>
      <c r="U69" s="735"/>
      <c r="V69" s="814"/>
      <c r="W69" s="705"/>
      <c r="X69" s="700"/>
    </row>
    <row r="70" spans="1:24" outlineLevel="1" x14ac:dyDescent="0.25">
      <c r="A70" s="699"/>
      <c r="B70" s="698"/>
      <c r="C70" s="710"/>
      <c r="D70" s="710"/>
      <c r="E70" s="710"/>
      <c r="F70" s="710"/>
      <c r="G70" s="814"/>
      <c r="H70" s="710"/>
      <c r="I70" s="710"/>
      <c r="J70" s="735"/>
      <c r="K70" s="735" t="s">
        <v>963</v>
      </c>
      <c r="L70" s="735" t="s">
        <v>963</v>
      </c>
      <c r="M70" s="735" t="s">
        <v>963</v>
      </c>
      <c r="N70" s="735" t="s">
        <v>963</v>
      </c>
      <c r="O70" s="735" t="s">
        <v>963</v>
      </c>
      <c r="P70" s="735" t="s">
        <v>963</v>
      </c>
      <c r="Q70" s="735" t="s">
        <v>963</v>
      </c>
      <c r="R70" s="735" t="s">
        <v>963</v>
      </c>
      <c r="S70" s="735" t="s">
        <v>963</v>
      </c>
      <c r="T70" s="735" t="s">
        <v>963</v>
      </c>
      <c r="U70" s="735"/>
      <c r="V70" s="814"/>
      <c r="W70" s="705"/>
      <c r="X70" s="700"/>
    </row>
    <row r="71" spans="1:24" outlineLevel="1" x14ac:dyDescent="0.25">
      <c r="A71" s="699"/>
      <c r="B71" s="698"/>
      <c r="C71" s="710"/>
      <c r="D71" s="710"/>
      <c r="E71" s="710"/>
      <c r="F71" s="714"/>
      <c r="G71" s="714"/>
      <c r="H71" s="714"/>
      <c r="I71" s="697" t="s">
        <v>848</v>
      </c>
      <c r="J71" s="923" t="str">
        <f>G21</f>
        <v>b</v>
      </c>
      <c r="K71" s="834">
        <v>8</v>
      </c>
      <c r="L71" s="834">
        <v>25</v>
      </c>
      <c r="M71" s="834">
        <v>30</v>
      </c>
      <c r="N71" s="834">
        <v>30</v>
      </c>
      <c r="O71" s="834">
        <v>30</v>
      </c>
      <c r="P71" s="834">
        <v>30</v>
      </c>
      <c r="Q71" s="834">
        <v>30</v>
      </c>
      <c r="R71" s="834">
        <v>30</v>
      </c>
      <c r="S71" s="834">
        <v>30</v>
      </c>
      <c r="T71" s="834">
        <v>30</v>
      </c>
      <c r="U71" s="733"/>
      <c r="V71" s="706"/>
      <c r="W71" s="705"/>
      <c r="X71" s="700"/>
    </row>
    <row r="72" spans="1:24" s="697" customFormat="1" outlineLevel="1" x14ac:dyDescent="0.25">
      <c r="A72" s="699"/>
      <c r="B72" s="698"/>
      <c r="C72" s="710"/>
      <c r="D72" s="710"/>
      <c r="E72" s="710"/>
      <c r="F72" s="714"/>
      <c r="G72" s="714"/>
      <c r="H72" s="714"/>
      <c r="I72" s="697" t="s">
        <v>848</v>
      </c>
      <c r="J72" s="923" t="str">
        <f t="shared" ref="J72:J87" si="0">G22</f>
        <v>bd</v>
      </c>
      <c r="K72" s="834">
        <v>8</v>
      </c>
      <c r="L72" s="834">
        <v>25</v>
      </c>
      <c r="M72" s="834">
        <v>30</v>
      </c>
      <c r="N72" s="834">
        <v>30</v>
      </c>
      <c r="O72" s="834">
        <v>30</v>
      </c>
      <c r="P72" s="834">
        <v>30</v>
      </c>
      <c r="Q72" s="834">
        <v>30</v>
      </c>
      <c r="R72" s="834">
        <v>30</v>
      </c>
      <c r="S72" s="834">
        <v>30</v>
      </c>
      <c r="T72" s="834">
        <v>30</v>
      </c>
      <c r="U72" s="733"/>
      <c r="V72" s="706"/>
      <c r="W72" s="705"/>
      <c r="X72" s="700"/>
    </row>
    <row r="73" spans="1:24" outlineLevel="1" x14ac:dyDescent="0.25">
      <c r="A73" s="699"/>
      <c r="B73" s="698"/>
      <c r="C73" s="710"/>
      <c r="D73" s="710"/>
      <c r="E73" s="710"/>
      <c r="F73" s="714"/>
      <c r="G73" s="726"/>
      <c r="H73" s="726"/>
      <c r="I73" s="697" t="s">
        <v>848</v>
      </c>
      <c r="J73" s="923" t="str">
        <f t="shared" si="0"/>
        <v>f</v>
      </c>
      <c r="K73" s="834">
        <v>8</v>
      </c>
      <c r="L73" s="834">
        <v>25</v>
      </c>
      <c r="M73" s="834">
        <v>30</v>
      </c>
      <c r="N73" s="834">
        <v>30</v>
      </c>
      <c r="O73" s="834">
        <v>30</v>
      </c>
      <c r="P73" s="834">
        <v>30</v>
      </c>
      <c r="Q73" s="834">
        <v>30</v>
      </c>
      <c r="R73" s="834">
        <v>30</v>
      </c>
      <c r="S73" s="834">
        <v>30</v>
      </c>
      <c r="T73" s="834">
        <v>30</v>
      </c>
      <c r="U73" s="727"/>
      <c r="V73" s="706"/>
      <c r="W73" s="705"/>
      <c r="X73" s="700"/>
    </row>
    <row r="74" spans="1:24" s="697" customFormat="1" outlineLevel="1" x14ac:dyDescent="0.25">
      <c r="A74" s="699"/>
      <c r="B74" s="698"/>
      <c r="C74" s="710"/>
      <c r="D74" s="710"/>
      <c r="E74" s="710"/>
      <c r="F74" s="714"/>
      <c r="G74" s="726"/>
      <c r="H74" s="726"/>
      <c r="I74" s="697" t="s">
        <v>848</v>
      </c>
      <c r="J74" s="923" t="str">
        <f t="shared" si="0"/>
        <v>h</v>
      </c>
      <c r="K74" s="834">
        <v>8</v>
      </c>
      <c r="L74" s="834">
        <v>25</v>
      </c>
      <c r="M74" s="834">
        <v>30</v>
      </c>
      <c r="N74" s="834">
        <v>30</v>
      </c>
      <c r="O74" s="834">
        <v>30</v>
      </c>
      <c r="P74" s="834">
        <v>30</v>
      </c>
      <c r="Q74" s="834">
        <v>30</v>
      </c>
      <c r="R74" s="834">
        <v>30</v>
      </c>
      <c r="S74" s="834">
        <v>30</v>
      </c>
      <c r="T74" s="834">
        <v>30</v>
      </c>
      <c r="U74" s="727"/>
      <c r="V74" s="706"/>
      <c r="W74" s="705"/>
      <c r="X74" s="700"/>
    </row>
    <row r="75" spans="1:24" s="697" customFormat="1" outlineLevel="1" x14ac:dyDescent="0.25">
      <c r="A75" s="699"/>
      <c r="B75" s="698"/>
      <c r="C75" s="710"/>
      <c r="D75" s="710"/>
      <c r="E75" s="710"/>
      <c r="F75" s="714"/>
      <c r="G75" s="726"/>
      <c r="H75" s="726"/>
      <c r="I75" s="697" t="s">
        <v>848</v>
      </c>
      <c r="J75" s="923" t="str">
        <f t="shared" si="0"/>
        <v>i</v>
      </c>
      <c r="K75" s="834">
        <v>8</v>
      </c>
      <c r="L75" s="834">
        <v>25</v>
      </c>
      <c r="M75" s="834">
        <v>30</v>
      </c>
      <c r="N75" s="834">
        <v>30</v>
      </c>
      <c r="O75" s="834">
        <v>30</v>
      </c>
      <c r="P75" s="834">
        <v>30</v>
      </c>
      <c r="Q75" s="834">
        <v>30</v>
      </c>
      <c r="R75" s="834">
        <v>30</v>
      </c>
      <c r="S75" s="834">
        <v>30</v>
      </c>
      <c r="T75" s="834">
        <v>30</v>
      </c>
      <c r="U75" s="727"/>
      <c r="V75" s="706"/>
      <c r="W75" s="705"/>
      <c r="X75" s="700"/>
    </row>
    <row r="76" spans="1:24" outlineLevel="1" x14ac:dyDescent="0.25">
      <c r="A76" s="699"/>
      <c r="B76" s="698"/>
      <c r="C76" s="710"/>
      <c r="D76" s="710"/>
      <c r="E76" s="710"/>
      <c r="F76" s="714"/>
      <c r="G76" s="726"/>
      <c r="H76" s="726"/>
      <c r="I76" s="697" t="s">
        <v>848</v>
      </c>
      <c r="J76" s="923" t="str">
        <f t="shared" si="0"/>
        <v>k</v>
      </c>
      <c r="K76" s="834">
        <v>8</v>
      </c>
      <c r="L76" s="834">
        <v>25</v>
      </c>
      <c r="M76" s="834">
        <v>30</v>
      </c>
      <c r="N76" s="834">
        <v>30</v>
      </c>
      <c r="O76" s="834">
        <v>30</v>
      </c>
      <c r="P76" s="834">
        <v>30</v>
      </c>
      <c r="Q76" s="834">
        <v>30</v>
      </c>
      <c r="R76" s="834">
        <v>30</v>
      </c>
      <c r="S76" s="834">
        <v>30</v>
      </c>
      <c r="T76" s="834">
        <v>30</v>
      </c>
      <c r="U76" s="727"/>
      <c r="V76" s="706"/>
      <c r="W76" s="705"/>
      <c r="X76" s="700"/>
    </row>
    <row r="77" spans="1:24" outlineLevel="1" x14ac:dyDescent="0.25">
      <c r="A77" s="699"/>
      <c r="B77" s="698"/>
      <c r="C77" s="710"/>
      <c r="D77" s="710"/>
      <c r="E77" s="710"/>
      <c r="F77" s="714"/>
      <c r="G77" s="726"/>
      <c r="H77" s="726"/>
      <c r="I77" s="697" t="s">
        <v>848</v>
      </c>
      <c r="J77" s="923" t="str">
        <f t="shared" si="0"/>
        <v>l</v>
      </c>
      <c r="K77" s="834">
        <v>8</v>
      </c>
      <c r="L77" s="834">
        <v>25</v>
      </c>
      <c r="M77" s="834">
        <v>30</v>
      </c>
      <c r="N77" s="834">
        <v>30</v>
      </c>
      <c r="O77" s="834">
        <v>30</v>
      </c>
      <c r="P77" s="834">
        <v>30</v>
      </c>
      <c r="Q77" s="834">
        <v>30</v>
      </c>
      <c r="R77" s="834">
        <v>30</v>
      </c>
      <c r="S77" s="834">
        <v>30</v>
      </c>
      <c r="T77" s="834">
        <v>30</v>
      </c>
      <c r="U77" s="727"/>
      <c r="V77" s="706"/>
      <c r="W77" s="705"/>
      <c r="X77" s="700"/>
    </row>
    <row r="78" spans="1:24" outlineLevel="1" x14ac:dyDescent="0.25">
      <c r="A78" s="699"/>
      <c r="B78" s="698"/>
      <c r="C78" s="710"/>
      <c r="D78" s="710"/>
      <c r="E78" s="710"/>
      <c r="F78" s="714"/>
      <c r="G78" s="726"/>
      <c r="H78" s="726"/>
      <c r="I78" s="697" t="s">
        <v>848</v>
      </c>
      <c r="J78" s="923" t="str">
        <f t="shared" si="0"/>
        <v>o</v>
      </c>
      <c r="K78" s="834">
        <v>8</v>
      </c>
      <c r="L78" s="834">
        <v>25</v>
      </c>
      <c r="M78" s="834">
        <v>30</v>
      </c>
      <c r="N78" s="834">
        <v>30</v>
      </c>
      <c r="O78" s="834">
        <v>30</v>
      </c>
      <c r="P78" s="834">
        <v>30</v>
      </c>
      <c r="Q78" s="834">
        <v>30</v>
      </c>
      <c r="R78" s="834">
        <v>30</v>
      </c>
      <c r="S78" s="834">
        <v>30</v>
      </c>
      <c r="T78" s="834">
        <v>30</v>
      </c>
      <c r="U78" s="727"/>
      <c r="V78" s="706"/>
      <c r="W78" s="705"/>
      <c r="X78" s="700"/>
    </row>
    <row r="79" spans="1:24" s="697" customFormat="1" outlineLevel="1" x14ac:dyDescent="0.25">
      <c r="A79" s="699"/>
      <c r="B79" s="698"/>
      <c r="C79" s="710"/>
      <c r="D79" s="710"/>
      <c r="E79" s="710"/>
      <c r="F79" s="714"/>
      <c r="G79" s="726"/>
      <c r="H79" s="726"/>
      <c r="I79" s="697" t="s">
        <v>848</v>
      </c>
      <c r="J79" s="923" t="str">
        <f t="shared" si="0"/>
        <v>od</v>
      </c>
      <c r="K79" s="834">
        <v>8</v>
      </c>
      <c r="L79" s="834">
        <v>25</v>
      </c>
      <c r="M79" s="834">
        <v>30</v>
      </c>
      <c r="N79" s="834">
        <v>30</v>
      </c>
      <c r="O79" s="834">
        <v>30</v>
      </c>
      <c r="P79" s="834">
        <v>30</v>
      </c>
      <c r="Q79" s="834">
        <v>30</v>
      </c>
      <c r="R79" s="834">
        <v>30</v>
      </c>
      <c r="S79" s="834">
        <v>30</v>
      </c>
      <c r="T79" s="834">
        <v>30</v>
      </c>
      <c r="U79" s="727"/>
      <c r="V79" s="706"/>
      <c r="W79" s="705"/>
      <c r="X79" s="700"/>
    </row>
    <row r="80" spans="1:24" s="697" customFormat="1" outlineLevel="1" x14ac:dyDescent="0.25">
      <c r="A80" s="699"/>
      <c r="B80" s="698"/>
      <c r="C80" s="710"/>
      <c r="D80" s="710"/>
      <c r="E80" s="710"/>
      <c r="F80" s="714"/>
      <c r="G80" s="726"/>
      <c r="H80" s="726"/>
      <c r="I80" s="697" t="s">
        <v>848</v>
      </c>
      <c r="J80" s="923" t="str">
        <f t="shared" si="0"/>
        <v>of</v>
      </c>
      <c r="K80" s="834">
        <v>8</v>
      </c>
      <c r="L80" s="834">
        <v>25</v>
      </c>
      <c r="M80" s="834">
        <v>30</v>
      </c>
      <c r="N80" s="834">
        <v>30</v>
      </c>
      <c r="O80" s="834">
        <v>30</v>
      </c>
      <c r="P80" s="834">
        <v>30</v>
      </c>
      <c r="Q80" s="834">
        <v>30</v>
      </c>
      <c r="R80" s="834">
        <v>30</v>
      </c>
      <c r="S80" s="834">
        <v>30</v>
      </c>
      <c r="T80" s="834">
        <v>30</v>
      </c>
      <c r="U80" s="727"/>
      <c r="V80" s="706"/>
      <c r="W80" s="705"/>
      <c r="X80" s="700"/>
    </row>
    <row r="81" spans="1:24" s="697" customFormat="1" outlineLevel="1" x14ac:dyDescent="0.25">
      <c r="A81" s="699"/>
      <c r="B81" s="698"/>
      <c r="C81" s="710"/>
      <c r="D81" s="710"/>
      <c r="E81" s="710"/>
      <c r="F81" s="714"/>
      <c r="G81" s="726"/>
      <c r="H81" s="726"/>
      <c r="I81" s="697" t="s">
        <v>848</v>
      </c>
      <c r="J81" s="923" t="str">
        <f t="shared" si="0"/>
        <v>r</v>
      </c>
      <c r="K81" s="834">
        <v>8</v>
      </c>
      <c r="L81" s="834">
        <v>25</v>
      </c>
      <c r="M81" s="834">
        <v>30</v>
      </c>
      <c r="N81" s="834">
        <v>30</v>
      </c>
      <c r="O81" s="834">
        <v>30</v>
      </c>
      <c r="P81" s="834">
        <v>30</v>
      </c>
      <c r="Q81" s="834">
        <v>30</v>
      </c>
      <c r="R81" s="834">
        <v>30</v>
      </c>
      <c r="S81" s="834">
        <v>30</v>
      </c>
      <c r="T81" s="834">
        <v>30</v>
      </c>
      <c r="U81" s="727"/>
      <c r="V81" s="706"/>
      <c r="W81" s="705"/>
      <c r="X81" s="700"/>
    </row>
    <row r="82" spans="1:24" s="697" customFormat="1" outlineLevel="1" x14ac:dyDescent="0.25">
      <c r="A82" s="699"/>
      <c r="B82" s="698"/>
      <c r="C82" s="710"/>
      <c r="D82" s="710"/>
      <c r="E82" s="710"/>
      <c r="F82" s="714"/>
      <c r="G82" s="726"/>
      <c r="H82" s="726"/>
      <c r="I82" s="697" t="s">
        <v>848</v>
      </c>
      <c r="J82" s="923" t="str">
        <f t="shared" si="0"/>
        <v>rd</v>
      </c>
      <c r="K82" s="834">
        <v>8</v>
      </c>
      <c r="L82" s="834">
        <v>25</v>
      </c>
      <c r="M82" s="834">
        <v>30</v>
      </c>
      <c r="N82" s="834">
        <v>30</v>
      </c>
      <c r="O82" s="834">
        <v>30</v>
      </c>
      <c r="P82" s="834">
        <v>30</v>
      </c>
      <c r="Q82" s="834">
        <v>30</v>
      </c>
      <c r="R82" s="834">
        <v>30</v>
      </c>
      <c r="S82" s="834">
        <v>30</v>
      </c>
      <c r="T82" s="834">
        <v>30</v>
      </c>
      <c r="U82" s="727"/>
      <c r="V82" s="706"/>
      <c r="W82" s="705"/>
      <c r="X82" s="700"/>
    </row>
    <row r="83" spans="1:24" s="697" customFormat="1" outlineLevel="1" x14ac:dyDescent="0.25">
      <c r="A83" s="699"/>
      <c r="B83" s="698"/>
      <c r="C83" s="710"/>
      <c r="D83" s="710"/>
      <c r="E83" s="710"/>
      <c r="F83" s="714"/>
      <c r="G83" s="726"/>
      <c r="H83" s="726"/>
      <c r="I83" s="697" t="s">
        <v>848</v>
      </c>
      <c r="J83" s="923" t="str">
        <f t="shared" si="0"/>
        <v>v</v>
      </c>
      <c r="K83" s="834">
        <v>8</v>
      </c>
      <c r="L83" s="834">
        <v>25</v>
      </c>
      <c r="M83" s="834">
        <v>30</v>
      </c>
      <c r="N83" s="834">
        <v>30</v>
      </c>
      <c r="O83" s="834">
        <v>30</v>
      </c>
      <c r="P83" s="834">
        <v>30</v>
      </c>
      <c r="Q83" s="834">
        <v>30</v>
      </c>
      <c r="R83" s="834">
        <v>30</v>
      </c>
      <c r="S83" s="834">
        <v>30</v>
      </c>
      <c r="T83" s="834">
        <v>30</v>
      </c>
      <c r="U83" s="727"/>
      <c r="V83" s="706"/>
      <c r="W83" s="705"/>
      <c r="X83" s="700"/>
    </row>
    <row r="84" spans="1:24" s="697" customFormat="1" outlineLevel="1" x14ac:dyDescent="0.25">
      <c r="A84" s="699"/>
      <c r="B84" s="698"/>
      <c r="C84" s="710"/>
      <c r="D84" s="710"/>
      <c r="E84" s="710"/>
      <c r="F84" s="714"/>
      <c r="G84" s="726"/>
      <c r="H84" s="726"/>
      <c r="I84" s="697" t="s">
        <v>848</v>
      </c>
      <c r="J84" s="923" t="str">
        <f t="shared" si="0"/>
        <v>w</v>
      </c>
      <c r="K84" s="834">
        <v>8</v>
      </c>
      <c r="L84" s="834">
        <v>25</v>
      </c>
      <c r="M84" s="834">
        <v>30</v>
      </c>
      <c r="N84" s="834">
        <v>30</v>
      </c>
      <c r="O84" s="834">
        <v>30</v>
      </c>
      <c r="P84" s="834">
        <v>30</v>
      </c>
      <c r="Q84" s="834">
        <v>30</v>
      </c>
      <c r="R84" s="834">
        <v>30</v>
      </c>
      <c r="S84" s="834">
        <v>30</v>
      </c>
      <c r="T84" s="834">
        <v>30</v>
      </c>
      <c r="U84" s="727"/>
      <c r="V84" s="706"/>
      <c r="W84" s="705"/>
      <c r="X84" s="700"/>
    </row>
    <row r="85" spans="1:24" s="697" customFormat="1" outlineLevel="1" x14ac:dyDescent="0.25">
      <c r="A85" s="699"/>
      <c r="B85" s="698"/>
      <c r="C85" s="710"/>
      <c r="D85" s="710"/>
      <c r="E85" s="710"/>
      <c r="F85" s="714"/>
      <c r="G85" s="726"/>
      <c r="H85" s="726"/>
      <c r="I85" s="697" t="s">
        <v>848</v>
      </c>
      <c r="J85" s="923" t="str">
        <f t="shared" si="0"/>
        <v>wd</v>
      </c>
      <c r="K85" s="834">
        <v>8</v>
      </c>
      <c r="L85" s="834">
        <v>25</v>
      </c>
      <c r="M85" s="834">
        <v>30</v>
      </c>
      <c r="N85" s="834">
        <v>30</v>
      </c>
      <c r="O85" s="834">
        <v>30</v>
      </c>
      <c r="P85" s="834">
        <v>30</v>
      </c>
      <c r="Q85" s="834">
        <v>30</v>
      </c>
      <c r="R85" s="834">
        <v>30</v>
      </c>
      <c r="S85" s="834">
        <v>30</v>
      </c>
      <c r="T85" s="834">
        <v>30</v>
      </c>
      <c r="U85" s="727"/>
      <c r="V85" s="706"/>
      <c r="W85" s="705"/>
      <c r="X85" s="700"/>
    </row>
    <row r="86" spans="1:24" s="697" customFormat="1" outlineLevel="1" x14ac:dyDescent="0.25">
      <c r="A86" s="699"/>
      <c r="B86" s="698"/>
      <c r="C86" s="710"/>
      <c r="D86" s="710"/>
      <c r="E86" s="710"/>
      <c r="F86" s="714"/>
      <c r="G86" s="726"/>
      <c r="H86" s="726"/>
      <c r="I86" s="697" t="s">
        <v>848</v>
      </c>
      <c r="J86" s="923" t="str">
        <f t="shared" si="0"/>
        <v>z</v>
      </c>
      <c r="K86" s="834">
        <v>8</v>
      </c>
      <c r="L86" s="834">
        <v>25</v>
      </c>
      <c r="M86" s="834">
        <v>30</v>
      </c>
      <c r="N86" s="834">
        <v>30</v>
      </c>
      <c r="O86" s="834">
        <v>30</v>
      </c>
      <c r="P86" s="834">
        <v>30</v>
      </c>
      <c r="Q86" s="834">
        <v>30</v>
      </c>
      <c r="R86" s="834">
        <v>30</v>
      </c>
      <c r="S86" s="834">
        <v>30</v>
      </c>
      <c r="T86" s="834">
        <v>30</v>
      </c>
      <c r="U86" s="727"/>
      <c r="V86" s="706"/>
      <c r="W86" s="705"/>
      <c r="X86" s="700"/>
    </row>
    <row r="87" spans="1:24" s="697" customFormat="1" outlineLevel="1" x14ac:dyDescent="0.25">
      <c r="A87" s="699"/>
      <c r="B87" s="698"/>
      <c r="C87" s="710"/>
      <c r="D87" s="710"/>
      <c r="E87" s="710"/>
      <c r="F87" s="714"/>
      <c r="G87" s="726"/>
      <c r="H87" s="726"/>
      <c r="I87" s="697" t="s">
        <v>848</v>
      </c>
      <c r="J87" s="923" t="str">
        <f t="shared" si="0"/>
        <v>zd</v>
      </c>
      <c r="K87" s="834">
        <v>8</v>
      </c>
      <c r="L87" s="834">
        <v>25</v>
      </c>
      <c r="M87" s="834">
        <v>30</v>
      </c>
      <c r="N87" s="834">
        <v>30</v>
      </c>
      <c r="O87" s="834">
        <v>30</v>
      </c>
      <c r="P87" s="834">
        <v>30</v>
      </c>
      <c r="Q87" s="834">
        <v>30</v>
      </c>
      <c r="R87" s="834">
        <v>30</v>
      </c>
      <c r="S87" s="834">
        <v>30</v>
      </c>
      <c r="T87" s="834">
        <v>30</v>
      </c>
      <c r="U87" s="727"/>
      <c r="V87" s="706"/>
      <c r="W87" s="705"/>
      <c r="X87" s="700"/>
    </row>
    <row r="88" spans="1:24" s="697" customFormat="1" outlineLevel="1" x14ac:dyDescent="0.25">
      <c r="A88" s="699"/>
      <c r="B88" s="698"/>
      <c r="C88" s="710"/>
      <c r="D88" s="710"/>
      <c r="E88" s="710"/>
      <c r="F88" s="714"/>
      <c r="G88" s="714"/>
      <c r="H88" s="714"/>
      <c r="I88" s="697" t="s">
        <v>419</v>
      </c>
      <c r="J88" s="923" t="str">
        <f t="shared" ref="J88:T88" si="1">J71</f>
        <v>b</v>
      </c>
      <c r="K88" s="834">
        <f t="shared" si="1"/>
        <v>8</v>
      </c>
      <c r="L88" s="834">
        <f t="shared" si="1"/>
        <v>25</v>
      </c>
      <c r="M88" s="834">
        <f t="shared" si="1"/>
        <v>30</v>
      </c>
      <c r="N88" s="834">
        <f t="shared" si="1"/>
        <v>30</v>
      </c>
      <c r="O88" s="834">
        <f t="shared" si="1"/>
        <v>30</v>
      </c>
      <c r="P88" s="834">
        <f t="shared" si="1"/>
        <v>30</v>
      </c>
      <c r="Q88" s="834">
        <f t="shared" si="1"/>
        <v>30</v>
      </c>
      <c r="R88" s="834">
        <f t="shared" si="1"/>
        <v>30</v>
      </c>
      <c r="S88" s="834">
        <f t="shared" si="1"/>
        <v>30</v>
      </c>
      <c r="T88" s="834">
        <f t="shared" si="1"/>
        <v>30</v>
      </c>
      <c r="U88" s="733"/>
      <c r="V88" s="706"/>
      <c r="W88" s="705"/>
      <c r="X88" s="700"/>
    </row>
    <row r="89" spans="1:24" s="697" customFormat="1" outlineLevel="1" x14ac:dyDescent="0.25">
      <c r="A89" s="699"/>
      <c r="B89" s="698"/>
      <c r="C89" s="710"/>
      <c r="D89" s="710"/>
      <c r="E89" s="710"/>
      <c r="F89" s="714"/>
      <c r="G89" s="726"/>
      <c r="H89" s="726"/>
      <c r="I89" s="697" t="s">
        <v>419</v>
      </c>
      <c r="J89" s="923" t="str">
        <f t="shared" ref="J89:J152" si="2">J72</f>
        <v>bd</v>
      </c>
      <c r="K89" s="834">
        <f t="shared" ref="K89:T89" si="3">K68</f>
        <v>0</v>
      </c>
      <c r="L89" s="834">
        <f t="shared" si="3"/>
        <v>0</v>
      </c>
      <c r="M89" s="834">
        <f t="shared" si="3"/>
        <v>0</v>
      </c>
      <c r="N89" s="834">
        <f t="shared" si="3"/>
        <v>0</v>
      </c>
      <c r="O89" s="834">
        <f t="shared" si="3"/>
        <v>0</v>
      </c>
      <c r="P89" s="834">
        <f t="shared" si="3"/>
        <v>0</v>
      </c>
      <c r="Q89" s="834">
        <f t="shared" si="3"/>
        <v>0</v>
      </c>
      <c r="R89" s="834">
        <f t="shared" si="3"/>
        <v>0</v>
      </c>
      <c r="S89" s="834">
        <f t="shared" si="3"/>
        <v>0</v>
      </c>
      <c r="T89" s="834">
        <f t="shared" si="3"/>
        <v>0</v>
      </c>
      <c r="U89" s="727"/>
      <c r="V89" s="706"/>
      <c r="W89" s="705"/>
      <c r="X89" s="700"/>
    </row>
    <row r="90" spans="1:24" s="697" customFormat="1" outlineLevel="1" x14ac:dyDescent="0.25">
      <c r="A90" s="699"/>
      <c r="B90" s="698"/>
      <c r="C90" s="710"/>
      <c r="D90" s="710"/>
      <c r="E90" s="710"/>
      <c r="F90" s="714"/>
      <c r="G90" s="726"/>
      <c r="H90" s="726"/>
      <c r="I90" s="697" t="s">
        <v>419</v>
      </c>
      <c r="J90" s="923" t="str">
        <f t="shared" si="2"/>
        <v>f</v>
      </c>
      <c r="K90" s="834">
        <f t="shared" ref="K90:T90" si="4">K71</f>
        <v>8</v>
      </c>
      <c r="L90" s="834">
        <f t="shared" si="4"/>
        <v>25</v>
      </c>
      <c r="M90" s="834">
        <f t="shared" si="4"/>
        <v>30</v>
      </c>
      <c r="N90" s="834">
        <f t="shared" si="4"/>
        <v>30</v>
      </c>
      <c r="O90" s="834">
        <f t="shared" si="4"/>
        <v>30</v>
      </c>
      <c r="P90" s="834">
        <f t="shared" si="4"/>
        <v>30</v>
      </c>
      <c r="Q90" s="834">
        <f t="shared" si="4"/>
        <v>30</v>
      </c>
      <c r="R90" s="834">
        <f t="shared" si="4"/>
        <v>30</v>
      </c>
      <c r="S90" s="834">
        <f t="shared" si="4"/>
        <v>30</v>
      </c>
      <c r="T90" s="834">
        <f t="shared" si="4"/>
        <v>30</v>
      </c>
      <c r="U90" s="727"/>
      <c r="V90" s="706"/>
      <c r="W90" s="705"/>
      <c r="X90" s="700"/>
    </row>
    <row r="91" spans="1:24" s="697" customFormat="1" outlineLevel="1" x14ac:dyDescent="0.25">
      <c r="A91" s="699"/>
      <c r="B91" s="698"/>
      <c r="C91" s="710"/>
      <c r="D91" s="710"/>
      <c r="E91" s="710"/>
      <c r="F91" s="714"/>
      <c r="G91" s="726"/>
      <c r="H91" s="726"/>
      <c r="I91" s="697" t="s">
        <v>419</v>
      </c>
      <c r="J91" s="923" t="str">
        <f t="shared" si="2"/>
        <v>h</v>
      </c>
      <c r="K91" s="834">
        <f t="shared" ref="K91:T91" si="5">K72</f>
        <v>8</v>
      </c>
      <c r="L91" s="834">
        <f t="shared" si="5"/>
        <v>25</v>
      </c>
      <c r="M91" s="834">
        <f t="shared" si="5"/>
        <v>30</v>
      </c>
      <c r="N91" s="834">
        <f t="shared" si="5"/>
        <v>30</v>
      </c>
      <c r="O91" s="834">
        <f t="shared" si="5"/>
        <v>30</v>
      </c>
      <c r="P91" s="834">
        <f t="shared" si="5"/>
        <v>30</v>
      </c>
      <c r="Q91" s="834">
        <f t="shared" si="5"/>
        <v>30</v>
      </c>
      <c r="R91" s="834">
        <f t="shared" si="5"/>
        <v>30</v>
      </c>
      <c r="S91" s="834">
        <f t="shared" si="5"/>
        <v>30</v>
      </c>
      <c r="T91" s="834">
        <f t="shared" si="5"/>
        <v>30</v>
      </c>
      <c r="U91" s="727"/>
      <c r="V91" s="706"/>
      <c r="W91" s="705"/>
      <c r="X91" s="700"/>
    </row>
    <row r="92" spans="1:24" s="697" customFormat="1" outlineLevel="1" x14ac:dyDescent="0.25">
      <c r="A92" s="699"/>
      <c r="B92" s="698"/>
      <c r="C92" s="710"/>
      <c r="D92" s="710"/>
      <c r="E92" s="710"/>
      <c r="F92" s="714"/>
      <c r="G92" s="726"/>
      <c r="H92" s="726"/>
      <c r="I92" s="697" t="s">
        <v>419</v>
      </c>
      <c r="J92" s="923" t="str">
        <f t="shared" si="2"/>
        <v>i</v>
      </c>
      <c r="K92" s="834">
        <f t="shared" ref="K92:T92" si="6">K73</f>
        <v>8</v>
      </c>
      <c r="L92" s="834">
        <f t="shared" si="6"/>
        <v>25</v>
      </c>
      <c r="M92" s="834">
        <f t="shared" si="6"/>
        <v>30</v>
      </c>
      <c r="N92" s="834">
        <f t="shared" si="6"/>
        <v>30</v>
      </c>
      <c r="O92" s="834">
        <f t="shared" si="6"/>
        <v>30</v>
      </c>
      <c r="P92" s="834">
        <f t="shared" si="6"/>
        <v>30</v>
      </c>
      <c r="Q92" s="834">
        <f t="shared" si="6"/>
        <v>30</v>
      </c>
      <c r="R92" s="834">
        <f t="shared" si="6"/>
        <v>30</v>
      </c>
      <c r="S92" s="834">
        <f t="shared" si="6"/>
        <v>30</v>
      </c>
      <c r="T92" s="834">
        <f t="shared" si="6"/>
        <v>30</v>
      </c>
      <c r="U92" s="727"/>
      <c r="V92" s="706"/>
      <c r="W92" s="705"/>
      <c r="X92" s="700"/>
    </row>
    <row r="93" spans="1:24" s="697" customFormat="1" outlineLevel="1" x14ac:dyDescent="0.25">
      <c r="A93" s="699"/>
      <c r="B93" s="698"/>
      <c r="C93" s="710"/>
      <c r="D93" s="710"/>
      <c r="E93" s="710"/>
      <c r="F93" s="714"/>
      <c r="G93" s="726"/>
      <c r="H93" s="726"/>
      <c r="I93" s="697" t="s">
        <v>419</v>
      </c>
      <c r="J93" s="923" t="str">
        <f t="shared" si="2"/>
        <v>k</v>
      </c>
      <c r="K93" s="834">
        <f t="shared" ref="K93:T93" si="7">K74</f>
        <v>8</v>
      </c>
      <c r="L93" s="834">
        <f t="shared" si="7"/>
        <v>25</v>
      </c>
      <c r="M93" s="834">
        <f t="shared" si="7"/>
        <v>30</v>
      </c>
      <c r="N93" s="834">
        <f t="shared" si="7"/>
        <v>30</v>
      </c>
      <c r="O93" s="834">
        <f t="shared" si="7"/>
        <v>30</v>
      </c>
      <c r="P93" s="834">
        <f t="shared" si="7"/>
        <v>30</v>
      </c>
      <c r="Q93" s="834">
        <f t="shared" si="7"/>
        <v>30</v>
      </c>
      <c r="R93" s="834">
        <f t="shared" si="7"/>
        <v>30</v>
      </c>
      <c r="S93" s="834">
        <f t="shared" si="7"/>
        <v>30</v>
      </c>
      <c r="T93" s="834">
        <f t="shared" si="7"/>
        <v>30</v>
      </c>
      <c r="U93" s="727"/>
      <c r="V93" s="706"/>
      <c r="W93" s="705"/>
      <c r="X93" s="700"/>
    </row>
    <row r="94" spans="1:24" s="697" customFormat="1" outlineLevel="1" x14ac:dyDescent="0.25">
      <c r="A94" s="699"/>
      <c r="B94" s="698"/>
      <c r="C94" s="710"/>
      <c r="D94" s="710"/>
      <c r="E94" s="710"/>
      <c r="F94" s="714"/>
      <c r="G94" s="726"/>
      <c r="H94" s="726"/>
      <c r="I94" s="697" t="s">
        <v>419</v>
      </c>
      <c r="J94" s="923" t="str">
        <f t="shared" si="2"/>
        <v>l</v>
      </c>
      <c r="K94" s="834">
        <f t="shared" ref="K94:T94" si="8">K73</f>
        <v>8</v>
      </c>
      <c r="L94" s="834">
        <f t="shared" si="8"/>
        <v>25</v>
      </c>
      <c r="M94" s="834">
        <f t="shared" si="8"/>
        <v>30</v>
      </c>
      <c r="N94" s="834">
        <f t="shared" si="8"/>
        <v>30</v>
      </c>
      <c r="O94" s="834">
        <f t="shared" si="8"/>
        <v>30</v>
      </c>
      <c r="P94" s="834">
        <f t="shared" si="8"/>
        <v>30</v>
      </c>
      <c r="Q94" s="834">
        <f t="shared" si="8"/>
        <v>30</v>
      </c>
      <c r="R94" s="834">
        <f t="shared" si="8"/>
        <v>30</v>
      </c>
      <c r="S94" s="834">
        <f t="shared" si="8"/>
        <v>30</v>
      </c>
      <c r="T94" s="834">
        <f t="shared" si="8"/>
        <v>30</v>
      </c>
      <c r="U94" s="727"/>
      <c r="V94" s="706"/>
      <c r="W94" s="705"/>
      <c r="X94" s="700"/>
    </row>
    <row r="95" spans="1:24" s="697" customFormat="1" outlineLevel="1" x14ac:dyDescent="0.25">
      <c r="A95" s="699"/>
      <c r="B95" s="698"/>
      <c r="C95" s="710"/>
      <c r="D95" s="710"/>
      <c r="E95" s="710"/>
      <c r="F95" s="714"/>
      <c r="G95" s="726"/>
      <c r="H95" s="726"/>
      <c r="I95" s="697" t="s">
        <v>419</v>
      </c>
      <c r="J95" s="923" t="str">
        <f t="shared" si="2"/>
        <v>o</v>
      </c>
      <c r="K95" s="834">
        <f t="shared" ref="K95:T95" si="9">K76</f>
        <v>8</v>
      </c>
      <c r="L95" s="834">
        <f t="shared" si="9"/>
        <v>25</v>
      </c>
      <c r="M95" s="834">
        <f t="shared" si="9"/>
        <v>30</v>
      </c>
      <c r="N95" s="834">
        <f t="shared" si="9"/>
        <v>30</v>
      </c>
      <c r="O95" s="834">
        <f t="shared" si="9"/>
        <v>30</v>
      </c>
      <c r="P95" s="834">
        <f t="shared" si="9"/>
        <v>30</v>
      </c>
      <c r="Q95" s="834">
        <f t="shared" si="9"/>
        <v>30</v>
      </c>
      <c r="R95" s="834">
        <f t="shared" si="9"/>
        <v>30</v>
      </c>
      <c r="S95" s="834">
        <f t="shared" si="9"/>
        <v>30</v>
      </c>
      <c r="T95" s="834">
        <f t="shared" si="9"/>
        <v>30</v>
      </c>
      <c r="U95" s="727"/>
      <c r="V95" s="706"/>
      <c r="W95" s="705"/>
      <c r="X95" s="700"/>
    </row>
    <row r="96" spans="1:24" s="697" customFormat="1" outlineLevel="1" x14ac:dyDescent="0.25">
      <c r="A96" s="699"/>
      <c r="B96" s="698"/>
      <c r="C96" s="710"/>
      <c r="D96" s="710"/>
      <c r="E96" s="710"/>
      <c r="F96" s="714"/>
      <c r="G96" s="726"/>
      <c r="H96" s="726"/>
      <c r="I96" s="697" t="s">
        <v>419</v>
      </c>
      <c r="J96" s="923" t="str">
        <f t="shared" si="2"/>
        <v>od</v>
      </c>
      <c r="K96" s="834">
        <f t="shared" ref="K96:T96" si="10">K77</f>
        <v>8</v>
      </c>
      <c r="L96" s="834">
        <f t="shared" si="10"/>
        <v>25</v>
      </c>
      <c r="M96" s="834">
        <f t="shared" si="10"/>
        <v>30</v>
      </c>
      <c r="N96" s="834">
        <f t="shared" si="10"/>
        <v>30</v>
      </c>
      <c r="O96" s="834">
        <f t="shared" si="10"/>
        <v>30</v>
      </c>
      <c r="P96" s="834">
        <f t="shared" si="10"/>
        <v>30</v>
      </c>
      <c r="Q96" s="834">
        <f t="shared" si="10"/>
        <v>30</v>
      </c>
      <c r="R96" s="834">
        <f t="shared" si="10"/>
        <v>30</v>
      </c>
      <c r="S96" s="834">
        <f t="shared" si="10"/>
        <v>30</v>
      </c>
      <c r="T96" s="834">
        <f t="shared" si="10"/>
        <v>30</v>
      </c>
      <c r="U96" s="727"/>
      <c r="V96" s="706"/>
      <c r="W96" s="705"/>
      <c r="X96" s="700"/>
    </row>
    <row r="97" spans="1:24" s="697" customFormat="1" outlineLevel="1" x14ac:dyDescent="0.25">
      <c r="A97" s="699"/>
      <c r="B97" s="698"/>
      <c r="C97" s="710"/>
      <c r="D97" s="710"/>
      <c r="E97" s="710"/>
      <c r="F97" s="714"/>
      <c r="G97" s="726"/>
      <c r="H97" s="726"/>
      <c r="I97" s="697" t="s">
        <v>419</v>
      </c>
      <c r="J97" s="923" t="str">
        <f t="shared" si="2"/>
        <v>of</v>
      </c>
      <c r="K97" s="834">
        <f t="shared" ref="K97:T97" si="11">K78</f>
        <v>8</v>
      </c>
      <c r="L97" s="834">
        <f t="shared" si="11"/>
        <v>25</v>
      </c>
      <c r="M97" s="834">
        <f t="shared" si="11"/>
        <v>30</v>
      </c>
      <c r="N97" s="834">
        <f t="shared" si="11"/>
        <v>30</v>
      </c>
      <c r="O97" s="834">
        <f t="shared" si="11"/>
        <v>30</v>
      </c>
      <c r="P97" s="834">
        <f t="shared" si="11"/>
        <v>30</v>
      </c>
      <c r="Q97" s="834">
        <f t="shared" si="11"/>
        <v>30</v>
      </c>
      <c r="R97" s="834">
        <f t="shared" si="11"/>
        <v>30</v>
      </c>
      <c r="S97" s="834">
        <f t="shared" si="11"/>
        <v>30</v>
      </c>
      <c r="T97" s="834">
        <f t="shared" si="11"/>
        <v>30</v>
      </c>
      <c r="U97" s="727"/>
      <c r="V97" s="706"/>
      <c r="W97" s="705"/>
      <c r="X97" s="700"/>
    </row>
    <row r="98" spans="1:24" s="697" customFormat="1" outlineLevel="1" x14ac:dyDescent="0.25">
      <c r="A98" s="699"/>
      <c r="B98" s="698"/>
      <c r="C98" s="710"/>
      <c r="D98" s="710"/>
      <c r="E98" s="710"/>
      <c r="F98" s="714"/>
      <c r="G98" s="726"/>
      <c r="H98" s="726"/>
      <c r="I98" s="697" t="s">
        <v>419</v>
      </c>
      <c r="J98" s="923" t="str">
        <f t="shared" si="2"/>
        <v>r</v>
      </c>
      <c r="K98" s="834">
        <f t="shared" ref="K98:T98" si="12">K79</f>
        <v>8</v>
      </c>
      <c r="L98" s="834">
        <f t="shared" si="12"/>
        <v>25</v>
      </c>
      <c r="M98" s="834">
        <f t="shared" si="12"/>
        <v>30</v>
      </c>
      <c r="N98" s="834">
        <f t="shared" si="12"/>
        <v>30</v>
      </c>
      <c r="O98" s="834">
        <f t="shared" si="12"/>
        <v>30</v>
      </c>
      <c r="P98" s="834">
        <f t="shared" si="12"/>
        <v>30</v>
      </c>
      <c r="Q98" s="834">
        <f t="shared" si="12"/>
        <v>30</v>
      </c>
      <c r="R98" s="834">
        <f t="shared" si="12"/>
        <v>30</v>
      </c>
      <c r="S98" s="834">
        <f t="shared" si="12"/>
        <v>30</v>
      </c>
      <c r="T98" s="834">
        <f t="shared" si="12"/>
        <v>30</v>
      </c>
      <c r="U98" s="727"/>
      <c r="V98" s="706"/>
      <c r="W98" s="705"/>
      <c r="X98" s="700"/>
    </row>
    <row r="99" spans="1:24" s="697" customFormat="1" outlineLevel="1" x14ac:dyDescent="0.25">
      <c r="A99" s="699"/>
      <c r="B99" s="698"/>
      <c r="C99" s="710"/>
      <c r="D99" s="710"/>
      <c r="E99" s="710"/>
      <c r="F99" s="714"/>
      <c r="G99" s="726"/>
      <c r="H99" s="726"/>
      <c r="I99" s="697" t="s">
        <v>419</v>
      </c>
      <c r="J99" s="923" t="str">
        <f t="shared" si="2"/>
        <v>rd</v>
      </c>
      <c r="K99" s="834">
        <f t="shared" ref="K99:T99" si="13">K80</f>
        <v>8</v>
      </c>
      <c r="L99" s="834">
        <f t="shared" si="13"/>
        <v>25</v>
      </c>
      <c r="M99" s="834">
        <f t="shared" si="13"/>
        <v>30</v>
      </c>
      <c r="N99" s="834">
        <f t="shared" si="13"/>
        <v>30</v>
      </c>
      <c r="O99" s="834">
        <f t="shared" si="13"/>
        <v>30</v>
      </c>
      <c r="P99" s="834">
        <f t="shared" si="13"/>
        <v>30</v>
      </c>
      <c r="Q99" s="834">
        <f t="shared" si="13"/>
        <v>30</v>
      </c>
      <c r="R99" s="834">
        <f t="shared" si="13"/>
        <v>30</v>
      </c>
      <c r="S99" s="834">
        <f t="shared" si="13"/>
        <v>30</v>
      </c>
      <c r="T99" s="834">
        <f t="shared" si="13"/>
        <v>30</v>
      </c>
      <c r="U99" s="727"/>
      <c r="V99" s="706"/>
      <c r="W99" s="705"/>
      <c r="X99" s="700"/>
    </row>
    <row r="100" spans="1:24" s="697" customFormat="1" outlineLevel="1" x14ac:dyDescent="0.25">
      <c r="A100" s="699"/>
      <c r="B100" s="698"/>
      <c r="C100" s="710"/>
      <c r="D100" s="710"/>
      <c r="E100" s="710"/>
      <c r="F100" s="714"/>
      <c r="G100" s="726"/>
      <c r="H100" s="726"/>
      <c r="I100" s="697" t="s">
        <v>419</v>
      </c>
      <c r="J100" s="923" t="str">
        <f t="shared" si="2"/>
        <v>v</v>
      </c>
      <c r="K100" s="834">
        <f t="shared" ref="K100:T100" si="14">K81</f>
        <v>8</v>
      </c>
      <c r="L100" s="834">
        <f t="shared" si="14"/>
        <v>25</v>
      </c>
      <c r="M100" s="834">
        <f t="shared" si="14"/>
        <v>30</v>
      </c>
      <c r="N100" s="834">
        <f t="shared" si="14"/>
        <v>30</v>
      </c>
      <c r="O100" s="834">
        <f t="shared" si="14"/>
        <v>30</v>
      </c>
      <c r="P100" s="834">
        <f t="shared" si="14"/>
        <v>30</v>
      </c>
      <c r="Q100" s="834">
        <f t="shared" si="14"/>
        <v>30</v>
      </c>
      <c r="R100" s="834">
        <f t="shared" si="14"/>
        <v>30</v>
      </c>
      <c r="S100" s="834">
        <f t="shared" si="14"/>
        <v>30</v>
      </c>
      <c r="T100" s="834">
        <f t="shared" si="14"/>
        <v>30</v>
      </c>
      <c r="U100" s="727"/>
      <c r="V100" s="706"/>
      <c r="W100" s="705"/>
      <c r="X100" s="700"/>
    </row>
    <row r="101" spans="1:24" s="697" customFormat="1" outlineLevel="1" x14ac:dyDescent="0.25">
      <c r="A101" s="699"/>
      <c r="B101" s="698"/>
      <c r="C101" s="710"/>
      <c r="D101" s="710"/>
      <c r="E101" s="710"/>
      <c r="F101" s="714"/>
      <c r="G101" s="726"/>
      <c r="H101" s="726"/>
      <c r="I101" s="697" t="s">
        <v>419</v>
      </c>
      <c r="J101" s="923" t="str">
        <f t="shared" si="2"/>
        <v>w</v>
      </c>
      <c r="K101" s="834">
        <f t="shared" ref="K101:T101" si="15">K82</f>
        <v>8</v>
      </c>
      <c r="L101" s="834">
        <f t="shared" si="15"/>
        <v>25</v>
      </c>
      <c r="M101" s="834">
        <f t="shared" si="15"/>
        <v>30</v>
      </c>
      <c r="N101" s="834">
        <f t="shared" si="15"/>
        <v>30</v>
      </c>
      <c r="O101" s="834">
        <f t="shared" si="15"/>
        <v>30</v>
      </c>
      <c r="P101" s="834">
        <f t="shared" si="15"/>
        <v>30</v>
      </c>
      <c r="Q101" s="834">
        <f t="shared" si="15"/>
        <v>30</v>
      </c>
      <c r="R101" s="834">
        <f t="shared" si="15"/>
        <v>30</v>
      </c>
      <c r="S101" s="834">
        <f t="shared" si="15"/>
        <v>30</v>
      </c>
      <c r="T101" s="834">
        <f t="shared" si="15"/>
        <v>30</v>
      </c>
      <c r="U101" s="727"/>
      <c r="V101" s="706"/>
      <c r="W101" s="705"/>
      <c r="X101" s="700"/>
    </row>
    <row r="102" spans="1:24" s="697" customFormat="1" outlineLevel="1" x14ac:dyDescent="0.25">
      <c r="A102" s="699"/>
      <c r="B102" s="698"/>
      <c r="C102" s="710"/>
      <c r="D102" s="710"/>
      <c r="E102" s="710"/>
      <c r="F102" s="714"/>
      <c r="G102" s="726"/>
      <c r="H102" s="726"/>
      <c r="I102" s="697" t="s">
        <v>419</v>
      </c>
      <c r="J102" s="923" t="str">
        <f t="shared" si="2"/>
        <v>wd</v>
      </c>
      <c r="K102" s="834">
        <f t="shared" ref="K102:T102" si="16">K83</f>
        <v>8</v>
      </c>
      <c r="L102" s="834">
        <f t="shared" si="16"/>
        <v>25</v>
      </c>
      <c r="M102" s="834">
        <f t="shared" si="16"/>
        <v>30</v>
      </c>
      <c r="N102" s="834">
        <f t="shared" si="16"/>
        <v>30</v>
      </c>
      <c r="O102" s="834">
        <f t="shared" si="16"/>
        <v>30</v>
      </c>
      <c r="P102" s="834">
        <f t="shared" si="16"/>
        <v>30</v>
      </c>
      <c r="Q102" s="834">
        <f t="shared" si="16"/>
        <v>30</v>
      </c>
      <c r="R102" s="834">
        <f t="shared" si="16"/>
        <v>30</v>
      </c>
      <c r="S102" s="834">
        <f t="shared" si="16"/>
        <v>30</v>
      </c>
      <c r="T102" s="834">
        <f t="shared" si="16"/>
        <v>30</v>
      </c>
      <c r="U102" s="727"/>
      <c r="V102" s="706"/>
      <c r="W102" s="705"/>
      <c r="X102" s="700"/>
    </row>
    <row r="103" spans="1:24" s="697" customFormat="1" outlineLevel="1" x14ac:dyDescent="0.25">
      <c r="A103" s="699"/>
      <c r="B103" s="698"/>
      <c r="C103" s="710"/>
      <c r="D103" s="710"/>
      <c r="E103" s="710"/>
      <c r="F103" s="714"/>
      <c r="G103" s="726"/>
      <c r="H103" s="726"/>
      <c r="I103" s="697" t="s">
        <v>419</v>
      </c>
      <c r="J103" s="923" t="str">
        <f t="shared" si="2"/>
        <v>z</v>
      </c>
      <c r="K103" s="834">
        <f t="shared" ref="K103:T103" si="17">K84</f>
        <v>8</v>
      </c>
      <c r="L103" s="834">
        <f t="shared" si="17"/>
        <v>25</v>
      </c>
      <c r="M103" s="834">
        <f t="shared" si="17"/>
        <v>30</v>
      </c>
      <c r="N103" s="834">
        <f t="shared" si="17"/>
        <v>30</v>
      </c>
      <c r="O103" s="834">
        <f t="shared" si="17"/>
        <v>30</v>
      </c>
      <c r="P103" s="834">
        <f t="shared" si="17"/>
        <v>30</v>
      </c>
      <c r="Q103" s="834">
        <f t="shared" si="17"/>
        <v>30</v>
      </c>
      <c r="R103" s="834">
        <f t="shared" si="17"/>
        <v>30</v>
      </c>
      <c r="S103" s="834">
        <f t="shared" si="17"/>
        <v>30</v>
      </c>
      <c r="T103" s="834">
        <f t="shared" si="17"/>
        <v>30</v>
      </c>
      <c r="U103" s="727"/>
      <c r="V103" s="706"/>
      <c r="W103" s="705"/>
      <c r="X103" s="700"/>
    </row>
    <row r="104" spans="1:24" s="697" customFormat="1" outlineLevel="1" x14ac:dyDescent="0.25">
      <c r="A104" s="699"/>
      <c r="B104" s="698"/>
      <c r="C104" s="710"/>
      <c r="D104" s="710"/>
      <c r="E104" s="710"/>
      <c r="F104" s="714"/>
      <c r="G104" s="726"/>
      <c r="H104" s="726"/>
      <c r="I104" s="697" t="s">
        <v>419</v>
      </c>
      <c r="J104" s="923" t="str">
        <f t="shared" si="2"/>
        <v>zd</v>
      </c>
      <c r="K104" s="834">
        <f t="shared" ref="K104:T104" si="18">K87</f>
        <v>8</v>
      </c>
      <c r="L104" s="834">
        <f t="shared" si="18"/>
        <v>25</v>
      </c>
      <c r="M104" s="834">
        <f t="shared" si="18"/>
        <v>30</v>
      </c>
      <c r="N104" s="834">
        <f t="shared" si="18"/>
        <v>30</v>
      </c>
      <c r="O104" s="834">
        <f t="shared" si="18"/>
        <v>30</v>
      </c>
      <c r="P104" s="834">
        <f t="shared" si="18"/>
        <v>30</v>
      </c>
      <c r="Q104" s="834">
        <f t="shared" si="18"/>
        <v>30</v>
      </c>
      <c r="R104" s="834">
        <f t="shared" si="18"/>
        <v>30</v>
      </c>
      <c r="S104" s="834">
        <f t="shared" si="18"/>
        <v>30</v>
      </c>
      <c r="T104" s="834">
        <f t="shared" si="18"/>
        <v>30</v>
      </c>
      <c r="U104" s="727"/>
      <c r="V104" s="706"/>
      <c r="W104" s="705"/>
      <c r="X104" s="700"/>
    </row>
    <row r="105" spans="1:24" s="697" customFormat="1" outlineLevel="1" x14ac:dyDescent="0.25">
      <c r="A105" s="699"/>
      <c r="B105" s="698"/>
      <c r="C105" s="710"/>
      <c r="D105" s="710"/>
      <c r="E105" s="710"/>
      <c r="F105" s="714"/>
      <c r="G105" s="714"/>
      <c r="H105" s="714"/>
      <c r="I105" s="697" t="s">
        <v>817</v>
      </c>
      <c r="J105" s="923" t="str">
        <f t="shared" si="2"/>
        <v>b</v>
      </c>
      <c r="K105" s="834">
        <f t="shared" ref="K105:T105" si="19">K88</f>
        <v>8</v>
      </c>
      <c r="L105" s="834">
        <f t="shared" si="19"/>
        <v>25</v>
      </c>
      <c r="M105" s="834">
        <f t="shared" si="19"/>
        <v>30</v>
      </c>
      <c r="N105" s="834">
        <f t="shared" si="19"/>
        <v>30</v>
      </c>
      <c r="O105" s="834">
        <f t="shared" si="19"/>
        <v>30</v>
      </c>
      <c r="P105" s="834">
        <f t="shared" si="19"/>
        <v>30</v>
      </c>
      <c r="Q105" s="834">
        <f t="shared" si="19"/>
        <v>30</v>
      </c>
      <c r="R105" s="834">
        <f t="shared" si="19"/>
        <v>30</v>
      </c>
      <c r="S105" s="834">
        <f t="shared" si="19"/>
        <v>30</v>
      </c>
      <c r="T105" s="834">
        <f t="shared" si="19"/>
        <v>30</v>
      </c>
      <c r="U105" s="733"/>
      <c r="V105" s="706"/>
      <c r="W105" s="705"/>
      <c r="X105" s="700"/>
    </row>
    <row r="106" spans="1:24" s="697" customFormat="1" outlineLevel="1" x14ac:dyDescent="0.25">
      <c r="A106" s="699"/>
      <c r="B106" s="698"/>
      <c r="C106" s="710"/>
      <c r="D106" s="710"/>
      <c r="E106" s="710"/>
      <c r="F106" s="714"/>
      <c r="G106" s="726"/>
      <c r="H106" s="726"/>
      <c r="I106" s="697" t="s">
        <v>817</v>
      </c>
      <c r="J106" s="923" t="str">
        <f t="shared" si="2"/>
        <v>bd</v>
      </c>
      <c r="K106" s="834">
        <f t="shared" ref="K106:T106" si="20">K94</f>
        <v>8</v>
      </c>
      <c r="L106" s="834">
        <f t="shared" si="20"/>
        <v>25</v>
      </c>
      <c r="M106" s="834">
        <f t="shared" si="20"/>
        <v>30</v>
      </c>
      <c r="N106" s="834">
        <f t="shared" si="20"/>
        <v>30</v>
      </c>
      <c r="O106" s="834">
        <f t="shared" si="20"/>
        <v>30</v>
      </c>
      <c r="P106" s="834">
        <f t="shared" si="20"/>
        <v>30</v>
      </c>
      <c r="Q106" s="834">
        <f t="shared" si="20"/>
        <v>30</v>
      </c>
      <c r="R106" s="834">
        <f t="shared" si="20"/>
        <v>30</v>
      </c>
      <c r="S106" s="834">
        <f t="shared" si="20"/>
        <v>30</v>
      </c>
      <c r="T106" s="834">
        <f t="shared" si="20"/>
        <v>30</v>
      </c>
      <c r="U106" s="727"/>
      <c r="V106" s="706"/>
      <c r="W106" s="705"/>
      <c r="X106" s="700"/>
    </row>
    <row r="107" spans="1:24" s="697" customFormat="1" outlineLevel="1" x14ac:dyDescent="0.25">
      <c r="A107" s="699"/>
      <c r="B107" s="698"/>
      <c r="C107" s="710"/>
      <c r="D107" s="710"/>
      <c r="E107" s="710"/>
      <c r="F107" s="714"/>
      <c r="G107" s="726"/>
      <c r="H107" s="726"/>
      <c r="I107" s="697" t="s">
        <v>817</v>
      </c>
      <c r="J107" s="923" t="str">
        <f t="shared" si="2"/>
        <v>f</v>
      </c>
      <c r="K107" s="834">
        <f t="shared" ref="K107:T107" si="21">K90</f>
        <v>8</v>
      </c>
      <c r="L107" s="834">
        <f t="shared" si="21"/>
        <v>25</v>
      </c>
      <c r="M107" s="834">
        <f t="shared" si="21"/>
        <v>30</v>
      </c>
      <c r="N107" s="834">
        <f t="shared" si="21"/>
        <v>30</v>
      </c>
      <c r="O107" s="834">
        <f t="shared" si="21"/>
        <v>30</v>
      </c>
      <c r="P107" s="834">
        <f t="shared" si="21"/>
        <v>30</v>
      </c>
      <c r="Q107" s="834">
        <f t="shared" si="21"/>
        <v>30</v>
      </c>
      <c r="R107" s="834">
        <f t="shared" si="21"/>
        <v>30</v>
      </c>
      <c r="S107" s="834">
        <f t="shared" si="21"/>
        <v>30</v>
      </c>
      <c r="T107" s="834">
        <f t="shared" si="21"/>
        <v>30</v>
      </c>
      <c r="U107" s="727"/>
      <c r="V107" s="706"/>
      <c r="W107" s="705"/>
      <c r="X107" s="700"/>
    </row>
    <row r="108" spans="1:24" s="697" customFormat="1" outlineLevel="1" x14ac:dyDescent="0.25">
      <c r="A108" s="699"/>
      <c r="B108" s="698"/>
      <c r="C108" s="710"/>
      <c r="D108" s="710"/>
      <c r="E108" s="710"/>
      <c r="F108" s="714"/>
      <c r="G108" s="726"/>
      <c r="H108" s="726"/>
      <c r="I108" s="697" t="s">
        <v>817</v>
      </c>
      <c r="J108" s="923" t="str">
        <f t="shared" si="2"/>
        <v>h</v>
      </c>
      <c r="K108" s="834">
        <f t="shared" ref="K108:T108" si="22">K91</f>
        <v>8</v>
      </c>
      <c r="L108" s="834">
        <f t="shared" si="22"/>
        <v>25</v>
      </c>
      <c r="M108" s="834">
        <f t="shared" si="22"/>
        <v>30</v>
      </c>
      <c r="N108" s="834">
        <f t="shared" si="22"/>
        <v>30</v>
      </c>
      <c r="O108" s="834">
        <f t="shared" si="22"/>
        <v>30</v>
      </c>
      <c r="P108" s="834">
        <f t="shared" si="22"/>
        <v>30</v>
      </c>
      <c r="Q108" s="834">
        <f t="shared" si="22"/>
        <v>30</v>
      </c>
      <c r="R108" s="834">
        <f t="shared" si="22"/>
        <v>30</v>
      </c>
      <c r="S108" s="834">
        <f t="shared" si="22"/>
        <v>30</v>
      </c>
      <c r="T108" s="834">
        <f t="shared" si="22"/>
        <v>30</v>
      </c>
      <c r="U108" s="727"/>
      <c r="V108" s="706"/>
      <c r="W108" s="705"/>
      <c r="X108" s="700"/>
    </row>
    <row r="109" spans="1:24" s="697" customFormat="1" outlineLevel="1" x14ac:dyDescent="0.25">
      <c r="A109" s="699"/>
      <c r="B109" s="698"/>
      <c r="C109" s="710"/>
      <c r="D109" s="710"/>
      <c r="E109" s="710"/>
      <c r="F109" s="714"/>
      <c r="G109" s="726"/>
      <c r="H109" s="726"/>
      <c r="I109" s="697" t="s">
        <v>817</v>
      </c>
      <c r="J109" s="923" t="str">
        <f t="shared" si="2"/>
        <v>i</v>
      </c>
      <c r="K109" s="834">
        <f t="shared" ref="K109:T109" si="23">K92</f>
        <v>8</v>
      </c>
      <c r="L109" s="834">
        <f t="shared" si="23"/>
        <v>25</v>
      </c>
      <c r="M109" s="834">
        <f t="shared" si="23"/>
        <v>30</v>
      </c>
      <c r="N109" s="834">
        <f t="shared" si="23"/>
        <v>30</v>
      </c>
      <c r="O109" s="834">
        <f t="shared" si="23"/>
        <v>30</v>
      </c>
      <c r="P109" s="834">
        <f t="shared" si="23"/>
        <v>30</v>
      </c>
      <c r="Q109" s="834">
        <f t="shared" si="23"/>
        <v>30</v>
      </c>
      <c r="R109" s="834">
        <f t="shared" si="23"/>
        <v>30</v>
      </c>
      <c r="S109" s="834">
        <f t="shared" si="23"/>
        <v>30</v>
      </c>
      <c r="T109" s="834">
        <f t="shared" si="23"/>
        <v>30</v>
      </c>
      <c r="U109" s="727"/>
      <c r="V109" s="706"/>
      <c r="W109" s="705"/>
      <c r="X109" s="700"/>
    </row>
    <row r="110" spans="1:24" s="697" customFormat="1" outlineLevel="1" x14ac:dyDescent="0.25">
      <c r="A110" s="699"/>
      <c r="B110" s="698"/>
      <c r="C110" s="710"/>
      <c r="D110" s="710"/>
      <c r="E110" s="710"/>
      <c r="F110" s="714"/>
      <c r="G110" s="726"/>
      <c r="H110" s="726"/>
      <c r="I110" s="697" t="s">
        <v>817</v>
      </c>
      <c r="J110" s="923" t="str">
        <f t="shared" si="2"/>
        <v>k</v>
      </c>
      <c r="K110" s="834">
        <f t="shared" ref="K110:T110" si="24">K93</f>
        <v>8</v>
      </c>
      <c r="L110" s="834">
        <f t="shared" si="24"/>
        <v>25</v>
      </c>
      <c r="M110" s="834">
        <f t="shared" si="24"/>
        <v>30</v>
      </c>
      <c r="N110" s="834">
        <f t="shared" si="24"/>
        <v>30</v>
      </c>
      <c r="O110" s="834">
        <f t="shared" si="24"/>
        <v>30</v>
      </c>
      <c r="P110" s="834">
        <f t="shared" si="24"/>
        <v>30</v>
      </c>
      <c r="Q110" s="834">
        <f t="shared" si="24"/>
        <v>30</v>
      </c>
      <c r="R110" s="834">
        <f t="shared" si="24"/>
        <v>30</v>
      </c>
      <c r="S110" s="834">
        <f t="shared" si="24"/>
        <v>30</v>
      </c>
      <c r="T110" s="834">
        <f t="shared" si="24"/>
        <v>30</v>
      </c>
      <c r="U110" s="727"/>
      <c r="V110" s="706"/>
      <c r="W110" s="705"/>
      <c r="X110" s="700"/>
    </row>
    <row r="111" spans="1:24" s="697" customFormat="1" outlineLevel="1" x14ac:dyDescent="0.25">
      <c r="A111" s="699"/>
      <c r="B111" s="698"/>
      <c r="C111" s="710"/>
      <c r="D111" s="710"/>
      <c r="E111" s="710"/>
      <c r="F111" s="714"/>
      <c r="G111" s="726"/>
      <c r="H111" s="726"/>
      <c r="I111" s="697" t="s">
        <v>817</v>
      </c>
      <c r="J111" s="923" t="str">
        <f t="shared" si="2"/>
        <v>l</v>
      </c>
      <c r="K111" s="834">
        <f t="shared" ref="K111:T111" si="25">K94</f>
        <v>8</v>
      </c>
      <c r="L111" s="834">
        <f t="shared" si="25"/>
        <v>25</v>
      </c>
      <c r="M111" s="834">
        <f t="shared" si="25"/>
        <v>30</v>
      </c>
      <c r="N111" s="834">
        <f t="shared" si="25"/>
        <v>30</v>
      </c>
      <c r="O111" s="834">
        <f t="shared" si="25"/>
        <v>30</v>
      </c>
      <c r="P111" s="834">
        <f t="shared" si="25"/>
        <v>30</v>
      </c>
      <c r="Q111" s="834">
        <f t="shared" si="25"/>
        <v>30</v>
      </c>
      <c r="R111" s="834">
        <f t="shared" si="25"/>
        <v>30</v>
      </c>
      <c r="S111" s="834">
        <f t="shared" si="25"/>
        <v>30</v>
      </c>
      <c r="T111" s="834">
        <f t="shared" si="25"/>
        <v>30</v>
      </c>
      <c r="U111" s="727"/>
      <c r="V111" s="706"/>
      <c r="W111" s="705"/>
      <c r="X111" s="700"/>
    </row>
    <row r="112" spans="1:24" s="697" customFormat="1" outlineLevel="1" x14ac:dyDescent="0.25">
      <c r="A112" s="699"/>
      <c r="B112" s="698"/>
      <c r="C112" s="710"/>
      <c r="D112" s="710"/>
      <c r="E112" s="710"/>
      <c r="F112" s="714"/>
      <c r="G112" s="726"/>
      <c r="H112" s="726"/>
      <c r="I112" s="697" t="s">
        <v>817</v>
      </c>
      <c r="J112" s="923" t="str">
        <f t="shared" si="2"/>
        <v>o</v>
      </c>
      <c r="K112" s="834">
        <f t="shared" ref="K112:T112" si="26">K95</f>
        <v>8</v>
      </c>
      <c r="L112" s="834">
        <f t="shared" si="26"/>
        <v>25</v>
      </c>
      <c r="M112" s="834">
        <f t="shared" si="26"/>
        <v>30</v>
      </c>
      <c r="N112" s="834">
        <f t="shared" si="26"/>
        <v>30</v>
      </c>
      <c r="O112" s="834">
        <f t="shared" si="26"/>
        <v>30</v>
      </c>
      <c r="P112" s="834">
        <f t="shared" si="26"/>
        <v>30</v>
      </c>
      <c r="Q112" s="834">
        <f t="shared" si="26"/>
        <v>30</v>
      </c>
      <c r="R112" s="834">
        <f t="shared" si="26"/>
        <v>30</v>
      </c>
      <c r="S112" s="834">
        <f t="shared" si="26"/>
        <v>30</v>
      </c>
      <c r="T112" s="834">
        <f t="shared" si="26"/>
        <v>30</v>
      </c>
      <c r="U112" s="727"/>
      <c r="V112" s="706"/>
      <c r="W112" s="705"/>
      <c r="X112" s="700"/>
    </row>
    <row r="113" spans="1:24" s="697" customFormat="1" outlineLevel="1" x14ac:dyDescent="0.25">
      <c r="A113" s="699"/>
      <c r="B113" s="698"/>
      <c r="C113" s="710"/>
      <c r="D113" s="710"/>
      <c r="E113" s="710"/>
      <c r="F113" s="714"/>
      <c r="G113" s="726"/>
      <c r="H113" s="726"/>
      <c r="I113" s="697" t="s">
        <v>817</v>
      </c>
      <c r="J113" s="923" t="str">
        <f t="shared" si="2"/>
        <v>od</v>
      </c>
      <c r="K113" s="834">
        <f t="shared" ref="K113:T113" si="27">K96</f>
        <v>8</v>
      </c>
      <c r="L113" s="834">
        <f t="shared" si="27"/>
        <v>25</v>
      </c>
      <c r="M113" s="834">
        <f t="shared" si="27"/>
        <v>30</v>
      </c>
      <c r="N113" s="834">
        <f t="shared" si="27"/>
        <v>30</v>
      </c>
      <c r="O113" s="834">
        <f t="shared" si="27"/>
        <v>30</v>
      </c>
      <c r="P113" s="834">
        <f t="shared" si="27"/>
        <v>30</v>
      </c>
      <c r="Q113" s="834">
        <f t="shared" si="27"/>
        <v>30</v>
      </c>
      <c r="R113" s="834">
        <f t="shared" si="27"/>
        <v>30</v>
      </c>
      <c r="S113" s="834">
        <f t="shared" si="27"/>
        <v>30</v>
      </c>
      <c r="T113" s="834">
        <f t="shared" si="27"/>
        <v>30</v>
      </c>
      <c r="U113" s="727"/>
      <c r="V113" s="706"/>
      <c r="W113" s="705"/>
      <c r="X113" s="700"/>
    </row>
    <row r="114" spans="1:24" s="697" customFormat="1" outlineLevel="1" x14ac:dyDescent="0.25">
      <c r="A114" s="699"/>
      <c r="B114" s="698"/>
      <c r="C114" s="710"/>
      <c r="D114" s="710"/>
      <c r="E114" s="710"/>
      <c r="F114" s="714"/>
      <c r="G114" s="726"/>
      <c r="H114" s="726"/>
      <c r="I114" s="697" t="s">
        <v>817</v>
      </c>
      <c r="J114" s="923" t="str">
        <f t="shared" si="2"/>
        <v>of</v>
      </c>
      <c r="K114" s="834">
        <f t="shared" ref="K114:T114" si="28">K97</f>
        <v>8</v>
      </c>
      <c r="L114" s="834">
        <f t="shared" si="28"/>
        <v>25</v>
      </c>
      <c r="M114" s="834">
        <f t="shared" si="28"/>
        <v>30</v>
      </c>
      <c r="N114" s="834">
        <f t="shared" si="28"/>
        <v>30</v>
      </c>
      <c r="O114" s="834">
        <f t="shared" si="28"/>
        <v>30</v>
      </c>
      <c r="P114" s="834">
        <f t="shared" si="28"/>
        <v>30</v>
      </c>
      <c r="Q114" s="834">
        <f t="shared" si="28"/>
        <v>30</v>
      </c>
      <c r="R114" s="834">
        <f t="shared" si="28"/>
        <v>30</v>
      </c>
      <c r="S114" s="834">
        <f t="shared" si="28"/>
        <v>30</v>
      </c>
      <c r="T114" s="834">
        <f t="shared" si="28"/>
        <v>30</v>
      </c>
      <c r="U114" s="727"/>
      <c r="V114" s="706"/>
      <c r="W114" s="705"/>
      <c r="X114" s="700"/>
    </row>
    <row r="115" spans="1:24" s="697" customFormat="1" outlineLevel="1" x14ac:dyDescent="0.25">
      <c r="A115" s="699"/>
      <c r="B115" s="698"/>
      <c r="C115" s="710"/>
      <c r="D115" s="710"/>
      <c r="E115" s="710"/>
      <c r="F115" s="714"/>
      <c r="G115" s="726"/>
      <c r="H115" s="726"/>
      <c r="I115" s="697" t="s">
        <v>817</v>
      </c>
      <c r="J115" s="923" t="str">
        <f t="shared" si="2"/>
        <v>r</v>
      </c>
      <c r="K115" s="834">
        <f t="shared" ref="K115:T115" si="29">K98</f>
        <v>8</v>
      </c>
      <c r="L115" s="834">
        <f t="shared" si="29"/>
        <v>25</v>
      </c>
      <c r="M115" s="834">
        <f t="shared" si="29"/>
        <v>30</v>
      </c>
      <c r="N115" s="834">
        <f t="shared" si="29"/>
        <v>30</v>
      </c>
      <c r="O115" s="834">
        <f t="shared" si="29"/>
        <v>30</v>
      </c>
      <c r="P115" s="834">
        <f t="shared" si="29"/>
        <v>30</v>
      </c>
      <c r="Q115" s="834">
        <f t="shared" si="29"/>
        <v>30</v>
      </c>
      <c r="R115" s="834">
        <f t="shared" si="29"/>
        <v>30</v>
      </c>
      <c r="S115" s="834">
        <f t="shared" si="29"/>
        <v>30</v>
      </c>
      <c r="T115" s="834">
        <f t="shared" si="29"/>
        <v>30</v>
      </c>
      <c r="U115" s="727"/>
      <c r="V115" s="706"/>
      <c r="W115" s="705"/>
      <c r="X115" s="700"/>
    </row>
    <row r="116" spans="1:24" s="697" customFormat="1" outlineLevel="1" x14ac:dyDescent="0.25">
      <c r="A116" s="699"/>
      <c r="B116" s="698"/>
      <c r="C116" s="710"/>
      <c r="D116" s="710"/>
      <c r="E116" s="710"/>
      <c r="F116" s="714"/>
      <c r="G116" s="726"/>
      <c r="H116" s="726"/>
      <c r="I116" s="697" t="s">
        <v>817</v>
      </c>
      <c r="J116" s="923" t="str">
        <f t="shared" si="2"/>
        <v>rd</v>
      </c>
      <c r="K116" s="834">
        <f t="shared" ref="K116:T116" si="30">K99</f>
        <v>8</v>
      </c>
      <c r="L116" s="834">
        <f t="shared" si="30"/>
        <v>25</v>
      </c>
      <c r="M116" s="834">
        <f t="shared" si="30"/>
        <v>30</v>
      </c>
      <c r="N116" s="834">
        <f t="shared" si="30"/>
        <v>30</v>
      </c>
      <c r="O116" s="834">
        <f t="shared" si="30"/>
        <v>30</v>
      </c>
      <c r="P116" s="834">
        <f t="shared" si="30"/>
        <v>30</v>
      </c>
      <c r="Q116" s="834">
        <f t="shared" si="30"/>
        <v>30</v>
      </c>
      <c r="R116" s="834">
        <f t="shared" si="30"/>
        <v>30</v>
      </c>
      <c r="S116" s="834">
        <f t="shared" si="30"/>
        <v>30</v>
      </c>
      <c r="T116" s="834">
        <f t="shared" si="30"/>
        <v>30</v>
      </c>
      <c r="U116" s="727"/>
      <c r="V116" s="706"/>
      <c r="W116" s="705"/>
      <c r="X116" s="700"/>
    </row>
    <row r="117" spans="1:24" s="697" customFormat="1" outlineLevel="1" x14ac:dyDescent="0.25">
      <c r="A117" s="699"/>
      <c r="B117" s="698"/>
      <c r="C117" s="710"/>
      <c r="D117" s="710"/>
      <c r="E117" s="710"/>
      <c r="F117" s="714"/>
      <c r="G117" s="726"/>
      <c r="H117" s="726"/>
      <c r="I117" s="697" t="s">
        <v>817</v>
      </c>
      <c r="J117" s="923" t="str">
        <f t="shared" si="2"/>
        <v>v</v>
      </c>
      <c r="K117" s="834">
        <f t="shared" ref="K117:T117" si="31">K100</f>
        <v>8</v>
      </c>
      <c r="L117" s="834">
        <f t="shared" si="31"/>
        <v>25</v>
      </c>
      <c r="M117" s="834">
        <f t="shared" si="31"/>
        <v>30</v>
      </c>
      <c r="N117" s="834">
        <f t="shared" si="31"/>
        <v>30</v>
      </c>
      <c r="O117" s="834">
        <f t="shared" si="31"/>
        <v>30</v>
      </c>
      <c r="P117" s="834">
        <f t="shared" si="31"/>
        <v>30</v>
      </c>
      <c r="Q117" s="834">
        <f t="shared" si="31"/>
        <v>30</v>
      </c>
      <c r="R117" s="834">
        <f t="shared" si="31"/>
        <v>30</v>
      </c>
      <c r="S117" s="834">
        <f t="shared" si="31"/>
        <v>30</v>
      </c>
      <c r="T117" s="834">
        <f t="shared" si="31"/>
        <v>30</v>
      </c>
      <c r="U117" s="727"/>
      <c r="V117" s="706"/>
      <c r="W117" s="705"/>
      <c r="X117" s="700"/>
    </row>
    <row r="118" spans="1:24" s="697" customFormat="1" outlineLevel="1" x14ac:dyDescent="0.25">
      <c r="A118" s="699"/>
      <c r="B118" s="698"/>
      <c r="C118" s="710"/>
      <c r="D118" s="710"/>
      <c r="E118" s="710"/>
      <c r="F118" s="714"/>
      <c r="G118" s="726"/>
      <c r="H118" s="726"/>
      <c r="I118" s="697" t="s">
        <v>817</v>
      </c>
      <c r="J118" s="923" t="str">
        <f t="shared" si="2"/>
        <v>w</v>
      </c>
      <c r="K118" s="834">
        <f>K101</f>
        <v>8</v>
      </c>
      <c r="L118" s="834">
        <f t="shared" ref="L118:T118" si="32">L101</f>
        <v>25</v>
      </c>
      <c r="M118" s="834">
        <f t="shared" si="32"/>
        <v>30</v>
      </c>
      <c r="N118" s="834">
        <f t="shared" si="32"/>
        <v>30</v>
      </c>
      <c r="O118" s="834">
        <f t="shared" si="32"/>
        <v>30</v>
      </c>
      <c r="P118" s="834">
        <f t="shared" si="32"/>
        <v>30</v>
      </c>
      <c r="Q118" s="834">
        <f t="shared" si="32"/>
        <v>30</v>
      </c>
      <c r="R118" s="834">
        <f t="shared" si="32"/>
        <v>30</v>
      </c>
      <c r="S118" s="834">
        <f t="shared" si="32"/>
        <v>30</v>
      </c>
      <c r="T118" s="834">
        <f t="shared" si="32"/>
        <v>30</v>
      </c>
      <c r="U118" s="727"/>
      <c r="V118" s="706"/>
      <c r="W118" s="705"/>
      <c r="X118" s="700"/>
    </row>
    <row r="119" spans="1:24" s="697" customFormat="1" outlineLevel="1" x14ac:dyDescent="0.25">
      <c r="A119" s="699"/>
      <c r="B119" s="698"/>
      <c r="C119" s="710"/>
      <c r="D119" s="710"/>
      <c r="E119" s="710"/>
      <c r="F119" s="714"/>
      <c r="G119" s="726"/>
      <c r="H119" s="726"/>
      <c r="I119" s="697" t="s">
        <v>817</v>
      </c>
      <c r="J119" s="923" t="str">
        <f t="shared" si="2"/>
        <v>wd</v>
      </c>
      <c r="K119" s="834">
        <f t="shared" ref="K119:T119" si="33">K102</f>
        <v>8</v>
      </c>
      <c r="L119" s="834">
        <f t="shared" si="33"/>
        <v>25</v>
      </c>
      <c r="M119" s="834">
        <f t="shared" si="33"/>
        <v>30</v>
      </c>
      <c r="N119" s="834">
        <f t="shared" si="33"/>
        <v>30</v>
      </c>
      <c r="O119" s="834">
        <f t="shared" si="33"/>
        <v>30</v>
      </c>
      <c r="P119" s="834">
        <f t="shared" si="33"/>
        <v>30</v>
      </c>
      <c r="Q119" s="834">
        <f t="shared" si="33"/>
        <v>30</v>
      </c>
      <c r="R119" s="834">
        <f t="shared" si="33"/>
        <v>30</v>
      </c>
      <c r="S119" s="834">
        <f t="shared" si="33"/>
        <v>30</v>
      </c>
      <c r="T119" s="834">
        <f t="shared" si="33"/>
        <v>30</v>
      </c>
      <c r="U119" s="727"/>
      <c r="V119" s="706"/>
      <c r="W119" s="705"/>
      <c r="X119" s="700"/>
    </row>
    <row r="120" spans="1:24" s="697" customFormat="1" outlineLevel="1" x14ac:dyDescent="0.25">
      <c r="A120" s="699"/>
      <c r="B120" s="698"/>
      <c r="C120" s="710"/>
      <c r="D120" s="710"/>
      <c r="E120" s="710"/>
      <c r="F120" s="714"/>
      <c r="G120" s="726"/>
      <c r="H120" s="726"/>
      <c r="I120" s="697" t="s">
        <v>817</v>
      </c>
      <c r="J120" s="923" t="str">
        <f t="shared" si="2"/>
        <v>z</v>
      </c>
      <c r="K120" s="834">
        <f t="shared" ref="K120:T120" si="34">K103</f>
        <v>8</v>
      </c>
      <c r="L120" s="834">
        <f t="shared" si="34"/>
        <v>25</v>
      </c>
      <c r="M120" s="834">
        <f t="shared" si="34"/>
        <v>30</v>
      </c>
      <c r="N120" s="834">
        <f t="shared" si="34"/>
        <v>30</v>
      </c>
      <c r="O120" s="834">
        <f t="shared" si="34"/>
        <v>30</v>
      </c>
      <c r="P120" s="834">
        <f t="shared" si="34"/>
        <v>30</v>
      </c>
      <c r="Q120" s="834">
        <f t="shared" si="34"/>
        <v>30</v>
      </c>
      <c r="R120" s="834">
        <f t="shared" si="34"/>
        <v>30</v>
      </c>
      <c r="S120" s="834">
        <f t="shared" si="34"/>
        <v>30</v>
      </c>
      <c r="T120" s="834">
        <f t="shared" si="34"/>
        <v>30</v>
      </c>
      <c r="U120" s="727"/>
      <c r="V120" s="706"/>
      <c r="W120" s="705"/>
      <c r="X120" s="700"/>
    </row>
    <row r="121" spans="1:24" s="697" customFormat="1" outlineLevel="1" x14ac:dyDescent="0.25">
      <c r="A121" s="699"/>
      <c r="B121" s="698"/>
      <c r="C121" s="710"/>
      <c r="D121" s="710"/>
      <c r="E121" s="710"/>
      <c r="F121" s="714"/>
      <c r="G121" s="726"/>
      <c r="H121" s="726"/>
      <c r="I121" s="697" t="s">
        <v>817</v>
      </c>
      <c r="J121" s="923" t="str">
        <f t="shared" si="2"/>
        <v>zd</v>
      </c>
      <c r="K121" s="834">
        <f t="shared" ref="K121:T121" si="35">K104</f>
        <v>8</v>
      </c>
      <c r="L121" s="834">
        <f t="shared" si="35"/>
        <v>25</v>
      </c>
      <c r="M121" s="834">
        <f t="shared" si="35"/>
        <v>30</v>
      </c>
      <c r="N121" s="834">
        <f t="shared" si="35"/>
        <v>30</v>
      </c>
      <c r="O121" s="834">
        <f t="shared" si="35"/>
        <v>30</v>
      </c>
      <c r="P121" s="834">
        <f t="shared" si="35"/>
        <v>30</v>
      </c>
      <c r="Q121" s="834">
        <f t="shared" si="35"/>
        <v>30</v>
      </c>
      <c r="R121" s="834">
        <f t="shared" si="35"/>
        <v>30</v>
      </c>
      <c r="S121" s="834">
        <f t="shared" si="35"/>
        <v>30</v>
      </c>
      <c r="T121" s="834">
        <f t="shared" si="35"/>
        <v>30</v>
      </c>
      <c r="U121" s="727"/>
      <c r="V121" s="706"/>
      <c r="W121" s="705"/>
      <c r="X121" s="700"/>
    </row>
    <row r="122" spans="1:24" s="697" customFormat="1" outlineLevel="1" x14ac:dyDescent="0.25">
      <c r="A122" s="699"/>
      <c r="B122" s="698"/>
      <c r="C122" s="710"/>
      <c r="D122" s="710"/>
      <c r="E122" s="710"/>
      <c r="F122" s="714"/>
      <c r="G122" s="714"/>
      <c r="H122" s="714"/>
      <c r="I122" s="697" t="s">
        <v>818</v>
      </c>
      <c r="J122" s="923" t="str">
        <f t="shared" si="2"/>
        <v>b</v>
      </c>
      <c r="K122" s="834">
        <f t="shared" ref="K122:T122" si="36">K105</f>
        <v>8</v>
      </c>
      <c r="L122" s="834">
        <f t="shared" si="36"/>
        <v>25</v>
      </c>
      <c r="M122" s="834">
        <f t="shared" si="36"/>
        <v>30</v>
      </c>
      <c r="N122" s="834">
        <f t="shared" si="36"/>
        <v>30</v>
      </c>
      <c r="O122" s="834">
        <f t="shared" si="36"/>
        <v>30</v>
      </c>
      <c r="P122" s="834">
        <f t="shared" si="36"/>
        <v>30</v>
      </c>
      <c r="Q122" s="834">
        <f t="shared" si="36"/>
        <v>30</v>
      </c>
      <c r="R122" s="834">
        <f t="shared" si="36"/>
        <v>30</v>
      </c>
      <c r="S122" s="834">
        <f t="shared" si="36"/>
        <v>30</v>
      </c>
      <c r="T122" s="834">
        <f t="shared" si="36"/>
        <v>30</v>
      </c>
      <c r="U122" s="733"/>
      <c r="V122" s="706"/>
      <c r="W122" s="705"/>
      <c r="X122" s="700"/>
    </row>
    <row r="123" spans="1:24" s="697" customFormat="1" outlineLevel="1" x14ac:dyDescent="0.25">
      <c r="A123" s="699"/>
      <c r="B123" s="698"/>
      <c r="C123" s="710"/>
      <c r="D123" s="710"/>
      <c r="E123" s="710"/>
      <c r="F123" s="714"/>
      <c r="G123" s="726"/>
      <c r="H123" s="726"/>
      <c r="I123" s="697" t="s">
        <v>818</v>
      </c>
      <c r="J123" s="923" t="str">
        <f t="shared" si="2"/>
        <v>bd</v>
      </c>
      <c r="K123" s="834">
        <f t="shared" ref="K123:T123" si="37">K106</f>
        <v>8</v>
      </c>
      <c r="L123" s="834">
        <f t="shared" si="37"/>
        <v>25</v>
      </c>
      <c r="M123" s="834">
        <f t="shared" si="37"/>
        <v>30</v>
      </c>
      <c r="N123" s="834">
        <f t="shared" si="37"/>
        <v>30</v>
      </c>
      <c r="O123" s="834">
        <f t="shared" si="37"/>
        <v>30</v>
      </c>
      <c r="P123" s="834">
        <f t="shared" si="37"/>
        <v>30</v>
      </c>
      <c r="Q123" s="834">
        <f t="shared" si="37"/>
        <v>30</v>
      </c>
      <c r="R123" s="834">
        <f t="shared" si="37"/>
        <v>30</v>
      </c>
      <c r="S123" s="834">
        <f t="shared" si="37"/>
        <v>30</v>
      </c>
      <c r="T123" s="834">
        <f t="shared" si="37"/>
        <v>30</v>
      </c>
      <c r="U123" s="727"/>
      <c r="V123" s="706"/>
      <c r="W123" s="705"/>
      <c r="X123" s="700"/>
    </row>
    <row r="124" spans="1:24" s="697" customFormat="1" outlineLevel="1" x14ac:dyDescent="0.25">
      <c r="A124" s="699"/>
      <c r="B124" s="698"/>
      <c r="C124" s="710"/>
      <c r="D124" s="710"/>
      <c r="E124" s="710"/>
      <c r="F124" s="714"/>
      <c r="G124" s="726"/>
      <c r="H124" s="726"/>
      <c r="I124" s="697" t="s">
        <v>818</v>
      </c>
      <c r="J124" s="923" t="str">
        <f t="shared" si="2"/>
        <v>f</v>
      </c>
      <c r="K124" s="834">
        <f t="shared" ref="K124:T124" si="38">K112</f>
        <v>8</v>
      </c>
      <c r="L124" s="834">
        <f t="shared" si="38"/>
        <v>25</v>
      </c>
      <c r="M124" s="834">
        <f t="shared" si="38"/>
        <v>30</v>
      </c>
      <c r="N124" s="834">
        <f t="shared" si="38"/>
        <v>30</v>
      </c>
      <c r="O124" s="834">
        <f t="shared" si="38"/>
        <v>30</v>
      </c>
      <c r="P124" s="834">
        <f t="shared" si="38"/>
        <v>30</v>
      </c>
      <c r="Q124" s="834">
        <f t="shared" si="38"/>
        <v>30</v>
      </c>
      <c r="R124" s="834">
        <f t="shared" si="38"/>
        <v>30</v>
      </c>
      <c r="S124" s="834">
        <f t="shared" si="38"/>
        <v>30</v>
      </c>
      <c r="T124" s="834">
        <f t="shared" si="38"/>
        <v>30</v>
      </c>
      <c r="U124" s="727"/>
      <c r="V124" s="706"/>
      <c r="W124" s="705"/>
      <c r="X124" s="700"/>
    </row>
    <row r="125" spans="1:24" s="697" customFormat="1" ht="12" customHeight="1" outlineLevel="1" x14ac:dyDescent="0.25">
      <c r="A125" s="699"/>
      <c r="B125" s="698"/>
      <c r="C125" s="710"/>
      <c r="D125" s="710"/>
      <c r="E125" s="710"/>
      <c r="F125" s="714"/>
      <c r="G125" s="726"/>
      <c r="H125" s="726"/>
      <c r="I125" s="697" t="s">
        <v>818</v>
      </c>
      <c r="J125" s="923" t="str">
        <f t="shared" si="2"/>
        <v>h</v>
      </c>
      <c r="K125" s="834">
        <f t="shared" ref="K125:T125" si="39">K108</f>
        <v>8</v>
      </c>
      <c r="L125" s="834">
        <f t="shared" si="39"/>
        <v>25</v>
      </c>
      <c r="M125" s="834">
        <f t="shared" si="39"/>
        <v>30</v>
      </c>
      <c r="N125" s="834">
        <f t="shared" si="39"/>
        <v>30</v>
      </c>
      <c r="O125" s="834">
        <f t="shared" si="39"/>
        <v>30</v>
      </c>
      <c r="P125" s="834">
        <f t="shared" si="39"/>
        <v>30</v>
      </c>
      <c r="Q125" s="834">
        <f t="shared" si="39"/>
        <v>30</v>
      </c>
      <c r="R125" s="834">
        <f t="shared" si="39"/>
        <v>30</v>
      </c>
      <c r="S125" s="834">
        <f t="shared" si="39"/>
        <v>30</v>
      </c>
      <c r="T125" s="834">
        <f t="shared" si="39"/>
        <v>30</v>
      </c>
      <c r="U125" s="727"/>
      <c r="V125" s="706"/>
      <c r="W125" s="705"/>
      <c r="X125" s="700"/>
    </row>
    <row r="126" spans="1:24" s="697" customFormat="1" outlineLevel="1" x14ac:dyDescent="0.25">
      <c r="A126" s="699"/>
      <c r="B126" s="698"/>
      <c r="C126" s="710"/>
      <c r="D126" s="710"/>
      <c r="E126" s="710"/>
      <c r="F126" s="714"/>
      <c r="G126" s="726"/>
      <c r="H126" s="726"/>
      <c r="I126" s="697" t="s">
        <v>818</v>
      </c>
      <c r="J126" s="923" t="str">
        <f t="shared" si="2"/>
        <v>i</v>
      </c>
      <c r="K126" s="834">
        <f t="shared" ref="K126:T126" si="40">K109</f>
        <v>8</v>
      </c>
      <c r="L126" s="834">
        <f t="shared" si="40"/>
        <v>25</v>
      </c>
      <c r="M126" s="834">
        <f t="shared" si="40"/>
        <v>30</v>
      </c>
      <c r="N126" s="834">
        <f t="shared" si="40"/>
        <v>30</v>
      </c>
      <c r="O126" s="834">
        <f t="shared" si="40"/>
        <v>30</v>
      </c>
      <c r="P126" s="834">
        <f t="shared" si="40"/>
        <v>30</v>
      </c>
      <c r="Q126" s="834">
        <f t="shared" si="40"/>
        <v>30</v>
      </c>
      <c r="R126" s="834">
        <f t="shared" si="40"/>
        <v>30</v>
      </c>
      <c r="S126" s="834">
        <f t="shared" si="40"/>
        <v>30</v>
      </c>
      <c r="T126" s="834">
        <f t="shared" si="40"/>
        <v>30</v>
      </c>
      <c r="U126" s="727"/>
      <c r="V126" s="706"/>
      <c r="W126" s="705"/>
      <c r="X126" s="700"/>
    </row>
    <row r="127" spans="1:24" s="697" customFormat="1" outlineLevel="1" x14ac:dyDescent="0.25">
      <c r="A127" s="699"/>
      <c r="B127" s="698"/>
      <c r="C127" s="710"/>
      <c r="D127" s="710"/>
      <c r="E127" s="710"/>
      <c r="F127" s="714"/>
      <c r="G127" s="726"/>
      <c r="H127" s="726"/>
      <c r="I127" s="697" t="s">
        <v>818</v>
      </c>
      <c r="J127" s="923" t="str">
        <f t="shared" si="2"/>
        <v>k</v>
      </c>
      <c r="K127" s="834">
        <f t="shared" ref="K127:T127" si="41">K110</f>
        <v>8</v>
      </c>
      <c r="L127" s="834">
        <f t="shared" si="41"/>
        <v>25</v>
      </c>
      <c r="M127" s="834">
        <f t="shared" si="41"/>
        <v>30</v>
      </c>
      <c r="N127" s="834">
        <f t="shared" si="41"/>
        <v>30</v>
      </c>
      <c r="O127" s="834">
        <f t="shared" si="41"/>
        <v>30</v>
      </c>
      <c r="P127" s="834">
        <f t="shared" si="41"/>
        <v>30</v>
      </c>
      <c r="Q127" s="834">
        <f t="shared" si="41"/>
        <v>30</v>
      </c>
      <c r="R127" s="834">
        <f t="shared" si="41"/>
        <v>30</v>
      </c>
      <c r="S127" s="834">
        <f t="shared" si="41"/>
        <v>30</v>
      </c>
      <c r="T127" s="834">
        <f t="shared" si="41"/>
        <v>30</v>
      </c>
      <c r="U127" s="727"/>
      <c r="V127" s="706"/>
      <c r="W127" s="705"/>
      <c r="X127" s="700"/>
    </row>
    <row r="128" spans="1:24" s="697" customFormat="1" outlineLevel="1" x14ac:dyDescent="0.25">
      <c r="A128" s="699"/>
      <c r="B128" s="698"/>
      <c r="C128" s="710"/>
      <c r="D128" s="710"/>
      <c r="E128" s="710"/>
      <c r="F128" s="714"/>
      <c r="G128" s="726"/>
      <c r="H128" s="726"/>
      <c r="I128" s="697" t="s">
        <v>818</v>
      </c>
      <c r="J128" s="923" t="str">
        <f t="shared" si="2"/>
        <v>l</v>
      </c>
      <c r="K128" s="834">
        <f>K111</f>
        <v>8</v>
      </c>
      <c r="L128" s="834">
        <f t="shared" ref="L128:T128" si="42">L111</f>
        <v>25</v>
      </c>
      <c r="M128" s="834">
        <f t="shared" si="42"/>
        <v>30</v>
      </c>
      <c r="N128" s="834">
        <f t="shared" si="42"/>
        <v>30</v>
      </c>
      <c r="O128" s="834">
        <f t="shared" si="42"/>
        <v>30</v>
      </c>
      <c r="P128" s="834">
        <f t="shared" si="42"/>
        <v>30</v>
      </c>
      <c r="Q128" s="834">
        <f t="shared" si="42"/>
        <v>30</v>
      </c>
      <c r="R128" s="834">
        <f t="shared" si="42"/>
        <v>30</v>
      </c>
      <c r="S128" s="834">
        <f t="shared" si="42"/>
        <v>30</v>
      </c>
      <c r="T128" s="834">
        <f t="shared" si="42"/>
        <v>30</v>
      </c>
      <c r="U128" s="727"/>
      <c r="V128" s="706"/>
      <c r="W128" s="705"/>
      <c r="X128" s="700"/>
    </row>
    <row r="129" spans="1:24" s="697" customFormat="1" outlineLevel="1" x14ac:dyDescent="0.25">
      <c r="A129" s="699"/>
      <c r="B129" s="698"/>
      <c r="C129" s="710"/>
      <c r="D129" s="710"/>
      <c r="E129" s="710"/>
      <c r="F129" s="714"/>
      <c r="G129" s="726"/>
      <c r="H129" s="726"/>
      <c r="I129" s="697" t="s">
        <v>818</v>
      </c>
      <c r="J129" s="923" t="str">
        <f t="shared" si="2"/>
        <v>o</v>
      </c>
      <c r="K129" s="834">
        <f t="shared" ref="K129:T129" si="43">K112</f>
        <v>8</v>
      </c>
      <c r="L129" s="834">
        <f t="shared" si="43"/>
        <v>25</v>
      </c>
      <c r="M129" s="834">
        <f t="shared" si="43"/>
        <v>30</v>
      </c>
      <c r="N129" s="834">
        <f t="shared" si="43"/>
        <v>30</v>
      </c>
      <c r="O129" s="834">
        <f t="shared" si="43"/>
        <v>30</v>
      </c>
      <c r="P129" s="834">
        <f t="shared" si="43"/>
        <v>30</v>
      </c>
      <c r="Q129" s="834">
        <f t="shared" si="43"/>
        <v>30</v>
      </c>
      <c r="R129" s="834">
        <f t="shared" si="43"/>
        <v>30</v>
      </c>
      <c r="S129" s="834">
        <f t="shared" si="43"/>
        <v>30</v>
      </c>
      <c r="T129" s="834">
        <f t="shared" si="43"/>
        <v>30</v>
      </c>
      <c r="U129" s="727"/>
      <c r="V129" s="706"/>
      <c r="W129" s="705"/>
      <c r="X129" s="700"/>
    </row>
    <row r="130" spans="1:24" s="697" customFormat="1" ht="12" customHeight="1" outlineLevel="1" x14ac:dyDescent="0.25">
      <c r="A130" s="699"/>
      <c r="B130" s="698"/>
      <c r="C130" s="710"/>
      <c r="D130" s="710"/>
      <c r="E130" s="710"/>
      <c r="F130" s="714"/>
      <c r="G130" s="726"/>
      <c r="H130" s="726"/>
      <c r="I130" s="697" t="s">
        <v>818</v>
      </c>
      <c r="J130" s="923" t="str">
        <f t="shared" si="2"/>
        <v>od</v>
      </c>
      <c r="K130" s="834">
        <f t="shared" ref="K130:T130" si="44">K113</f>
        <v>8</v>
      </c>
      <c r="L130" s="834">
        <f t="shared" si="44"/>
        <v>25</v>
      </c>
      <c r="M130" s="834">
        <f t="shared" si="44"/>
        <v>30</v>
      </c>
      <c r="N130" s="834">
        <f t="shared" si="44"/>
        <v>30</v>
      </c>
      <c r="O130" s="834">
        <f t="shared" si="44"/>
        <v>30</v>
      </c>
      <c r="P130" s="834">
        <f t="shared" si="44"/>
        <v>30</v>
      </c>
      <c r="Q130" s="834">
        <f t="shared" si="44"/>
        <v>30</v>
      </c>
      <c r="R130" s="834">
        <f t="shared" si="44"/>
        <v>30</v>
      </c>
      <c r="S130" s="834">
        <f t="shared" si="44"/>
        <v>30</v>
      </c>
      <c r="T130" s="834">
        <f t="shared" si="44"/>
        <v>30</v>
      </c>
      <c r="U130" s="727"/>
      <c r="V130" s="706"/>
      <c r="W130" s="705"/>
      <c r="X130" s="700"/>
    </row>
    <row r="131" spans="1:24" s="697" customFormat="1" outlineLevel="1" x14ac:dyDescent="0.25">
      <c r="A131" s="699"/>
      <c r="B131" s="698"/>
      <c r="C131" s="710"/>
      <c r="D131" s="710"/>
      <c r="E131" s="710"/>
      <c r="F131" s="714"/>
      <c r="G131" s="726"/>
      <c r="H131" s="726"/>
      <c r="I131" s="697" t="s">
        <v>818</v>
      </c>
      <c r="J131" s="923" t="str">
        <f t="shared" si="2"/>
        <v>of</v>
      </c>
      <c r="K131" s="834">
        <f t="shared" ref="K131:T131" si="45">K114</f>
        <v>8</v>
      </c>
      <c r="L131" s="834">
        <f t="shared" si="45"/>
        <v>25</v>
      </c>
      <c r="M131" s="834">
        <f t="shared" si="45"/>
        <v>30</v>
      </c>
      <c r="N131" s="834">
        <f t="shared" si="45"/>
        <v>30</v>
      </c>
      <c r="O131" s="834">
        <f t="shared" si="45"/>
        <v>30</v>
      </c>
      <c r="P131" s="834">
        <f t="shared" si="45"/>
        <v>30</v>
      </c>
      <c r="Q131" s="834">
        <f t="shared" si="45"/>
        <v>30</v>
      </c>
      <c r="R131" s="834">
        <f t="shared" si="45"/>
        <v>30</v>
      </c>
      <c r="S131" s="834">
        <f t="shared" si="45"/>
        <v>30</v>
      </c>
      <c r="T131" s="834">
        <f t="shared" si="45"/>
        <v>30</v>
      </c>
      <c r="U131" s="727"/>
      <c r="V131" s="706"/>
      <c r="W131" s="705"/>
      <c r="X131" s="700"/>
    </row>
    <row r="132" spans="1:24" s="697" customFormat="1" outlineLevel="1" x14ac:dyDescent="0.25">
      <c r="A132" s="699"/>
      <c r="B132" s="698"/>
      <c r="C132" s="710"/>
      <c r="D132" s="710"/>
      <c r="E132" s="710"/>
      <c r="F132" s="714"/>
      <c r="G132" s="726"/>
      <c r="H132" s="726"/>
      <c r="I132" s="697" t="s">
        <v>818</v>
      </c>
      <c r="J132" s="923" t="str">
        <f t="shared" si="2"/>
        <v>r</v>
      </c>
      <c r="K132" s="834">
        <f t="shared" ref="K132:T132" si="46">K115</f>
        <v>8</v>
      </c>
      <c r="L132" s="834">
        <f t="shared" si="46"/>
        <v>25</v>
      </c>
      <c r="M132" s="834">
        <f t="shared" si="46"/>
        <v>30</v>
      </c>
      <c r="N132" s="834">
        <f t="shared" si="46"/>
        <v>30</v>
      </c>
      <c r="O132" s="834">
        <f t="shared" si="46"/>
        <v>30</v>
      </c>
      <c r="P132" s="834">
        <f t="shared" si="46"/>
        <v>30</v>
      </c>
      <c r="Q132" s="834">
        <f t="shared" si="46"/>
        <v>30</v>
      </c>
      <c r="R132" s="834">
        <f t="shared" si="46"/>
        <v>30</v>
      </c>
      <c r="S132" s="834">
        <f t="shared" si="46"/>
        <v>30</v>
      </c>
      <c r="T132" s="834">
        <f t="shared" si="46"/>
        <v>30</v>
      </c>
      <c r="U132" s="727"/>
      <c r="V132" s="706"/>
      <c r="W132" s="705"/>
      <c r="X132" s="700"/>
    </row>
    <row r="133" spans="1:24" s="697" customFormat="1" outlineLevel="1" x14ac:dyDescent="0.25">
      <c r="A133" s="699"/>
      <c r="B133" s="698"/>
      <c r="C133" s="710"/>
      <c r="D133" s="710"/>
      <c r="E133" s="710"/>
      <c r="F133" s="714"/>
      <c r="G133" s="726"/>
      <c r="H133" s="726"/>
      <c r="I133" s="697" t="s">
        <v>818</v>
      </c>
      <c r="J133" s="923" t="str">
        <f t="shared" si="2"/>
        <v>rd</v>
      </c>
      <c r="K133" s="834">
        <f t="shared" ref="K133:T133" si="47">K116</f>
        <v>8</v>
      </c>
      <c r="L133" s="834">
        <f t="shared" si="47"/>
        <v>25</v>
      </c>
      <c r="M133" s="834">
        <f t="shared" si="47"/>
        <v>30</v>
      </c>
      <c r="N133" s="834">
        <f t="shared" si="47"/>
        <v>30</v>
      </c>
      <c r="O133" s="834">
        <f t="shared" si="47"/>
        <v>30</v>
      </c>
      <c r="P133" s="834">
        <f t="shared" si="47"/>
        <v>30</v>
      </c>
      <c r="Q133" s="834">
        <f t="shared" si="47"/>
        <v>30</v>
      </c>
      <c r="R133" s="834">
        <f t="shared" si="47"/>
        <v>30</v>
      </c>
      <c r="S133" s="834">
        <f t="shared" si="47"/>
        <v>30</v>
      </c>
      <c r="T133" s="834">
        <f t="shared" si="47"/>
        <v>30</v>
      </c>
      <c r="U133" s="727"/>
      <c r="V133" s="706"/>
      <c r="W133" s="705"/>
      <c r="X133" s="700"/>
    </row>
    <row r="134" spans="1:24" s="697" customFormat="1" outlineLevel="1" x14ac:dyDescent="0.25">
      <c r="A134" s="699"/>
      <c r="B134" s="698"/>
      <c r="C134" s="710"/>
      <c r="D134" s="710"/>
      <c r="E134" s="710"/>
      <c r="F134" s="714"/>
      <c r="G134" s="726"/>
      <c r="H134" s="726"/>
      <c r="I134" s="697" t="s">
        <v>818</v>
      </c>
      <c r="J134" s="923" t="str">
        <f t="shared" si="2"/>
        <v>v</v>
      </c>
      <c r="K134" s="834">
        <f t="shared" ref="K134:T134" si="48">K117</f>
        <v>8</v>
      </c>
      <c r="L134" s="834">
        <f t="shared" si="48"/>
        <v>25</v>
      </c>
      <c r="M134" s="834">
        <f t="shared" si="48"/>
        <v>30</v>
      </c>
      <c r="N134" s="834">
        <f t="shared" si="48"/>
        <v>30</v>
      </c>
      <c r="O134" s="834">
        <f t="shared" si="48"/>
        <v>30</v>
      </c>
      <c r="P134" s="834">
        <f t="shared" si="48"/>
        <v>30</v>
      </c>
      <c r="Q134" s="834">
        <f t="shared" si="48"/>
        <v>30</v>
      </c>
      <c r="R134" s="834">
        <f t="shared" si="48"/>
        <v>30</v>
      </c>
      <c r="S134" s="834">
        <f t="shared" si="48"/>
        <v>30</v>
      </c>
      <c r="T134" s="834">
        <f t="shared" si="48"/>
        <v>30</v>
      </c>
      <c r="U134" s="727"/>
      <c r="V134" s="706"/>
      <c r="W134" s="705"/>
      <c r="X134" s="700"/>
    </row>
    <row r="135" spans="1:24" s="697" customFormat="1" outlineLevel="1" x14ac:dyDescent="0.25">
      <c r="A135" s="699"/>
      <c r="B135" s="698"/>
      <c r="C135" s="710"/>
      <c r="D135" s="710"/>
      <c r="E135" s="710"/>
      <c r="F135" s="714"/>
      <c r="G135" s="726"/>
      <c r="H135" s="726"/>
      <c r="I135" s="697" t="s">
        <v>818</v>
      </c>
      <c r="J135" s="923" t="str">
        <f t="shared" si="2"/>
        <v>w</v>
      </c>
      <c r="K135" s="834">
        <f t="shared" ref="K135:T135" si="49">K118</f>
        <v>8</v>
      </c>
      <c r="L135" s="834">
        <f t="shared" si="49"/>
        <v>25</v>
      </c>
      <c r="M135" s="834">
        <f t="shared" si="49"/>
        <v>30</v>
      </c>
      <c r="N135" s="834">
        <f t="shared" si="49"/>
        <v>30</v>
      </c>
      <c r="O135" s="834">
        <f t="shared" si="49"/>
        <v>30</v>
      </c>
      <c r="P135" s="834">
        <f t="shared" si="49"/>
        <v>30</v>
      </c>
      <c r="Q135" s="834">
        <f t="shared" si="49"/>
        <v>30</v>
      </c>
      <c r="R135" s="834">
        <f t="shared" si="49"/>
        <v>30</v>
      </c>
      <c r="S135" s="834">
        <f t="shared" si="49"/>
        <v>30</v>
      </c>
      <c r="T135" s="834">
        <f t="shared" si="49"/>
        <v>30</v>
      </c>
      <c r="U135" s="727"/>
      <c r="V135" s="706"/>
      <c r="W135" s="705"/>
      <c r="X135" s="700"/>
    </row>
    <row r="136" spans="1:24" s="697" customFormat="1" outlineLevel="1" x14ac:dyDescent="0.25">
      <c r="A136" s="699"/>
      <c r="B136" s="698"/>
      <c r="C136" s="710"/>
      <c r="D136" s="710"/>
      <c r="E136" s="710"/>
      <c r="F136" s="714"/>
      <c r="G136" s="726"/>
      <c r="H136" s="726"/>
      <c r="I136" s="697" t="s">
        <v>818</v>
      </c>
      <c r="J136" s="923" t="str">
        <f t="shared" si="2"/>
        <v>wd</v>
      </c>
      <c r="K136" s="834">
        <f t="shared" ref="K136:T136" si="50">K119</f>
        <v>8</v>
      </c>
      <c r="L136" s="834">
        <f t="shared" si="50"/>
        <v>25</v>
      </c>
      <c r="M136" s="834">
        <f t="shared" si="50"/>
        <v>30</v>
      </c>
      <c r="N136" s="834">
        <f t="shared" si="50"/>
        <v>30</v>
      </c>
      <c r="O136" s="834">
        <f t="shared" si="50"/>
        <v>30</v>
      </c>
      <c r="P136" s="834">
        <f t="shared" si="50"/>
        <v>30</v>
      </c>
      <c r="Q136" s="834">
        <f t="shared" si="50"/>
        <v>30</v>
      </c>
      <c r="R136" s="834">
        <f t="shared" si="50"/>
        <v>30</v>
      </c>
      <c r="S136" s="834">
        <f t="shared" si="50"/>
        <v>30</v>
      </c>
      <c r="T136" s="834">
        <f t="shared" si="50"/>
        <v>30</v>
      </c>
      <c r="U136" s="727"/>
      <c r="V136" s="706"/>
      <c r="W136" s="705"/>
      <c r="X136" s="700"/>
    </row>
    <row r="137" spans="1:24" s="697" customFormat="1" outlineLevel="1" x14ac:dyDescent="0.25">
      <c r="A137" s="699"/>
      <c r="B137" s="698"/>
      <c r="C137" s="710"/>
      <c r="D137" s="710"/>
      <c r="E137" s="710"/>
      <c r="F137" s="714"/>
      <c r="G137" s="726"/>
      <c r="H137" s="726"/>
      <c r="I137" s="697" t="s">
        <v>818</v>
      </c>
      <c r="J137" s="923" t="str">
        <f t="shared" si="2"/>
        <v>z</v>
      </c>
      <c r="K137" s="834">
        <f t="shared" ref="K137:T137" si="51">K120</f>
        <v>8</v>
      </c>
      <c r="L137" s="834">
        <f t="shared" si="51"/>
        <v>25</v>
      </c>
      <c r="M137" s="834">
        <f t="shared" si="51"/>
        <v>30</v>
      </c>
      <c r="N137" s="834">
        <f t="shared" si="51"/>
        <v>30</v>
      </c>
      <c r="O137" s="834">
        <f t="shared" si="51"/>
        <v>30</v>
      </c>
      <c r="P137" s="834">
        <f t="shared" si="51"/>
        <v>30</v>
      </c>
      <c r="Q137" s="834">
        <f t="shared" si="51"/>
        <v>30</v>
      </c>
      <c r="R137" s="834">
        <f t="shared" si="51"/>
        <v>30</v>
      </c>
      <c r="S137" s="834">
        <f t="shared" si="51"/>
        <v>30</v>
      </c>
      <c r="T137" s="834">
        <f t="shared" si="51"/>
        <v>30</v>
      </c>
      <c r="U137" s="727"/>
      <c r="V137" s="706"/>
      <c r="W137" s="705"/>
      <c r="X137" s="700"/>
    </row>
    <row r="138" spans="1:24" s="697" customFormat="1" outlineLevel="1" x14ac:dyDescent="0.25">
      <c r="A138" s="699"/>
      <c r="B138" s="698"/>
      <c r="C138" s="710"/>
      <c r="D138" s="710"/>
      <c r="E138" s="710"/>
      <c r="F138" s="714"/>
      <c r="G138" s="726"/>
      <c r="H138" s="726"/>
      <c r="I138" s="697" t="s">
        <v>818</v>
      </c>
      <c r="J138" s="923" t="str">
        <f t="shared" si="2"/>
        <v>zd</v>
      </c>
      <c r="K138" s="834">
        <f t="shared" ref="K138:T138" si="52">K121</f>
        <v>8</v>
      </c>
      <c r="L138" s="834">
        <f t="shared" si="52"/>
        <v>25</v>
      </c>
      <c r="M138" s="834">
        <f t="shared" si="52"/>
        <v>30</v>
      </c>
      <c r="N138" s="834">
        <f t="shared" si="52"/>
        <v>30</v>
      </c>
      <c r="O138" s="834">
        <f t="shared" si="52"/>
        <v>30</v>
      </c>
      <c r="P138" s="834">
        <f t="shared" si="52"/>
        <v>30</v>
      </c>
      <c r="Q138" s="834">
        <f t="shared" si="52"/>
        <v>30</v>
      </c>
      <c r="R138" s="834">
        <f t="shared" si="52"/>
        <v>30</v>
      </c>
      <c r="S138" s="834">
        <f t="shared" si="52"/>
        <v>30</v>
      </c>
      <c r="T138" s="834">
        <f t="shared" si="52"/>
        <v>30</v>
      </c>
      <c r="U138" s="727"/>
      <c r="V138" s="706"/>
      <c r="W138" s="705"/>
      <c r="X138" s="700"/>
    </row>
    <row r="139" spans="1:24" s="697" customFormat="1" outlineLevel="1" x14ac:dyDescent="0.25">
      <c r="A139" s="699"/>
      <c r="B139" s="698"/>
      <c r="C139" s="710"/>
      <c r="D139" s="710"/>
      <c r="E139" s="710"/>
      <c r="F139" s="714"/>
      <c r="G139" s="714"/>
      <c r="H139" s="714"/>
      <c r="I139" s="697" t="s">
        <v>819</v>
      </c>
      <c r="J139" s="923" t="str">
        <f t="shared" si="2"/>
        <v>b</v>
      </c>
      <c r="K139" s="834">
        <f t="shared" ref="K139:T139" si="53">K122</f>
        <v>8</v>
      </c>
      <c r="L139" s="834">
        <f t="shared" si="53"/>
        <v>25</v>
      </c>
      <c r="M139" s="834">
        <f t="shared" si="53"/>
        <v>30</v>
      </c>
      <c r="N139" s="834">
        <f t="shared" si="53"/>
        <v>30</v>
      </c>
      <c r="O139" s="834">
        <f t="shared" si="53"/>
        <v>30</v>
      </c>
      <c r="P139" s="834">
        <f t="shared" si="53"/>
        <v>30</v>
      </c>
      <c r="Q139" s="834">
        <f t="shared" si="53"/>
        <v>30</v>
      </c>
      <c r="R139" s="834">
        <f t="shared" si="53"/>
        <v>30</v>
      </c>
      <c r="S139" s="834">
        <f t="shared" si="53"/>
        <v>30</v>
      </c>
      <c r="T139" s="834">
        <f t="shared" si="53"/>
        <v>30</v>
      </c>
      <c r="U139" s="733"/>
      <c r="V139" s="706"/>
      <c r="W139" s="705"/>
      <c r="X139" s="700"/>
    </row>
    <row r="140" spans="1:24" s="697" customFormat="1" outlineLevel="1" x14ac:dyDescent="0.25">
      <c r="A140" s="699"/>
      <c r="B140" s="698"/>
      <c r="C140" s="710"/>
      <c r="D140" s="710"/>
      <c r="E140" s="710"/>
      <c r="F140" s="714"/>
      <c r="G140" s="726"/>
      <c r="H140" s="726"/>
      <c r="I140" s="697" t="s">
        <v>819</v>
      </c>
      <c r="J140" s="923" t="str">
        <f t="shared" si="2"/>
        <v>bd</v>
      </c>
      <c r="K140" s="834">
        <f t="shared" ref="K140:T140" si="54">K123</f>
        <v>8</v>
      </c>
      <c r="L140" s="834">
        <f t="shared" si="54"/>
        <v>25</v>
      </c>
      <c r="M140" s="834">
        <f t="shared" si="54"/>
        <v>30</v>
      </c>
      <c r="N140" s="834">
        <f t="shared" si="54"/>
        <v>30</v>
      </c>
      <c r="O140" s="834">
        <f t="shared" si="54"/>
        <v>30</v>
      </c>
      <c r="P140" s="834">
        <f t="shared" si="54"/>
        <v>30</v>
      </c>
      <c r="Q140" s="834">
        <f t="shared" si="54"/>
        <v>30</v>
      </c>
      <c r="R140" s="834">
        <f t="shared" si="54"/>
        <v>30</v>
      </c>
      <c r="S140" s="834">
        <f t="shared" si="54"/>
        <v>30</v>
      </c>
      <c r="T140" s="834">
        <f t="shared" si="54"/>
        <v>30</v>
      </c>
      <c r="U140" s="727"/>
      <c r="V140" s="706"/>
      <c r="W140" s="705"/>
      <c r="X140" s="700"/>
    </row>
    <row r="141" spans="1:24" s="697" customFormat="1" outlineLevel="1" x14ac:dyDescent="0.25">
      <c r="A141" s="699"/>
      <c r="B141" s="698"/>
      <c r="C141" s="710"/>
      <c r="D141" s="710"/>
      <c r="E141" s="710"/>
      <c r="F141" s="714"/>
      <c r="G141" s="726"/>
      <c r="H141" s="726"/>
      <c r="I141" s="697" t="s">
        <v>819</v>
      </c>
      <c r="J141" s="923" t="str">
        <f t="shared" si="2"/>
        <v>f</v>
      </c>
      <c r="K141" s="834">
        <f t="shared" ref="K141:T141" si="55">K124</f>
        <v>8</v>
      </c>
      <c r="L141" s="834">
        <f t="shared" si="55"/>
        <v>25</v>
      </c>
      <c r="M141" s="834">
        <f t="shared" si="55"/>
        <v>30</v>
      </c>
      <c r="N141" s="834">
        <f t="shared" si="55"/>
        <v>30</v>
      </c>
      <c r="O141" s="834">
        <f t="shared" si="55"/>
        <v>30</v>
      </c>
      <c r="P141" s="834">
        <f t="shared" si="55"/>
        <v>30</v>
      </c>
      <c r="Q141" s="834">
        <f t="shared" si="55"/>
        <v>30</v>
      </c>
      <c r="R141" s="834">
        <f t="shared" si="55"/>
        <v>30</v>
      </c>
      <c r="S141" s="834">
        <f t="shared" si="55"/>
        <v>30</v>
      </c>
      <c r="T141" s="834">
        <f t="shared" si="55"/>
        <v>30</v>
      </c>
      <c r="U141" s="727"/>
      <c r="V141" s="706"/>
      <c r="W141" s="705"/>
      <c r="X141" s="700"/>
    </row>
    <row r="142" spans="1:24" s="697" customFormat="1" outlineLevel="1" x14ac:dyDescent="0.25">
      <c r="A142" s="699"/>
      <c r="B142" s="698"/>
      <c r="C142" s="710"/>
      <c r="D142" s="710"/>
      <c r="E142" s="710"/>
      <c r="F142" s="714"/>
      <c r="G142" s="726"/>
      <c r="H142" s="726"/>
      <c r="I142" s="697" t="s">
        <v>819</v>
      </c>
      <c r="J142" s="923" t="str">
        <f t="shared" si="2"/>
        <v>h</v>
      </c>
      <c r="K142" s="834">
        <f t="shared" ref="K142:T142" si="56">K130</f>
        <v>8</v>
      </c>
      <c r="L142" s="834">
        <f t="shared" si="56"/>
        <v>25</v>
      </c>
      <c r="M142" s="834">
        <f t="shared" si="56"/>
        <v>30</v>
      </c>
      <c r="N142" s="834">
        <f t="shared" si="56"/>
        <v>30</v>
      </c>
      <c r="O142" s="834">
        <f t="shared" si="56"/>
        <v>30</v>
      </c>
      <c r="P142" s="834">
        <f t="shared" si="56"/>
        <v>30</v>
      </c>
      <c r="Q142" s="834">
        <f t="shared" si="56"/>
        <v>30</v>
      </c>
      <c r="R142" s="834">
        <f t="shared" si="56"/>
        <v>30</v>
      </c>
      <c r="S142" s="834">
        <f t="shared" si="56"/>
        <v>30</v>
      </c>
      <c r="T142" s="834">
        <f t="shared" si="56"/>
        <v>30</v>
      </c>
      <c r="U142" s="727"/>
      <c r="V142" s="706"/>
      <c r="W142" s="705"/>
      <c r="X142" s="700"/>
    </row>
    <row r="143" spans="1:24" s="697" customFormat="1" outlineLevel="1" x14ac:dyDescent="0.25">
      <c r="A143" s="699"/>
      <c r="B143" s="698"/>
      <c r="C143" s="710"/>
      <c r="D143" s="710"/>
      <c r="E143" s="710"/>
      <c r="F143" s="714"/>
      <c r="G143" s="726"/>
      <c r="H143" s="726"/>
      <c r="I143" s="697" t="s">
        <v>819</v>
      </c>
      <c r="J143" s="923" t="str">
        <f t="shared" si="2"/>
        <v>i</v>
      </c>
      <c r="K143" s="834">
        <f t="shared" ref="K143:T143" si="57">K131</f>
        <v>8</v>
      </c>
      <c r="L143" s="834">
        <f t="shared" si="57"/>
        <v>25</v>
      </c>
      <c r="M143" s="834">
        <f t="shared" si="57"/>
        <v>30</v>
      </c>
      <c r="N143" s="834">
        <f t="shared" si="57"/>
        <v>30</v>
      </c>
      <c r="O143" s="834">
        <f t="shared" si="57"/>
        <v>30</v>
      </c>
      <c r="P143" s="834">
        <f t="shared" si="57"/>
        <v>30</v>
      </c>
      <c r="Q143" s="834">
        <f t="shared" si="57"/>
        <v>30</v>
      </c>
      <c r="R143" s="834">
        <f t="shared" si="57"/>
        <v>30</v>
      </c>
      <c r="S143" s="834">
        <f t="shared" si="57"/>
        <v>30</v>
      </c>
      <c r="T143" s="834">
        <f t="shared" si="57"/>
        <v>30</v>
      </c>
      <c r="U143" s="727"/>
      <c r="V143" s="706"/>
      <c r="W143" s="705"/>
      <c r="X143" s="700"/>
    </row>
    <row r="144" spans="1:24" s="697" customFormat="1" outlineLevel="1" x14ac:dyDescent="0.25">
      <c r="A144" s="699"/>
      <c r="B144" s="698"/>
      <c r="C144" s="710"/>
      <c r="D144" s="710"/>
      <c r="E144" s="710"/>
      <c r="F144" s="714"/>
      <c r="G144" s="726"/>
      <c r="H144" s="726"/>
      <c r="I144" s="697" t="s">
        <v>819</v>
      </c>
      <c r="J144" s="923" t="str">
        <f t="shared" si="2"/>
        <v>k</v>
      </c>
      <c r="K144" s="834">
        <f t="shared" ref="K144:T144" si="58">K132</f>
        <v>8</v>
      </c>
      <c r="L144" s="834">
        <f t="shared" si="58"/>
        <v>25</v>
      </c>
      <c r="M144" s="834">
        <f t="shared" si="58"/>
        <v>30</v>
      </c>
      <c r="N144" s="834">
        <f t="shared" si="58"/>
        <v>30</v>
      </c>
      <c r="O144" s="834">
        <f t="shared" si="58"/>
        <v>30</v>
      </c>
      <c r="P144" s="834">
        <f t="shared" si="58"/>
        <v>30</v>
      </c>
      <c r="Q144" s="834">
        <f t="shared" si="58"/>
        <v>30</v>
      </c>
      <c r="R144" s="834">
        <f t="shared" si="58"/>
        <v>30</v>
      </c>
      <c r="S144" s="834">
        <f t="shared" si="58"/>
        <v>30</v>
      </c>
      <c r="T144" s="834">
        <f t="shared" si="58"/>
        <v>30</v>
      </c>
      <c r="U144" s="727"/>
      <c r="V144" s="706"/>
      <c r="W144" s="705"/>
      <c r="X144" s="700"/>
    </row>
    <row r="145" spans="1:24" s="697" customFormat="1" outlineLevel="1" x14ac:dyDescent="0.25">
      <c r="A145" s="699"/>
      <c r="B145" s="698"/>
      <c r="C145" s="710"/>
      <c r="D145" s="710"/>
      <c r="E145" s="710"/>
      <c r="F145" s="714"/>
      <c r="G145" s="726"/>
      <c r="H145" s="726"/>
      <c r="I145" s="697" t="s">
        <v>819</v>
      </c>
      <c r="J145" s="923" t="str">
        <f t="shared" si="2"/>
        <v>l</v>
      </c>
      <c r="K145" s="834">
        <f t="shared" ref="K145:T145" si="59">K133</f>
        <v>8</v>
      </c>
      <c r="L145" s="834">
        <f t="shared" si="59"/>
        <v>25</v>
      </c>
      <c r="M145" s="834">
        <f t="shared" si="59"/>
        <v>30</v>
      </c>
      <c r="N145" s="834">
        <f t="shared" si="59"/>
        <v>30</v>
      </c>
      <c r="O145" s="834">
        <f t="shared" si="59"/>
        <v>30</v>
      </c>
      <c r="P145" s="834">
        <f t="shared" si="59"/>
        <v>30</v>
      </c>
      <c r="Q145" s="834">
        <f t="shared" si="59"/>
        <v>30</v>
      </c>
      <c r="R145" s="834">
        <f t="shared" si="59"/>
        <v>30</v>
      </c>
      <c r="S145" s="834">
        <f t="shared" si="59"/>
        <v>30</v>
      </c>
      <c r="T145" s="834">
        <f t="shared" si="59"/>
        <v>30</v>
      </c>
      <c r="U145" s="727"/>
      <c r="V145" s="706"/>
      <c r="W145" s="705"/>
      <c r="X145" s="700"/>
    </row>
    <row r="146" spans="1:24" s="697" customFormat="1" outlineLevel="1" x14ac:dyDescent="0.25">
      <c r="A146" s="699"/>
      <c r="B146" s="698"/>
      <c r="C146" s="710"/>
      <c r="D146" s="710"/>
      <c r="E146" s="710"/>
      <c r="F146" s="714"/>
      <c r="G146" s="726"/>
      <c r="H146" s="726"/>
      <c r="I146" s="697" t="s">
        <v>819</v>
      </c>
      <c r="J146" s="923" t="str">
        <f t="shared" si="2"/>
        <v>o</v>
      </c>
      <c r="K146" s="834">
        <f t="shared" ref="K146:T146" si="60">K134</f>
        <v>8</v>
      </c>
      <c r="L146" s="834">
        <f t="shared" si="60"/>
        <v>25</v>
      </c>
      <c r="M146" s="834">
        <f t="shared" si="60"/>
        <v>30</v>
      </c>
      <c r="N146" s="834">
        <f t="shared" si="60"/>
        <v>30</v>
      </c>
      <c r="O146" s="834">
        <f t="shared" si="60"/>
        <v>30</v>
      </c>
      <c r="P146" s="834">
        <f t="shared" si="60"/>
        <v>30</v>
      </c>
      <c r="Q146" s="834">
        <f t="shared" si="60"/>
        <v>30</v>
      </c>
      <c r="R146" s="834">
        <f t="shared" si="60"/>
        <v>30</v>
      </c>
      <c r="S146" s="834">
        <f t="shared" si="60"/>
        <v>30</v>
      </c>
      <c r="T146" s="834">
        <f t="shared" si="60"/>
        <v>30</v>
      </c>
      <c r="U146" s="727"/>
      <c r="V146" s="706"/>
      <c r="W146" s="705"/>
      <c r="X146" s="700"/>
    </row>
    <row r="147" spans="1:24" s="697" customFormat="1" outlineLevel="1" x14ac:dyDescent="0.25">
      <c r="A147" s="699"/>
      <c r="B147" s="698"/>
      <c r="C147" s="710"/>
      <c r="D147" s="710"/>
      <c r="E147" s="710"/>
      <c r="F147" s="714"/>
      <c r="G147" s="726"/>
      <c r="H147" s="726"/>
      <c r="I147" s="697" t="s">
        <v>819</v>
      </c>
      <c r="J147" s="923" t="str">
        <f t="shared" si="2"/>
        <v>od</v>
      </c>
      <c r="K147" s="834">
        <f t="shared" ref="K147:T147" si="61">K135</f>
        <v>8</v>
      </c>
      <c r="L147" s="834">
        <f t="shared" si="61"/>
        <v>25</v>
      </c>
      <c r="M147" s="834">
        <f t="shared" si="61"/>
        <v>30</v>
      </c>
      <c r="N147" s="834">
        <f t="shared" si="61"/>
        <v>30</v>
      </c>
      <c r="O147" s="834">
        <f t="shared" si="61"/>
        <v>30</v>
      </c>
      <c r="P147" s="834">
        <f t="shared" si="61"/>
        <v>30</v>
      </c>
      <c r="Q147" s="834">
        <f t="shared" si="61"/>
        <v>30</v>
      </c>
      <c r="R147" s="834">
        <f t="shared" si="61"/>
        <v>30</v>
      </c>
      <c r="S147" s="834">
        <f t="shared" si="61"/>
        <v>30</v>
      </c>
      <c r="T147" s="834">
        <f t="shared" si="61"/>
        <v>30</v>
      </c>
      <c r="U147" s="727"/>
      <c r="V147" s="706"/>
      <c r="W147" s="705"/>
      <c r="X147" s="700"/>
    </row>
    <row r="148" spans="1:24" s="697" customFormat="1" outlineLevel="1" x14ac:dyDescent="0.25">
      <c r="A148" s="699"/>
      <c r="B148" s="698"/>
      <c r="C148" s="710"/>
      <c r="D148" s="710"/>
      <c r="E148" s="710"/>
      <c r="F148" s="714"/>
      <c r="G148" s="726"/>
      <c r="H148" s="726"/>
      <c r="I148" s="697" t="s">
        <v>819</v>
      </c>
      <c r="J148" s="923" t="str">
        <f t="shared" si="2"/>
        <v>of</v>
      </c>
      <c r="K148" s="834">
        <f t="shared" ref="K148:T148" si="62">K136</f>
        <v>8</v>
      </c>
      <c r="L148" s="834">
        <f t="shared" si="62"/>
        <v>25</v>
      </c>
      <c r="M148" s="834">
        <f t="shared" si="62"/>
        <v>30</v>
      </c>
      <c r="N148" s="834">
        <f t="shared" si="62"/>
        <v>30</v>
      </c>
      <c r="O148" s="834">
        <f t="shared" si="62"/>
        <v>30</v>
      </c>
      <c r="P148" s="834">
        <f t="shared" si="62"/>
        <v>30</v>
      </c>
      <c r="Q148" s="834">
        <f t="shared" si="62"/>
        <v>30</v>
      </c>
      <c r="R148" s="834">
        <f t="shared" si="62"/>
        <v>30</v>
      </c>
      <c r="S148" s="834">
        <f t="shared" si="62"/>
        <v>30</v>
      </c>
      <c r="T148" s="834">
        <f t="shared" si="62"/>
        <v>30</v>
      </c>
      <c r="U148" s="727"/>
      <c r="V148" s="706"/>
      <c r="W148" s="705"/>
      <c r="X148" s="700"/>
    </row>
    <row r="149" spans="1:24" s="697" customFormat="1" outlineLevel="1" x14ac:dyDescent="0.25">
      <c r="A149" s="699"/>
      <c r="B149" s="698"/>
      <c r="C149" s="710"/>
      <c r="D149" s="710"/>
      <c r="E149" s="710"/>
      <c r="F149" s="714"/>
      <c r="G149" s="726"/>
      <c r="H149" s="726"/>
      <c r="I149" s="697" t="s">
        <v>819</v>
      </c>
      <c r="J149" s="923" t="str">
        <f t="shared" si="2"/>
        <v>r</v>
      </c>
      <c r="K149" s="834">
        <f t="shared" ref="K149:T149" si="63">K137</f>
        <v>8</v>
      </c>
      <c r="L149" s="834">
        <f t="shared" si="63"/>
        <v>25</v>
      </c>
      <c r="M149" s="834">
        <f t="shared" si="63"/>
        <v>30</v>
      </c>
      <c r="N149" s="834">
        <f t="shared" si="63"/>
        <v>30</v>
      </c>
      <c r="O149" s="834">
        <f t="shared" si="63"/>
        <v>30</v>
      </c>
      <c r="P149" s="834">
        <f t="shared" si="63"/>
        <v>30</v>
      </c>
      <c r="Q149" s="834">
        <f t="shared" si="63"/>
        <v>30</v>
      </c>
      <c r="R149" s="834">
        <f t="shared" si="63"/>
        <v>30</v>
      </c>
      <c r="S149" s="834">
        <f t="shared" si="63"/>
        <v>30</v>
      </c>
      <c r="T149" s="834">
        <f t="shared" si="63"/>
        <v>30</v>
      </c>
      <c r="U149" s="727"/>
      <c r="V149" s="706"/>
      <c r="W149" s="705"/>
      <c r="X149" s="700"/>
    </row>
    <row r="150" spans="1:24" s="697" customFormat="1" outlineLevel="1" x14ac:dyDescent="0.25">
      <c r="A150" s="699"/>
      <c r="B150" s="698"/>
      <c r="C150" s="710"/>
      <c r="D150" s="710"/>
      <c r="E150" s="710"/>
      <c r="F150" s="714"/>
      <c r="G150" s="726"/>
      <c r="H150" s="726"/>
      <c r="I150" s="697" t="s">
        <v>819</v>
      </c>
      <c r="J150" s="923" t="str">
        <f t="shared" si="2"/>
        <v>rd</v>
      </c>
      <c r="K150" s="834">
        <f t="shared" ref="K150:T150" si="64">K138</f>
        <v>8</v>
      </c>
      <c r="L150" s="834">
        <f t="shared" si="64"/>
        <v>25</v>
      </c>
      <c r="M150" s="834">
        <f t="shared" si="64"/>
        <v>30</v>
      </c>
      <c r="N150" s="834">
        <f t="shared" si="64"/>
        <v>30</v>
      </c>
      <c r="O150" s="834">
        <f t="shared" si="64"/>
        <v>30</v>
      </c>
      <c r="P150" s="834">
        <f t="shared" si="64"/>
        <v>30</v>
      </c>
      <c r="Q150" s="834">
        <f t="shared" si="64"/>
        <v>30</v>
      </c>
      <c r="R150" s="834">
        <f t="shared" si="64"/>
        <v>30</v>
      </c>
      <c r="S150" s="834">
        <f t="shared" si="64"/>
        <v>30</v>
      </c>
      <c r="T150" s="834">
        <f t="shared" si="64"/>
        <v>30</v>
      </c>
      <c r="U150" s="727"/>
      <c r="V150" s="706"/>
      <c r="W150" s="705"/>
      <c r="X150" s="700"/>
    </row>
    <row r="151" spans="1:24" s="697" customFormat="1" outlineLevel="1" x14ac:dyDescent="0.25">
      <c r="A151" s="699"/>
      <c r="B151" s="698"/>
      <c r="C151" s="710"/>
      <c r="D151" s="710"/>
      <c r="E151" s="710"/>
      <c r="F151" s="714"/>
      <c r="G151" s="726"/>
      <c r="H151" s="726"/>
      <c r="I151" s="697" t="s">
        <v>819</v>
      </c>
      <c r="J151" s="923" t="str">
        <f t="shared" si="2"/>
        <v>v</v>
      </c>
      <c r="K151" s="834">
        <f t="shared" ref="K151:T151" si="65">K139</f>
        <v>8</v>
      </c>
      <c r="L151" s="834">
        <f t="shared" si="65"/>
        <v>25</v>
      </c>
      <c r="M151" s="834">
        <f t="shared" si="65"/>
        <v>30</v>
      </c>
      <c r="N151" s="834">
        <f t="shared" si="65"/>
        <v>30</v>
      </c>
      <c r="O151" s="834">
        <f t="shared" si="65"/>
        <v>30</v>
      </c>
      <c r="P151" s="834">
        <f t="shared" si="65"/>
        <v>30</v>
      </c>
      <c r="Q151" s="834">
        <f t="shared" si="65"/>
        <v>30</v>
      </c>
      <c r="R151" s="834">
        <f t="shared" si="65"/>
        <v>30</v>
      </c>
      <c r="S151" s="834">
        <f t="shared" si="65"/>
        <v>30</v>
      </c>
      <c r="T151" s="834">
        <f t="shared" si="65"/>
        <v>30</v>
      </c>
      <c r="U151" s="727"/>
      <c r="V151" s="706"/>
      <c r="W151" s="705"/>
      <c r="X151" s="700"/>
    </row>
    <row r="152" spans="1:24" s="697" customFormat="1" outlineLevel="1" x14ac:dyDescent="0.25">
      <c r="A152" s="699"/>
      <c r="B152" s="698"/>
      <c r="C152" s="710"/>
      <c r="D152" s="710"/>
      <c r="E152" s="710"/>
      <c r="F152" s="714"/>
      <c r="G152" s="726"/>
      <c r="H152" s="726"/>
      <c r="I152" s="697" t="s">
        <v>819</v>
      </c>
      <c r="J152" s="923" t="str">
        <f t="shared" si="2"/>
        <v>w</v>
      </c>
      <c r="K152" s="834">
        <f t="shared" ref="K152:T152" si="66">K140</f>
        <v>8</v>
      </c>
      <c r="L152" s="834">
        <f t="shared" si="66"/>
        <v>25</v>
      </c>
      <c r="M152" s="834">
        <f t="shared" si="66"/>
        <v>30</v>
      </c>
      <c r="N152" s="834">
        <f t="shared" si="66"/>
        <v>30</v>
      </c>
      <c r="O152" s="834">
        <f t="shared" si="66"/>
        <v>30</v>
      </c>
      <c r="P152" s="834">
        <f t="shared" si="66"/>
        <v>30</v>
      </c>
      <c r="Q152" s="834">
        <f t="shared" si="66"/>
        <v>30</v>
      </c>
      <c r="R152" s="834">
        <f t="shared" si="66"/>
        <v>30</v>
      </c>
      <c r="S152" s="834">
        <f t="shared" si="66"/>
        <v>30</v>
      </c>
      <c r="T152" s="834">
        <f t="shared" si="66"/>
        <v>30</v>
      </c>
      <c r="U152" s="727"/>
      <c r="V152" s="706"/>
      <c r="W152" s="705"/>
      <c r="X152" s="700"/>
    </row>
    <row r="153" spans="1:24" s="697" customFormat="1" outlineLevel="1" x14ac:dyDescent="0.25">
      <c r="A153" s="699"/>
      <c r="B153" s="698"/>
      <c r="C153" s="710"/>
      <c r="D153" s="710"/>
      <c r="E153" s="710"/>
      <c r="F153" s="714"/>
      <c r="G153" s="726"/>
      <c r="H153" s="726"/>
      <c r="I153" s="697" t="s">
        <v>819</v>
      </c>
      <c r="J153" s="923" t="str">
        <f t="shared" ref="J153:J216" si="67">J136</f>
        <v>wd</v>
      </c>
      <c r="K153" s="834">
        <f t="shared" ref="K153:T153" si="68">K141</f>
        <v>8</v>
      </c>
      <c r="L153" s="834">
        <f t="shared" si="68"/>
        <v>25</v>
      </c>
      <c r="M153" s="834">
        <f t="shared" si="68"/>
        <v>30</v>
      </c>
      <c r="N153" s="834">
        <f t="shared" si="68"/>
        <v>30</v>
      </c>
      <c r="O153" s="834">
        <f t="shared" si="68"/>
        <v>30</v>
      </c>
      <c r="P153" s="834">
        <f t="shared" si="68"/>
        <v>30</v>
      </c>
      <c r="Q153" s="834">
        <f t="shared" si="68"/>
        <v>30</v>
      </c>
      <c r="R153" s="834">
        <f t="shared" si="68"/>
        <v>30</v>
      </c>
      <c r="S153" s="834">
        <f t="shared" si="68"/>
        <v>30</v>
      </c>
      <c r="T153" s="834">
        <f t="shared" si="68"/>
        <v>30</v>
      </c>
      <c r="U153" s="727"/>
      <c r="V153" s="706"/>
      <c r="W153" s="705"/>
      <c r="X153" s="700"/>
    </row>
    <row r="154" spans="1:24" s="697" customFormat="1" outlineLevel="1" x14ac:dyDescent="0.25">
      <c r="A154" s="699"/>
      <c r="B154" s="698"/>
      <c r="C154" s="710"/>
      <c r="D154" s="710"/>
      <c r="E154" s="710"/>
      <c r="F154" s="714"/>
      <c r="G154" s="726"/>
      <c r="H154" s="726"/>
      <c r="I154" s="697" t="s">
        <v>819</v>
      </c>
      <c r="J154" s="923" t="str">
        <f t="shared" si="67"/>
        <v>z</v>
      </c>
      <c r="K154" s="834">
        <f t="shared" ref="K154:T154" si="69">K137</f>
        <v>8</v>
      </c>
      <c r="L154" s="834">
        <f t="shared" si="69"/>
        <v>25</v>
      </c>
      <c r="M154" s="834">
        <f t="shared" si="69"/>
        <v>30</v>
      </c>
      <c r="N154" s="834">
        <f t="shared" si="69"/>
        <v>30</v>
      </c>
      <c r="O154" s="834">
        <f t="shared" si="69"/>
        <v>30</v>
      </c>
      <c r="P154" s="834">
        <f t="shared" si="69"/>
        <v>30</v>
      </c>
      <c r="Q154" s="834">
        <f t="shared" si="69"/>
        <v>30</v>
      </c>
      <c r="R154" s="834">
        <f t="shared" si="69"/>
        <v>30</v>
      </c>
      <c r="S154" s="834">
        <f t="shared" si="69"/>
        <v>30</v>
      </c>
      <c r="T154" s="834">
        <f t="shared" si="69"/>
        <v>30</v>
      </c>
      <c r="U154" s="727"/>
      <c r="V154" s="706"/>
      <c r="W154" s="705"/>
      <c r="X154" s="700"/>
    </row>
    <row r="155" spans="1:24" s="697" customFormat="1" outlineLevel="1" x14ac:dyDescent="0.25">
      <c r="A155" s="699"/>
      <c r="B155" s="698"/>
      <c r="C155" s="710"/>
      <c r="D155" s="710"/>
      <c r="E155" s="710"/>
      <c r="F155" s="714"/>
      <c r="G155" s="726"/>
      <c r="H155" s="726"/>
      <c r="I155" s="697" t="s">
        <v>819</v>
      </c>
      <c r="J155" s="923" t="str">
        <f t="shared" si="67"/>
        <v>zd</v>
      </c>
      <c r="K155" s="834">
        <f t="shared" ref="K155:T155" si="70">K138</f>
        <v>8</v>
      </c>
      <c r="L155" s="834">
        <f t="shared" si="70"/>
        <v>25</v>
      </c>
      <c r="M155" s="834">
        <f t="shared" si="70"/>
        <v>30</v>
      </c>
      <c r="N155" s="834">
        <f t="shared" si="70"/>
        <v>30</v>
      </c>
      <c r="O155" s="834">
        <f t="shared" si="70"/>
        <v>30</v>
      </c>
      <c r="P155" s="834">
        <f t="shared" si="70"/>
        <v>30</v>
      </c>
      <c r="Q155" s="834">
        <f t="shared" si="70"/>
        <v>30</v>
      </c>
      <c r="R155" s="834">
        <f t="shared" si="70"/>
        <v>30</v>
      </c>
      <c r="S155" s="834">
        <f t="shared" si="70"/>
        <v>30</v>
      </c>
      <c r="T155" s="834">
        <f t="shared" si="70"/>
        <v>30</v>
      </c>
      <c r="U155" s="727"/>
      <c r="V155" s="706"/>
      <c r="W155" s="705"/>
      <c r="X155" s="700"/>
    </row>
    <row r="156" spans="1:24" s="697" customFormat="1" outlineLevel="1" x14ac:dyDescent="0.25">
      <c r="A156" s="699"/>
      <c r="B156" s="698"/>
      <c r="C156" s="710"/>
      <c r="D156" s="710"/>
      <c r="E156" s="710"/>
      <c r="F156" s="714"/>
      <c r="G156" s="714"/>
      <c r="H156" s="714"/>
      <c r="I156" s="697" t="s">
        <v>820</v>
      </c>
      <c r="J156" s="923" t="str">
        <f t="shared" si="67"/>
        <v>b</v>
      </c>
      <c r="K156" s="834">
        <f t="shared" ref="K156:T156" si="71">K139</f>
        <v>8</v>
      </c>
      <c r="L156" s="834">
        <f t="shared" si="71"/>
        <v>25</v>
      </c>
      <c r="M156" s="834">
        <f t="shared" si="71"/>
        <v>30</v>
      </c>
      <c r="N156" s="834">
        <f t="shared" si="71"/>
        <v>30</v>
      </c>
      <c r="O156" s="834">
        <f t="shared" si="71"/>
        <v>30</v>
      </c>
      <c r="P156" s="834">
        <f t="shared" si="71"/>
        <v>30</v>
      </c>
      <c r="Q156" s="834">
        <f t="shared" si="71"/>
        <v>30</v>
      </c>
      <c r="R156" s="834">
        <f t="shared" si="71"/>
        <v>30</v>
      </c>
      <c r="S156" s="834">
        <f t="shared" si="71"/>
        <v>30</v>
      </c>
      <c r="T156" s="834">
        <f t="shared" si="71"/>
        <v>30</v>
      </c>
      <c r="U156" s="733"/>
      <c r="V156" s="706"/>
      <c r="W156" s="705"/>
      <c r="X156" s="700"/>
    </row>
    <row r="157" spans="1:24" s="697" customFormat="1" outlineLevel="1" x14ac:dyDescent="0.25">
      <c r="A157" s="699"/>
      <c r="B157" s="698"/>
      <c r="C157" s="710"/>
      <c r="D157" s="710"/>
      <c r="E157" s="710"/>
      <c r="F157" s="714"/>
      <c r="G157" s="726"/>
      <c r="H157" s="726"/>
      <c r="I157" s="697" t="s">
        <v>820</v>
      </c>
      <c r="J157" s="923" t="str">
        <f t="shared" si="67"/>
        <v>bd</v>
      </c>
      <c r="K157" s="834">
        <f t="shared" ref="K157:T157" si="72">K140</f>
        <v>8</v>
      </c>
      <c r="L157" s="834">
        <f t="shared" si="72"/>
        <v>25</v>
      </c>
      <c r="M157" s="834">
        <f t="shared" si="72"/>
        <v>30</v>
      </c>
      <c r="N157" s="834">
        <f t="shared" si="72"/>
        <v>30</v>
      </c>
      <c r="O157" s="834">
        <f t="shared" si="72"/>
        <v>30</v>
      </c>
      <c r="P157" s="834">
        <f t="shared" si="72"/>
        <v>30</v>
      </c>
      <c r="Q157" s="834">
        <f t="shared" si="72"/>
        <v>30</v>
      </c>
      <c r="R157" s="834">
        <f t="shared" si="72"/>
        <v>30</v>
      </c>
      <c r="S157" s="834">
        <f t="shared" si="72"/>
        <v>30</v>
      </c>
      <c r="T157" s="834">
        <f t="shared" si="72"/>
        <v>30</v>
      </c>
      <c r="U157" s="727"/>
      <c r="V157" s="706"/>
      <c r="W157" s="705"/>
      <c r="X157" s="700"/>
    </row>
    <row r="158" spans="1:24" s="697" customFormat="1" outlineLevel="1" x14ac:dyDescent="0.25">
      <c r="A158" s="699"/>
      <c r="B158" s="698"/>
      <c r="C158" s="710"/>
      <c r="D158" s="710"/>
      <c r="E158" s="710"/>
      <c r="F158" s="714"/>
      <c r="G158" s="726"/>
      <c r="H158" s="726"/>
      <c r="I158" s="697" t="s">
        <v>820</v>
      </c>
      <c r="J158" s="923" t="str">
        <f t="shared" si="67"/>
        <v>f</v>
      </c>
      <c r="K158" s="834">
        <f t="shared" ref="K158:T158" si="73">K141</f>
        <v>8</v>
      </c>
      <c r="L158" s="834">
        <f t="shared" si="73"/>
        <v>25</v>
      </c>
      <c r="M158" s="834">
        <f t="shared" si="73"/>
        <v>30</v>
      </c>
      <c r="N158" s="834">
        <f t="shared" si="73"/>
        <v>30</v>
      </c>
      <c r="O158" s="834">
        <f t="shared" si="73"/>
        <v>30</v>
      </c>
      <c r="P158" s="834">
        <f t="shared" si="73"/>
        <v>30</v>
      </c>
      <c r="Q158" s="834">
        <f t="shared" si="73"/>
        <v>30</v>
      </c>
      <c r="R158" s="834">
        <f t="shared" si="73"/>
        <v>30</v>
      </c>
      <c r="S158" s="834">
        <f t="shared" si="73"/>
        <v>30</v>
      </c>
      <c r="T158" s="834">
        <f t="shared" si="73"/>
        <v>30</v>
      </c>
      <c r="U158" s="727"/>
      <c r="V158" s="706"/>
      <c r="W158" s="705"/>
      <c r="X158" s="700"/>
    </row>
    <row r="159" spans="1:24" s="697" customFormat="1" outlineLevel="1" x14ac:dyDescent="0.25">
      <c r="A159" s="699"/>
      <c r="B159" s="698"/>
      <c r="C159" s="710"/>
      <c r="D159" s="710"/>
      <c r="E159" s="710"/>
      <c r="F159" s="714"/>
      <c r="G159" s="726"/>
      <c r="H159" s="726"/>
      <c r="I159" s="697" t="s">
        <v>820</v>
      </c>
      <c r="J159" s="923" t="str">
        <f t="shared" si="67"/>
        <v>h</v>
      </c>
      <c r="K159" s="834">
        <f t="shared" ref="K159:T159" si="74">K137</f>
        <v>8</v>
      </c>
      <c r="L159" s="834">
        <f t="shared" si="74"/>
        <v>25</v>
      </c>
      <c r="M159" s="834">
        <f t="shared" si="74"/>
        <v>30</v>
      </c>
      <c r="N159" s="834">
        <f t="shared" si="74"/>
        <v>30</v>
      </c>
      <c r="O159" s="834">
        <f t="shared" si="74"/>
        <v>30</v>
      </c>
      <c r="P159" s="834">
        <f t="shared" si="74"/>
        <v>30</v>
      </c>
      <c r="Q159" s="834">
        <f t="shared" si="74"/>
        <v>30</v>
      </c>
      <c r="R159" s="834">
        <f t="shared" si="74"/>
        <v>30</v>
      </c>
      <c r="S159" s="834">
        <f t="shared" si="74"/>
        <v>30</v>
      </c>
      <c r="T159" s="834">
        <f t="shared" si="74"/>
        <v>30</v>
      </c>
      <c r="U159" s="727"/>
      <c r="V159" s="706"/>
      <c r="W159" s="705"/>
      <c r="X159" s="700"/>
    </row>
    <row r="160" spans="1:24" s="697" customFormat="1" outlineLevel="1" x14ac:dyDescent="0.25">
      <c r="A160" s="699"/>
      <c r="B160" s="698"/>
      <c r="C160" s="710"/>
      <c r="D160" s="710"/>
      <c r="E160" s="710"/>
      <c r="F160" s="714"/>
      <c r="G160" s="726"/>
      <c r="H160" s="726"/>
      <c r="I160" s="697" t="s">
        <v>820</v>
      </c>
      <c r="J160" s="923" t="str">
        <f t="shared" si="67"/>
        <v>i</v>
      </c>
      <c r="K160" s="834">
        <f t="shared" ref="K160:T160" si="75">K138</f>
        <v>8</v>
      </c>
      <c r="L160" s="834">
        <f t="shared" si="75"/>
        <v>25</v>
      </c>
      <c r="M160" s="834">
        <f t="shared" si="75"/>
        <v>30</v>
      </c>
      <c r="N160" s="834">
        <f t="shared" si="75"/>
        <v>30</v>
      </c>
      <c r="O160" s="834">
        <f t="shared" si="75"/>
        <v>30</v>
      </c>
      <c r="P160" s="834">
        <f t="shared" si="75"/>
        <v>30</v>
      </c>
      <c r="Q160" s="834">
        <f t="shared" si="75"/>
        <v>30</v>
      </c>
      <c r="R160" s="834">
        <f t="shared" si="75"/>
        <v>30</v>
      </c>
      <c r="S160" s="834">
        <f t="shared" si="75"/>
        <v>30</v>
      </c>
      <c r="T160" s="834">
        <f t="shared" si="75"/>
        <v>30</v>
      </c>
      <c r="U160" s="727"/>
      <c r="V160" s="706"/>
      <c r="W160" s="705"/>
      <c r="X160" s="700"/>
    </row>
    <row r="161" spans="1:24" s="697" customFormat="1" outlineLevel="1" x14ac:dyDescent="0.25">
      <c r="A161" s="699"/>
      <c r="B161" s="698"/>
      <c r="C161" s="710"/>
      <c r="D161" s="710"/>
      <c r="E161" s="710"/>
      <c r="F161" s="714"/>
      <c r="G161" s="726"/>
      <c r="H161" s="726"/>
      <c r="I161" s="697" t="s">
        <v>820</v>
      </c>
      <c r="J161" s="923" t="str">
        <f t="shared" si="67"/>
        <v>k</v>
      </c>
      <c r="K161" s="834">
        <f t="shared" ref="K161:T161" si="76">K139</f>
        <v>8</v>
      </c>
      <c r="L161" s="834">
        <f t="shared" si="76"/>
        <v>25</v>
      </c>
      <c r="M161" s="834">
        <f t="shared" si="76"/>
        <v>30</v>
      </c>
      <c r="N161" s="834">
        <f t="shared" si="76"/>
        <v>30</v>
      </c>
      <c r="O161" s="834">
        <f t="shared" si="76"/>
        <v>30</v>
      </c>
      <c r="P161" s="834">
        <f t="shared" si="76"/>
        <v>30</v>
      </c>
      <c r="Q161" s="834">
        <f t="shared" si="76"/>
        <v>30</v>
      </c>
      <c r="R161" s="834">
        <f t="shared" si="76"/>
        <v>30</v>
      </c>
      <c r="S161" s="834">
        <f t="shared" si="76"/>
        <v>30</v>
      </c>
      <c r="T161" s="834">
        <f t="shared" si="76"/>
        <v>30</v>
      </c>
      <c r="U161" s="727"/>
      <c r="V161" s="706"/>
      <c r="W161" s="705"/>
      <c r="X161" s="700"/>
    </row>
    <row r="162" spans="1:24" s="697" customFormat="1" outlineLevel="1" x14ac:dyDescent="0.25">
      <c r="A162" s="699"/>
      <c r="B162" s="698"/>
      <c r="C162" s="710"/>
      <c r="D162" s="710"/>
      <c r="E162" s="710"/>
      <c r="F162" s="714"/>
      <c r="G162" s="726"/>
      <c r="H162" s="726"/>
      <c r="I162" s="697" t="s">
        <v>820</v>
      </c>
      <c r="J162" s="923" t="str">
        <f t="shared" si="67"/>
        <v>l</v>
      </c>
      <c r="K162" s="834">
        <f t="shared" ref="K162:T162" si="77">K140</f>
        <v>8</v>
      </c>
      <c r="L162" s="834">
        <f t="shared" si="77"/>
        <v>25</v>
      </c>
      <c r="M162" s="834">
        <f t="shared" si="77"/>
        <v>30</v>
      </c>
      <c r="N162" s="834">
        <f t="shared" si="77"/>
        <v>30</v>
      </c>
      <c r="O162" s="834">
        <f t="shared" si="77"/>
        <v>30</v>
      </c>
      <c r="P162" s="834">
        <f t="shared" si="77"/>
        <v>30</v>
      </c>
      <c r="Q162" s="834">
        <f t="shared" si="77"/>
        <v>30</v>
      </c>
      <c r="R162" s="834">
        <f t="shared" si="77"/>
        <v>30</v>
      </c>
      <c r="S162" s="834">
        <f t="shared" si="77"/>
        <v>30</v>
      </c>
      <c r="T162" s="834">
        <f t="shared" si="77"/>
        <v>30</v>
      </c>
      <c r="U162" s="727"/>
      <c r="V162" s="706"/>
      <c r="W162" s="705"/>
      <c r="X162" s="700"/>
    </row>
    <row r="163" spans="1:24" s="697" customFormat="1" outlineLevel="1" x14ac:dyDescent="0.25">
      <c r="A163" s="699"/>
      <c r="B163" s="698"/>
      <c r="C163" s="710"/>
      <c r="D163" s="710"/>
      <c r="E163" s="710"/>
      <c r="F163" s="714"/>
      <c r="G163" s="726"/>
      <c r="H163" s="726"/>
      <c r="I163" s="697" t="s">
        <v>820</v>
      </c>
      <c r="J163" s="923" t="str">
        <f t="shared" si="67"/>
        <v>o</v>
      </c>
      <c r="K163" s="834">
        <f t="shared" ref="K163:T163" si="78">K141</f>
        <v>8</v>
      </c>
      <c r="L163" s="834">
        <f t="shared" si="78"/>
        <v>25</v>
      </c>
      <c r="M163" s="834">
        <f t="shared" si="78"/>
        <v>30</v>
      </c>
      <c r="N163" s="834">
        <f t="shared" si="78"/>
        <v>30</v>
      </c>
      <c r="O163" s="834">
        <f t="shared" si="78"/>
        <v>30</v>
      </c>
      <c r="P163" s="834">
        <f t="shared" si="78"/>
        <v>30</v>
      </c>
      <c r="Q163" s="834">
        <f t="shared" si="78"/>
        <v>30</v>
      </c>
      <c r="R163" s="834">
        <f t="shared" si="78"/>
        <v>30</v>
      </c>
      <c r="S163" s="834">
        <f t="shared" si="78"/>
        <v>30</v>
      </c>
      <c r="T163" s="834">
        <f t="shared" si="78"/>
        <v>30</v>
      </c>
      <c r="U163" s="727"/>
      <c r="V163" s="706"/>
      <c r="W163" s="705"/>
      <c r="X163" s="700"/>
    </row>
    <row r="164" spans="1:24" s="697" customFormat="1" outlineLevel="1" x14ac:dyDescent="0.25">
      <c r="A164" s="699"/>
      <c r="B164" s="698"/>
      <c r="C164" s="710"/>
      <c r="D164" s="710"/>
      <c r="E164" s="710"/>
      <c r="F164" s="714"/>
      <c r="G164" s="726"/>
      <c r="H164" s="726"/>
      <c r="I164" s="697" t="s">
        <v>820</v>
      </c>
      <c r="J164" s="923" t="str">
        <f t="shared" si="67"/>
        <v>od</v>
      </c>
      <c r="K164" s="834">
        <f t="shared" ref="K164:T164" si="79">K142</f>
        <v>8</v>
      </c>
      <c r="L164" s="834">
        <f t="shared" si="79"/>
        <v>25</v>
      </c>
      <c r="M164" s="834">
        <f t="shared" si="79"/>
        <v>30</v>
      </c>
      <c r="N164" s="834">
        <f t="shared" si="79"/>
        <v>30</v>
      </c>
      <c r="O164" s="834">
        <f t="shared" si="79"/>
        <v>30</v>
      </c>
      <c r="P164" s="834">
        <f t="shared" si="79"/>
        <v>30</v>
      </c>
      <c r="Q164" s="834">
        <f t="shared" si="79"/>
        <v>30</v>
      </c>
      <c r="R164" s="834">
        <f t="shared" si="79"/>
        <v>30</v>
      </c>
      <c r="S164" s="834">
        <f t="shared" si="79"/>
        <v>30</v>
      </c>
      <c r="T164" s="834">
        <f t="shared" si="79"/>
        <v>30</v>
      </c>
      <c r="U164" s="727"/>
      <c r="V164" s="706"/>
      <c r="W164" s="705"/>
      <c r="X164" s="700"/>
    </row>
    <row r="165" spans="1:24" s="697" customFormat="1" outlineLevel="1" x14ac:dyDescent="0.25">
      <c r="A165" s="699"/>
      <c r="B165" s="698"/>
      <c r="C165" s="710"/>
      <c r="D165" s="710"/>
      <c r="E165" s="710"/>
      <c r="F165" s="714"/>
      <c r="G165" s="726"/>
      <c r="H165" s="726"/>
      <c r="I165" s="697" t="s">
        <v>820</v>
      </c>
      <c r="J165" s="923" t="str">
        <f t="shared" si="67"/>
        <v>of</v>
      </c>
      <c r="K165" s="834">
        <f t="shared" ref="K165:T165" si="80">K143</f>
        <v>8</v>
      </c>
      <c r="L165" s="834">
        <f t="shared" si="80"/>
        <v>25</v>
      </c>
      <c r="M165" s="834">
        <f t="shared" si="80"/>
        <v>30</v>
      </c>
      <c r="N165" s="834">
        <f t="shared" si="80"/>
        <v>30</v>
      </c>
      <c r="O165" s="834">
        <f t="shared" si="80"/>
        <v>30</v>
      </c>
      <c r="P165" s="834">
        <f t="shared" si="80"/>
        <v>30</v>
      </c>
      <c r="Q165" s="834">
        <f t="shared" si="80"/>
        <v>30</v>
      </c>
      <c r="R165" s="834">
        <f t="shared" si="80"/>
        <v>30</v>
      </c>
      <c r="S165" s="834">
        <f t="shared" si="80"/>
        <v>30</v>
      </c>
      <c r="T165" s="834">
        <f t="shared" si="80"/>
        <v>30</v>
      </c>
      <c r="U165" s="727"/>
      <c r="V165" s="706"/>
      <c r="W165" s="705"/>
      <c r="X165" s="700"/>
    </row>
    <row r="166" spans="1:24" s="697" customFormat="1" outlineLevel="1" x14ac:dyDescent="0.25">
      <c r="A166" s="699"/>
      <c r="B166" s="698"/>
      <c r="C166" s="710"/>
      <c r="D166" s="710"/>
      <c r="E166" s="710"/>
      <c r="F166" s="714"/>
      <c r="G166" s="726"/>
      <c r="H166" s="726"/>
      <c r="I166" s="697" t="s">
        <v>820</v>
      </c>
      <c r="J166" s="923" t="str">
        <f t="shared" si="67"/>
        <v>r</v>
      </c>
      <c r="K166" s="834">
        <f t="shared" ref="K166:T166" si="81">K144</f>
        <v>8</v>
      </c>
      <c r="L166" s="834">
        <f t="shared" si="81"/>
        <v>25</v>
      </c>
      <c r="M166" s="834">
        <f t="shared" si="81"/>
        <v>30</v>
      </c>
      <c r="N166" s="834">
        <f t="shared" si="81"/>
        <v>30</v>
      </c>
      <c r="O166" s="834">
        <f t="shared" si="81"/>
        <v>30</v>
      </c>
      <c r="P166" s="834">
        <f t="shared" si="81"/>
        <v>30</v>
      </c>
      <c r="Q166" s="834">
        <f t="shared" si="81"/>
        <v>30</v>
      </c>
      <c r="R166" s="834">
        <f t="shared" si="81"/>
        <v>30</v>
      </c>
      <c r="S166" s="834">
        <f t="shared" si="81"/>
        <v>30</v>
      </c>
      <c r="T166" s="834">
        <f t="shared" si="81"/>
        <v>30</v>
      </c>
      <c r="U166" s="727"/>
      <c r="V166" s="706"/>
      <c r="W166" s="705"/>
      <c r="X166" s="700"/>
    </row>
    <row r="167" spans="1:24" s="697" customFormat="1" outlineLevel="1" x14ac:dyDescent="0.25">
      <c r="A167" s="699"/>
      <c r="B167" s="698"/>
      <c r="C167" s="710"/>
      <c r="D167" s="710"/>
      <c r="E167" s="710"/>
      <c r="F167" s="714"/>
      <c r="G167" s="726"/>
      <c r="H167" s="726"/>
      <c r="I167" s="697" t="s">
        <v>820</v>
      </c>
      <c r="J167" s="923" t="str">
        <f t="shared" si="67"/>
        <v>rd</v>
      </c>
      <c r="K167" s="834">
        <f t="shared" ref="K167:T167" si="82">K145</f>
        <v>8</v>
      </c>
      <c r="L167" s="834">
        <f t="shared" si="82"/>
        <v>25</v>
      </c>
      <c r="M167" s="834">
        <f t="shared" si="82"/>
        <v>30</v>
      </c>
      <c r="N167" s="834">
        <f t="shared" si="82"/>
        <v>30</v>
      </c>
      <c r="O167" s="834">
        <f t="shared" si="82"/>
        <v>30</v>
      </c>
      <c r="P167" s="834">
        <f t="shared" si="82"/>
        <v>30</v>
      </c>
      <c r="Q167" s="834">
        <f t="shared" si="82"/>
        <v>30</v>
      </c>
      <c r="R167" s="834">
        <f t="shared" si="82"/>
        <v>30</v>
      </c>
      <c r="S167" s="834">
        <f t="shared" si="82"/>
        <v>30</v>
      </c>
      <c r="T167" s="834">
        <f t="shared" si="82"/>
        <v>30</v>
      </c>
      <c r="U167" s="727"/>
      <c r="V167" s="706"/>
      <c r="W167" s="705"/>
      <c r="X167" s="700"/>
    </row>
    <row r="168" spans="1:24" s="697" customFormat="1" outlineLevel="1" x14ac:dyDescent="0.25">
      <c r="A168" s="699"/>
      <c r="B168" s="698"/>
      <c r="C168" s="710"/>
      <c r="D168" s="710"/>
      <c r="E168" s="710"/>
      <c r="F168" s="714"/>
      <c r="G168" s="726"/>
      <c r="H168" s="726"/>
      <c r="I168" s="697" t="s">
        <v>820</v>
      </c>
      <c r="J168" s="923" t="str">
        <f t="shared" si="67"/>
        <v>v</v>
      </c>
      <c r="K168" s="834">
        <f t="shared" ref="K168:T168" si="83">K146</f>
        <v>8</v>
      </c>
      <c r="L168" s="834">
        <f t="shared" si="83"/>
        <v>25</v>
      </c>
      <c r="M168" s="834">
        <f t="shared" si="83"/>
        <v>30</v>
      </c>
      <c r="N168" s="834">
        <f t="shared" si="83"/>
        <v>30</v>
      </c>
      <c r="O168" s="834">
        <f t="shared" si="83"/>
        <v>30</v>
      </c>
      <c r="P168" s="834">
        <f t="shared" si="83"/>
        <v>30</v>
      </c>
      <c r="Q168" s="834">
        <f t="shared" si="83"/>
        <v>30</v>
      </c>
      <c r="R168" s="834">
        <f t="shared" si="83"/>
        <v>30</v>
      </c>
      <c r="S168" s="834">
        <f t="shared" si="83"/>
        <v>30</v>
      </c>
      <c r="T168" s="834">
        <f t="shared" si="83"/>
        <v>30</v>
      </c>
      <c r="U168" s="727"/>
      <c r="V168" s="706"/>
      <c r="W168" s="705"/>
      <c r="X168" s="700"/>
    </row>
    <row r="169" spans="1:24" s="697" customFormat="1" outlineLevel="1" x14ac:dyDescent="0.25">
      <c r="A169" s="699"/>
      <c r="B169" s="698"/>
      <c r="C169" s="710"/>
      <c r="D169" s="710"/>
      <c r="E169" s="710"/>
      <c r="F169" s="714"/>
      <c r="G169" s="726"/>
      <c r="H169" s="726"/>
      <c r="I169" s="697" t="s">
        <v>820</v>
      </c>
      <c r="J169" s="923" t="str">
        <f t="shared" si="67"/>
        <v>w</v>
      </c>
      <c r="K169" s="834">
        <f t="shared" ref="K169:T169" si="84">K147</f>
        <v>8</v>
      </c>
      <c r="L169" s="834">
        <f t="shared" si="84"/>
        <v>25</v>
      </c>
      <c r="M169" s="834">
        <f t="shared" si="84"/>
        <v>30</v>
      </c>
      <c r="N169" s="834">
        <f t="shared" si="84"/>
        <v>30</v>
      </c>
      <c r="O169" s="834">
        <f t="shared" si="84"/>
        <v>30</v>
      </c>
      <c r="P169" s="834">
        <f t="shared" si="84"/>
        <v>30</v>
      </c>
      <c r="Q169" s="834">
        <f t="shared" si="84"/>
        <v>30</v>
      </c>
      <c r="R169" s="834">
        <f t="shared" si="84"/>
        <v>30</v>
      </c>
      <c r="S169" s="834">
        <f t="shared" si="84"/>
        <v>30</v>
      </c>
      <c r="T169" s="834">
        <f t="shared" si="84"/>
        <v>30</v>
      </c>
      <c r="U169" s="727"/>
      <c r="V169" s="706"/>
      <c r="W169" s="705"/>
      <c r="X169" s="700"/>
    </row>
    <row r="170" spans="1:24" s="697" customFormat="1" outlineLevel="1" x14ac:dyDescent="0.25">
      <c r="A170" s="699"/>
      <c r="B170" s="698"/>
      <c r="C170" s="710"/>
      <c r="D170" s="710"/>
      <c r="E170" s="710"/>
      <c r="F170" s="714"/>
      <c r="G170" s="726"/>
      <c r="H170" s="726"/>
      <c r="I170" s="697" t="s">
        <v>820</v>
      </c>
      <c r="J170" s="923" t="str">
        <f t="shared" si="67"/>
        <v>wd</v>
      </c>
      <c r="K170" s="834">
        <f t="shared" ref="K170:T170" si="85">K148</f>
        <v>8</v>
      </c>
      <c r="L170" s="834">
        <f t="shared" si="85"/>
        <v>25</v>
      </c>
      <c r="M170" s="834">
        <f t="shared" si="85"/>
        <v>30</v>
      </c>
      <c r="N170" s="834">
        <f t="shared" si="85"/>
        <v>30</v>
      </c>
      <c r="O170" s="834">
        <f t="shared" si="85"/>
        <v>30</v>
      </c>
      <c r="P170" s="834">
        <f t="shared" si="85"/>
        <v>30</v>
      </c>
      <c r="Q170" s="834">
        <f t="shared" si="85"/>
        <v>30</v>
      </c>
      <c r="R170" s="834">
        <f t="shared" si="85"/>
        <v>30</v>
      </c>
      <c r="S170" s="834">
        <f t="shared" si="85"/>
        <v>30</v>
      </c>
      <c r="T170" s="834">
        <f t="shared" si="85"/>
        <v>30</v>
      </c>
      <c r="U170" s="727"/>
      <c r="V170" s="706"/>
      <c r="W170" s="705"/>
      <c r="X170" s="700"/>
    </row>
    <row r="171" spans="1:24" s="697" customFormat="1" outlineLevel="1" x14ac:dyDescent="0.25">
      <c r="A171" s="699"/>
      <c r="B171" s="698"/>
      <c r="C171" s="710"/>
      <c r="D171" s="710"/>
      <c r="E171" s="710"/>
      <c r="F171" s="714"/>
      <c r="G171" s="726"/>
      <c r="H171" s="726"/>
      <c r="I171" s="697" t="s">
        <v>820</v>
      </c>
      <c r="J171" s="923" t="str">
        <f t="shared" si="67"/>
        <v>z</v>
      </c>
      <c r="K171" s="834">
        <f t="shared" ref="K171:T171" si="86">K154</f>
        <v>8</v>
      </c>
      <c r="L171" s="834">
        <f t="shared" si="86"/>
        <v>25</v>
      </c>
      <c r="M171" s="834">
        <f t="shared" si="86"/>
        <v>30</v>
      </c>
      <c r="N171" s="834">
        <f t="shared" si="86"/>
        <v>30</v>
      </c>
      <c r="O171" s="834">
        <f t="shared" si="86"/>
        <v>30</v>
      </c>
      <c r="P171" s="834">
        <f t="shared" si="86"/>
        <v>30</v>
      </c>
      <c r="Q171" s="834">
        <f t="shared" si="86"/>
        <v>30</v>
      </c>
      <c r="R171" s="834">
        <f t="shared" si="86"/>
        <v>30</v>
      </c>
      <c r="S171" s="834">
        <f t="shared" si="86"/>
        <v>30</v>
      </c>
      <c r="T171" s="834">
        <f t="shared" si="86"/>
        <v>30</v>
      </c>
      <c r="U171" s="727"/>
      <c r="V171" s="706"/>
      <c r="W171" s="705"/>
      <c r="X171" s="700"/>
    </row>
    <row r="172" spans="1:24" s="697" customFormat="1" outlineLevel="1" x14ac:dyDescent="0.25">
      <c r="A172" s="699"/>
      <c r="B172" s="698"/>
      <c r="C172" s="710"/>
      <c r="D172" s="710"/>
      <c r="E172" s="710"/>
      <c r="F172" s="714"/>
      <c r="G172" s="726"/>
      <c r="H172" s="726"/>
      <c r="I172" s="697" t="s">
        <v>820</v>
      </c>
      <c r="J172" s="923" t="str">
        <f t="shared" si="67"/>
        <v>zd</v>
      </c>
      <c r="K172" s="834">
        <f t="shared" ref="K172:T172" si="87">K155</f>
        <v>8</v>
      </c>
      <c r="L172" s="834">
        <f t="shared" si="87"/>
        <v>25</v>
      </c>
      <c r="M172" s="834">
        <f t="shared" si="87"/>
        <v>30</v>
      </c>
      <c r="N172" s="834">
        <f t="shared" si="87"/>
        <v>30</v>
      </c>
      <c r="O172" s="834">
        <f t="shared" si="87"/>
        <v>30</v>
      </c>
      <c r="P172" s="834">
        <f t="shared" si="87"/>
        <v>30</v>
      </c>
      <c r="Q172" s="834">
        <f t="shared" si="87"/>
        <v>30</v>
      </c>
      <c r="R172" s="834">
        <f t="shared" si="87"/>
        <v>30</v>
      </c>
      <c r="S172" s="834">
        <f t="shared" si="87"/>
        <v>30</v>
      </c>
      <c r="T172" s="834">
        <f t="shared" si="87"/>
        <v>30</v>
      </c>
      <c r="U172" s="727"/>
      <c r="V172" s="706"/>
      <c r="W172" s="705"/>
      <c r="X172" s="700"/>
    </row>
    <row r="173" spans="1:24" s="697" customFormat="1" outlineLevel="1" x14ac:dyDescent="0.25">
      <c r="A173" s="699"/>
      <c r="B173" s="698"/>
      <c r="C173" s="710"/>
      <c r="D173" s="710"/>
      <c r="E173" s="710"/>
      <c r="F173" s="714"/>
      <c r="G173" s="714"/>
      <c r="H173" s="714"/>
      <c r="I173" s="697" t="s">
        <v>821</v>
      </c>
      <c r="J173" s="923" t="str">
        <f t="shared" si="67"/>
        <v>b</v>
      </c>
      <c r="K173" s="834">
        <f t="shared" ref="K173:T173" si="88">K156</f>
        <v>8</v>
      </c>
      <c r="L173" s="834">
        <f t="shared" si="88"/>
        <v>25</v>
      </c>
      <c r="M173" s="834">
        <f t="shared" si="88"/>
        <v>30</v>
      </c>
      <c r="N173" s="834">
        <f t="shared" si="88"/>
        <v>30</v>
      </c>
      <c r="O173" s="834">
        <f t="shared" si="88"/>
        <v>30</v>
      </c>
      <c r="P173" s="834">
        <f t="shared" si="88"/>
        <v>30</v>
      </c>
      <c r="Q173" s="834">
        <f t="shared" si="88"/>
        <v>30</v>
      </c>
      <c r="R173" s="834">
        <f t="shared" si="88"/>
        <v>30</v>
      </c>
      <c r="S173" s="834">
        <f t="shared" si="88"/>
        <v>30</v>
      </c>
      <c r="T173" s="834">
        <f t="shared" si="88"/>
        <v>30</v>
      </c>
      <c r="U173" s="733"/>
      <c r="V173" s="706"/>
      <c r="W173" s="705"/>
      <c r="X173" s="700"/>
    </row>
    <row r="174" spans="1:24" s="697" customFormat="1" outlineLevel="1" x14ac:dyDescent="0.25">
      <c r="A174" s="699"/>
      <c r="B174" s="698"/>
      <c r="C174" s="710"/>
      <c r="D174" s="710"/>
      <c r="E174" s="710"/>
      <c r="F174" s="714"/>
      <c r="G174" s="726"/>
      <c r="H174" s="726"/>
      <c r="I174" s="697" t="s">
        <v>821</v>
      </c>
      <c r="J174" s="923" t="str">
        <f t="shared" si="67"/>
        <v>bd</v>
      </c>
      <c r="K174" s="834">
        <f t="shared" ref="K174:T174" si="89">K157</f>
        <v>8</v>
      </c>
      <c r="L174" s="834">
        <f t="shared" si="89"/>
        <v>25</v>
      </c>
      <c r="M174" s="834">
        <f t="shared" si="89"/>
        <v>30</v>
      </c>
      <c r="N174" s="834">
        <f t="shared" si="89"/>
        <v>30</v>
      </c>
      <c r="O174" s="834">
        <f t="shared" si="89"/>
        <v>30</v>
      </c>
      <c r="P174" s="834">
        <f t="shared" si="89"/>
        <v>30</v>
      </c>
      <c r="Q174" s="834">
        <f t="shared" si="89"/>
        <v>30</v>
      </c>
      <c r="R174" s="834">
        <f t="shared" si="89"/>
        <v>30</v>
      </c>
      <c r="S174" s="834">
        <f t="shared" si="89"/>
        <v>30</v>
      </c>
      <c r="T174" s="834">
        <f t="shared" si="89"/>
        <v>30</v>
      </c>
      <c r="U174" s="727"/>
      <c r="V174" s="706"/>
      <c r="W174" s="705"/>
      <c r="X174" s="700"/>
    </row>
    <row r="175" spans="1:24" s="697" customFormat="1" outlineLevel="1" x14ac:dyDescent="0.25">
      <c r="A175" s="699"/>
      <c r="B175" s="698"/>
      <c r="C175" s="710"/>
      <c r="D175" s="710"/>
      <c r="E175" s="710"/>
      <c r="F175" s="714"/>
      <c r="G175" s="726"/>
      <c r="H175" s="726"/>
      <c r="I175" s="697" t="s">
        <v>821</v>
      </c>
      <c r="J175" s="923" t="str">
        <f t="shared" si="67"/>
        <v>f</v>
      </c>
      <c r="K175" s="834">
        <f t="shared" ref="K175:T175" si="90">K153</f>
        <v>8</v>
      </c>
      <c r="L175" s="834">
        <f t="shared" si="90"/>
        <v>25</v>
      </c>
      <c r="M175" s="834">
        <f t="shared" si="90"/>
        <v>30</v>
      </c>
      <c r="N175" s="834">
        <f t="shared" si="90"/>
        <v>30</v>
      </c>
      <c r="O175" s="834">
        <f t="shared" si="90"/>
        <v>30</v>
      </c>
      <c r="P175" s="834">
        <f t="shared" si="90"/>
        <v>30</v>
      </c>
      <c r="Q175" s="834">
        <f t="shared" si="90"/>
        <v>30</v>
      </c>
      <c r="R175" s="834">
        <f t="shared" si="90"/>
        <v>30</v>
      </c>
      <c r="S175" s="834">
        <f t="shared" si="90"/>
        <v>30</v>
      </c>
      <c r="T175" s="834">
        <f t="shared" si="90"/>
        <v>30</v>
      </c>
      <c r="U175" s="727"/>
      <c r="V175" s="706"/>
      <c r="W175" s="705"/>
      <c r="X175" s="700"/>
    </row>
    <row r="176" spans="1:24" s="697" customFormat="1" outlineLevel="1" x14ac:dyDescent="0.25">
      <c r="A176" s="699"/>
      <c r="B176" s="698"/>
      <c r="C176" s="710"/>
      <c r="D176" s="710"/>
      <c r="E176" s="710"/>
      <c r="F176" s="714"/>
      <c r="G176" s="726"/>
      <c r="H176" s="726"/>
      <c r="I176" s="697" t="s">
        <v>821</v>
      </c>
      <c r="J176" s="923" t="str">
        <f t="shared" si="67"/>
        <v>h</v>
      </c>
      <c r="K176" s="834">
        <f t="shared" ref="K176:T176" si="91">K159</f>
        <v>8</v>
      </c>
      <c r="L176" s="834">
        <f t="shared" si="91"/>
        <v>25</v>
      </c>
      <c r="M176" s="834">
        <f t="shared" si="91"/>
        <v>30</v>
      </c>
      <c r="N176" s="834">
        <f t="shared" si="91"/>
        <v>30</v>
      </c>
      <c r="O176" s="834">
        <f t="shared" si="91"/>
        <v>30</v>
      </c>
      <c r="P176" s="834">
        <f t="shared" si="91"/>
        <v>30</v>
      </c>
      <c r="Q176" s="834">
        <f t="shared" si="91"/>
        <v>30</v>
      </c>
      <c r="R176" s="834">
        <f t="shared" si="91"/>
        <v>30</v>
      </c>
      <c r="S176" s="834">
        <f t="shared" si="91"/>
        <v>30</v>
      </c>
      <c r="T176" s="834">
        <f t="shared" si="91"/>
        <v>30</v>
      </c>
      <c r="U176" s="727"/>
      <c r="V176" s="706"/>
      <c r="W176" s="705"/>
      <c r="X176" s="700"/>
    </row>
    <row r="177" spans="1:24" s="697" customFormat="1" outlineLevel="1" x14ac:dyDescent="0.25">
      <c r="A177" s="699"/>
      <c r="B177" s="698"/>
      <c r="C177" s="710"/>
      <c r="D177" s="710"/>
      <c r="E177" s="710"/>
      <c r="F177" s="714"/>
      <c r="G177" s="726"/>
      <c r="H177" s="726"/>
      <c r="I177" s="697" t="s">
        <v>821</v>
      </c>
      <c r="J177" s="923" t="str">
        <f t="shared" si="67"/>
        <v>i</v>
      </c>
      <c r="K177" s="834">
        <f t="shared" ref="K177:T177" si="92">K160</f>
        <v>8</v>
      </c>
      <c r="L177" s="834">
        <f t="shared" si="92"/>
        <v>25</v>
      </c>
      <c r="M177" s="834">
        <f t="shared" si="92"/>
        <v>30</v>
      </c>
      <c r="N177" s="834">
        <f t="shared" si="92"/>
        <v>30</v>
      </c>
      <c r="O177" s="834">
        <f t="shared" si="92"/>
        <v>30</v>
      </c>
      <c r="P177" s="834">
        <f t="shared" si="92"/>
        <v>30</v>
      </c>
      <c r="Q177" s="834">
        <f t="shared" si="92"/>
        <v>30</v>
      </c>
      <c r="R177" s="834">
        <f t="shared" si="92"/>
        <v>30</v>
      </c>
      <c r="S177" s="834">
        <f t="shared" si="92"/>
        <v>30</v>
      </c>
      <c r="T177" s="834">
        <f t="shared" si="92"/>
        <v>30</v>
      </c>
      <c r="U177" s="727"/>
      <c r="V177" s="706"/>
      <c r="W177" s="705"/>
      <c r="X177" s="700"/>
    </row>
    <row r="178" spans="1:24" s="697" customFormat="1" outlineLevel="1" x14ac:dyDescent="0.25">
      <c r="A178" s="699"/>
      <c r="B178" s="698"/>
      <c r="C178" s="710"/>
      <c r="D178" s="710"/>
      <c r="E178" s="710"/>
      <c r="F178" s="714"/>
      <c r="G178" s="726"/>
      <c r="H178" s="726"/>
      <c r="I178" s="697" t="s">
        <v>821</v>
      </c>
      <c r="J178" s="923" t="str">
        <f t="shared" si="67"/>
        <v>k</v>
      </c>
      <c r="K178" s="834">
        <f t="shared" ref="K178:T178" si="93">K161</f>
        <v>8</v>
      </c>
      <c r="L178" s="834">
        <f t="shared" si="93"/>
        <v>25</v>
      </c>
      <c r="M178" s="834">
        <f t="shared" si="93"/>
        <v>30</v>
      </c>
      <c r="N178" s="834">
        <f t="shared" si="93"/>
        <v>30</v>
      </c>
      <c r="O178" s="834">
        <f t="shared" si="93"/>
        <v>30</v>
      </c>
      <c r="P178" s="834">
        <f t="shared" si="93"/>
        <v>30</v>
      </c>
      <c r="Q178" s="834">
        <f t="shared" si="93"/>
        <v>30</v>
      </c>
      <c r="R178" s="834">
        <f t="shared" si="93"/>
        <v>30</v>
      </c>
      <c r="S178" s="834">
        <f t="shared" si="93"/>
        <v>30</v>
      </c>
      <c r="T178" s="834">
        <f t="shared" si="93"/>
        <v>30</v>
      </c>
      <c r="U178" s="727"/>
      <c r="V178" s="706"/>
      <c r="W178" s="705"/>
      <c r="X178" s="700"/>
    </row>
    <row r="179" spans="1:24" s="697" customFormat="1" outlineLevel="1" x14ac:dyDescent="0.25">
      <c r="A179" s="699"/>
      <c r="B179" s="698"/>
      <c r="C179" s="710"/>
      <c r="D179" s="710"/>
      <c r="E179" s="710"/>
      <c r="F179" s="714"/>
      <c r="G179" s="726"/>
      <c r="H179" s="726"/>
      <c r="I179" s="697" t="s">
        <v>821</v>
      </c>
      <c r="J179" s="923" t="str">
        <f t="shared" si="67"/>
        <v>l</v>
      </c>
      <c r="K179" s="834">
        <f t="shared" ref="K179:T179" si="94">K162</f>
        <v>8</v>
      </c>
      <c r="L179" s="834">
        <f t="shared" si="94"/>
        <v>25</v>
      </c>
      <c r="M179" s="834">
        <f t="shared" si="94"/>
        <v>30</v>
      </c>
      <c r="N179" s="834">
        <f t="shared" si="94"/>
        <v>30</v>
      </c>
      <c r="O179" s="834">
        <f t="shared" si="94"/>
        <v>30</v>
      </c>
      <c r="P179" s="834">
        <f t="shared" si="94"/>
        <v>30</v>
      </c>
      <c r="Q179" s="834">
        <f t="shared" si="94"/>
        <v>30</v>
      </c>
      <c r="R179" s="834">
        <f t="shared" si="94"/>
        <v>30</v>
      </c>
      <c r="S179" s="834">
        <f t="shared" si="94"/>
        <v>30</v>
      </c>
      <c r="T179" s="834">
        <f t="shared" si="94"/>
        <v>30</v>
      </c>
      <c r="U179" s="727"/>
      <c r="V179" s="706"/>
      <c r="W179" s="705"/>
      <c r="X179" s="700"/>
    </row>
    <row r="180" spans="1:24" s="697" customFormat="1" outlineLevel="1" x14ac:dyDescent="0.25">
      <c r="A180" s="699"/>
      <c r="B180" s="698"/>
      <c r="C180" s="710"/>
      <c r="D180" s="710"/>
      <c r="E180" s="710"/>
      <c r="F180" s="714"/>
      <c r="G180" s="726"/>
      <c r="H180" s="726"/>
      <c r="I180" s="697" t="s">
        <v>821</v>
      </c>
      <c r="J180" s="923" t="str">
        <f t="shared" si="67"/>
        <v>o</v>
      </c>
      <c r="K180" s="834">
        <f t="shared" ref="K180:T180" si="95">K158</f>
        <v>8</v>
      </c>
      <c r="L180" s="834">
        <f t="shared" si="95"/>
        <v>25</v>
      </c>
      <c r="M180" s="834">
        <f t="shared" si="95"/>
        <v>30</v>
      </c>
      <c r="N180" s="834">
        <f t="shared" si="95"/>
        <v>30</v>
      </c>
      <c r="O180" s="834">
        <f t="shared" si="95"/>
        <v>30</v>
      </c>
      <c r="P180" s="834">
        <f t="shared" si="95"/>
        <v>30</v>
      </c>
      <c r="Q180" s="834">
        <f t="shared" si="95"/>
        <v>30</v>
      </c>
      <c r="R180" s="834">
        <f t="shared" si="95"/>
        <v>30</v>
      </c>
      <c r="S180" s="834">
        <f t="shared" si="95"/>
        <v>30</v>
      </c>
      <c r="T180" s="834">
        <f t="shared" si="95"/>
        <v>30</v>
      </c>
      <c r="U180" s="727"/>
      <c r="V180" s="706"/>
      <c r="W180" s="705"/>
      <c r="X180" s="700"/>
    </row>
    <row r="181" spans="1:24" s="697" customFormat="1" outlineLevel="1" x14ac:dyDescent="0.25">
      <c r="A181" s="699"/>
      <c r="B181" s="698"/>
      <c r="C181" s="710"/>
      <c r="D181" s="710"/>
      <c r="E181" s="710"/>
      <c r="F181" s="714"/>
      <c r="G181" s="726"/>
      <c r="H181" s="726"/>
      <c r="I181" s="697" t="s">
        <v>821</v>
      </c>
      <c r="J181" s="923" t="str">
        <f t="shared" si="67"/>
        <v>od</v>
      </c>
      <c r="K181" s="834">
        <f t="shared" ref="K181:T181" si="96">K164</f>
        <v>8</v>
      </c>
      <c r="L181" s="834">
        <f t="shared" si="96"/>
        <v>25</v>
      </c>
      <c r="M181" s="834">
        <f t="shared" si="96"/>
        <v>30</v>
      </c>
      <c r="N181" s="834">
        <f t="shared" si="96"/>
        <v>30</v>
      </c>
      <c r="O181" s="834">
        <f t="shared" si="96"/>
        <v>30</v>
      </c>
      <c r="P181" s="834">
        <f t="shared" si="96"/>
        <v>30</v>
      </c>
      <c r="Q181" s="834">
        <f t="shared" si="96"/>
        <v>30</v>
      </c>
      <c r="R181" s="834">
        <f t="shared" si="96"/>
        <v>30</v>
      </c>
      <c r="S181" s="834">
        <f t="shared" si="96"/>
        <v>30</v>
      </c>
      <c r="T181" s="834">
        <f t="shared" si="96"/>
        <v>30</v>
      </c>
      <c r="U181" s="727"/>
      <c r="V181" s="706"/>
      <c r="W181" s="705"/>
      <c r="X181" s="700"/>
    </row>
    <row r="182" spans="1:24" s="697" customFormat="1" outlineLevel="1" x14ac:dyDescent="0.25">
      <c r="A182" s="699"/>
      <c r="B182" s="698"/>
      <c r="C182" s="710"/>
      <c r="D182" s="710"/>
      <c r="E182" s="710"/>
      <c r="F182" s="714"/>
      <c r="G182" s="726"/>
      <c r="H182" s="726"/>
      <c r="I182" s="697" t="s">
        <v>821</v>
      </c>
      <c r="J182" s="923" t="str">
        <f t="shared" si="67"/>
        <v>of</v>
      </c>
      <c r="K182" s="834">
        <f t="shared" ref="K182:T182" si="97">K165</f>
        <v>8</v>
      </c>
      <c r="L182" s="834">
        <f t="shared" si="97"/>
        <v>25</v>
      </c>
      <c r="M182" s="834">
        <f t="shared" si="97"/>
        <v>30</v>
      </c>
      <c r="N182" s="834">
        <f t="shared" si="97"/>
        <v>30</v>
      </c>
      <c r="O182" s="834">
        <f t="shared" si="97"/>
        <v>30</v>
      </c>
      <c r="P182" s="834">
        <f t="shared" si="97"/>
        <v>30</v>
      </c>
      <c r="Q182" s="834">
        <f t="shared" si="97"/>
        <v>30</v>
      </c>
      <c r="R182" s="834">
        <f t="shared" si="97"/>
        <v>30</v>
      </c>
      <c r="S182" s="834">
        <f t="shared" si="97"/>
        <v>30</v>
      </c>
      <c r="T182" s="834">
        <f t="shared" si="97"/>
        <v>30</v>
      </c>
      <c r="U182" s="727"/>
      <c r="V182" s="706"/>
      <c r="W182" s="705"/>
      <c r="X182" s="700"/>
    </row>
    <row r="183" spans="1:24" s="697" customFormat="1" outlineLevel="1" x14ac:dyDescent="0.25">
      <c r="A183" s="699"/>
      <c r="B183" s="698"/>
      <c r="C183" s="710"/>
      <c r="D183" s="710"/>
      <c r="E183" s="710"/>
      <c r="F183" s="714"/>
      <c r="G183" s="726"/>
      <c r="H183" s="726"/>
      <c r="I183" s="697" t="s">
        <v>821</v>
      </c>
      <c r="J183" s="923" t="str">
        <f t="shared" si="67"/>
        <v>r</v>
      </c>
      <c r="K183" s="834">
        <f t="shared" ref="K183:T183" si="98">K166</f>
        <v>8</v>
      </c>
      <c r="L183" s="834">
        <f t="shared" si="98"/>
        <v>25</v>
      </c>
      <c r="M183" s="834">
        <f t="shared" si="98"/>
        <v>30</v>
      </c>
      <c r="N183" s="834">
        <f t="shared" si="98"/>
        <v>30</v>
      </c>
      <c r="O183" s="834">
        <f t="shared" si="98"/>
        <v>30</v>
      </c>
      <c r="P183" s="834">
        <f t="shared" si="98"/>
        <v>30</v>
      </c>
      <c r="Q183" s="834">
        <f t="shared" si="98"/>
        <v>30</v>
      </c>
      <c r="R183" s="834">
        <f t="shared" si="98"/>
        <v>30</v>
      </c>
      <c r="S183" s="834">
        <f t="shared" si="98"/>
        <v>30</v>
      </c>
      <c r="T183" s="834">
        <f t="shared" si="98"/>
        <v>30</v>
      </c>
      <c r="U183" s="727"/>
      <c r="V183" s="706"/>
      <c r="W183" s="705"/>
      <c r="X183" s="700"/>
    </row>
    <row r="184" spans="1:24" s="697" customFormat="1" outlineLevel="1" x14ac:dyDescent="0.25">
      <c r="A184" s="699"/>
      <c r="B184" s="698"/>
      <c r="C184" s="710"/>
      <c r="D184" s="710"/>
      <c r="E184" s="710"/>
      <c r="F184" s="714"/>
      <c r="G184" s="726"/>
      <c r="H184" s="726"/>
      <c r="I184" s="697" t="s">
        <v>821</v>
      </c>
      <c r="J184" s="923" t="str">
        <f t="shared" si="67"/>
        <v>rd</v>
      </c>
      <c r="K184" s="834">
        <f t="shared" ref="K184:T184" si="99">K167</f>
        <v>8</v>
      </c>
      <c r="L184" s="834">
        <f t="shared" si="99"/>
        <v>25</v>
      </c>
      <c r="M184" s="834">
        <f t="shared" si="99"/>
        <v>30</v>
      </c>
      <c r="N184" s="834">
        <f t="shared" si="99"/>
        <v>30</v>
      </c>
      <c r="O184" s="834">
        <f t="shared" si="99"/>
        <v>30</v>
      </c>
      <c r="P184" s="834">
        <f t="shared" si="99"/>
        <v>30</v>
      </c>
      <c r="Q184" s="834">
        <f t="shared" si="99"/>
        <v>30</v>
      </c>
      <c r="R184" s="834">
        <f t="shared" si="99"/>
        <v>30</v>
      </c>
      <c r="S184" s="834">
        <f t="shared" si="99"/>
        <v>30</v>
      </c>
      <c r="T184" s="834">
        <f t="shared" si="99"/>
        <v>30</v>
      </c>
      <c r="U184" s="727"/>
      <c r="V184" s="706"/>
      <c r="W184" s="705"/>
      <c r="X184" s="700"/>
    </row>
    <row r="185" spans="1:24" s="697" customFormat="1" outlineLevel="1" x14ac:dyDescent="0.25">
      <c r="A185" s="699"/>
      <c r="B185" s="698"/>
      <c r="C185" s="710"/>
      <c r="D185" s="710"/>
      <c r="E185" s="710"/>
      <c r="F185" s="714"/>
      <c r="G185" s="726"/>
      <c r="H185" s="726"/>
      <c r="I185" s="697" t="s">
        <v>821</v>
      </c>
      <c r="J185" s="923" t="str">
        <f t="shared" si="67"/>
        <v>v</v>
      </c>
      <c r="K185" s="834">
        <f t="shared" ref="K185:T185" si="100">K168</f>
        <v>8</v>
      </c>
      <c r="L185" s="834">
        <f t="shared" si="100"/>
        <v>25</v>
      </c>
      <c r="M185" s="834">
        <f t="shared" si="100"/>
        <v>30</v>
      </c>
      <c r="N185" s="834">
        <f t="shared" si="100"/>
        <v>30</v>
      </c>
      <c r="O185" s="834">
        <f t="shared" si="100"/>
        <v>30</v>
      </c>
      <c r="P185" s="834">
        <f t="shared" si="100"/>
        <v>30</v>
      </c>
      <c r="Q185" s="834">
        <f t="shared" si="100"/>
        <v>30</v>
      </c>
      <c r="R185" s="834">
        <f t="shared" si="100"/>
        <v>30</v>
      </c>
      <c r="S185" s="834">
        <f t="shared" si="100"/>
        <v>30</v>
      </c>
      <c r="T185" s="834">
        <f t="shared" si="100"/>
        <v>30</v>
      </c>
      <c r="U185" s="727"/>
      <c r="V185" s="706"/>
      <c r="W185" s="705"/>
      <c r="X185" s="700"/>
    </row>
    <row r="186" spans="1:24" s="697" customFormat="1" outlineLevel="1" x14ac:dyDescent="0.25">
      <c r="A186" s="699"/>
      <c r="B186" s="698"/>
      <c r="C186" s="710"/>
      <c r="D186" s="710"/>
      <c r="E186" s="710"/>
      <c r="F186" s="714"/>
      <c r="G186" s="726"/>
      <c r="H186" s="726"/>
      <c r="I186" s="697" t="s">
        <v>821</v>
      </c>
      <c r="J186" s="923" t="str">
        <f t="shared" si="67"/>
        <v>w</v>
      </c>
      <c r="K186" s="834">
        <f t="shared" ref="K186:T186" si="101">K169</f>
        <v>8</v>
      </c>
      <c r="L186" s="834">
        <f t="shared" si="101"/>
        <v>25</v>
      </c>
      <c r="M186" s="834">
        <f t="shared" si="101"/>
        <v>30</v>
      </c>
      <c r="N186" s="834">
        <f t="shared" si="101"/>
        <v>30</v>
      </c>
      <c r="O186" s="834">
        <f t="shared" si="101"/>
        <v>30</v>
      </c>
      <c r="P186" s="834">
        <f t="shared" si="101"/>
        <v>30</v>
      </c>
      <c r="Q186" s="834">
        <f t="shared" si="101"/>
        <v>30</v>
      </c>
      <c r="R186" s="834">
        <f t="shared" si="101"/>
        <v>30</v>
      </c>
      <c r="S186" s="834">
        <f t="shared" si="101"/>
        <v>30</v>
      </c>
      <c r="T186" s="834">
        <f t="shared" si="101"/>
        <v>30</v>
      </c>
      <c r="U186" s="727"/>
      <c r="V186" s="706"/>
      <c r="W186" s="705"/>
      <c r="X186" s="700"/>
    </row>
    <row r="187" spans="1:24" s="697" customFormat="1" outlineLevel="1" x14ac:dyDescent="0.25">
      <c r="A187" s="699"/>
      <c r="B187" s="698"/>
      <c r="C187" s="710"/>
      <c r="D187" s="710"/>
      <c r="E187" s="710"/>
      <c r="F187" s="714"/>
      <c r="G187" s="726"/>
      <c r="H187" s="726"/>
      <c r="I187" s="697" t="s">
        <v>821</v>
      </c>
      <c r="J187" s="923" t="str">
        <f t="shared" si="67"/>
        <v>wd</v>
      </c>
      <c r="K187" s="834">
        <f t="shared" ref="K187:T187" si="102">K170</f>
        <v>8</v>
      </c>
      <c r="L187" s="834">
        <f t="shared" si="102"/>
        <v>25</v>
      </c>
      <c r="M187" s="834">
        <f t="shared" si="102"/>
        <v>30</v>
      </c>
      <c r="N187" s="834">
        <f t="shared" si="102"/>
        <v>30</v>
      </c>
      <c r="O187" s="834">
        <f t="shared" si="102"/>
        <v>30</v>
      </c>
      <c r="P187" s="834">
        <f t="shared" si="102"/>
        <v>30</v>
      </c>
      <c r="Q187" s="834">
        <f t="shared" si="102"/>
        <v>30</v>
      </c>
      <c r="R187" s="834">
        <f t="shared" si="102"/>
        <v>30</v>
      </c>
      <c r="S187" s="834">
        <f t="shared" si="102"/>
        <v>30</v>
      </c>
      <c r="T187" s="834">
        <f t="shared" si="102"/>
        <v>30</v>
      </c>
      <c r="U187" s="727"/>
      <c r="V187" s="706"/>
      <c r="W187" s="705"/>
      <c r="X187" s="700"/>
    </row>
    <row r="188" spans="1:24" s="697" customFormat="1" outlineLevel="1" x14ac:dyDescent="0.25">
      <c r="A188" s="699"/>
      <c r="B188" s="698"/>
      <c r="C188" s="710"/>
      <c r="D188" s="710"/>
      <c r="E188" s="710"/>
      <c r="F188" s="714"/>
      <c r="G188" s="726"/>
      <c r="H188" s="726"/>
      <c r="I188" s="697" t="s">
        <v>821</v>
      </c>
      <c r="J188" s="923" t="str">
        <f t="shared" si="67"/>
        <v>z</v>
      </c>
      <c r="K188" s="834">
        <f t="shared" ref="K188:T188" si="103">K171</f>
        <v>8</v>
      </c>
      <c r="L188" s="834">
        <f t="shared" si="103"/>
        <v>25</v>
      </c>
      <c r="M188" s="834">
        <f t="shared" si="103"/>
        <v>30</v>
      </c>
      <c r="N188" s="834">
        <f t="shared" si="103"/>
        <v>30</v>
      </c>
      <c r="O188" s="834">
        <f t="shared" si="103"/>
        <v>30</v>
      </c>
      <c r="P188" s="834">
        <f t="shared" si="103"/>
        <v>30</v>
      </c>
      <c r="Q188" s="834">
        <f t="shared" si="103"/>
        <v>30</v>
      </c>
      <c r="R188" s="834">
        <f t="shared" si="103"/>
        <v>30</v>
      </c>
      <c r="S188" s="834">
        <f t="shared" si="103"/>
        <v>30</v>
      </c>
      <c r="T188" s="834">
        <f t="shared" si="103"/>
        <v>30</v>
      </c>
      <c r="U188" s="727"/>
      <c r="V188" s="706"/>
      <c r="W188" s="705"/>
      <c r="X188" s="700"/>
    </row>
    <row r="189" spans="1:24" s="697" customFormat="1" outlineLevel="1" x14ac:dyDescent="0.25">
      <c r="A189" s="699"/>
      <c r="B189" s="698"/>
      <c r="C189" s="710"/>
      <c r="D189" s="710"/>
      <c r="E189" s="710"/>
      <c r="F189" s="714"/>
      <c r="G189" s="726"/>
      <c r="H189" s="726"/>
      <c r="I189" s="697" t="s">
        <v>821</v>
      </c>
      <c r="J189" s="923" t="str">
        <f t="shared" si="67"/>
        <v>zd</v>
      </c>
      <c r="K189" s="834">
        <f t="shared" ref="K189:T189" si="104">K172</f>
        <v>8</v>
      </c>
      <c r="L189" s="834">
        <f t="shared" si="104"/>
        <v>25</v>
      </c>
      <c r="M189" s="834">
        <f t="shared" si="104"/>
        <v>30</v>
      </c>
      <c r="N189" s="834">
        <f t="shared" si="104"/>
        <v>30</v>
      </c>
      <c r="O189" s="834">
        <f t="shared" si="104"/>
        <v>30</v>
      </c>
      <c r="P189" s="834">
        <f t="shared" si="104"/>
        <v>30</v>
      </c>
      <c r="Q189" s="834">
        <f t="shared" si="104"/>
        <v>30</v>
      </c>
      <c r="R189" s="834">
        <f t="shared" si="104"/>
        <v>30</v>
      </c>
      <c r="S189" s="834">
        <f t="shared" si="104"/>
        <v>30</v>
      </c>
      <c r="T189" s="834">
        <f t="shared" si="104"/>
        <v>30</v>
      </c>
      <c r="U189" s="727"/>
      <c r="V189" s="706"/>
      <c r="W189" s="705"/>
      <c r="X189" s="700"/>
    </row>
    <row r="190" spans="1:24" s="697" customFormat="1" outlineLevel="1" x14ac:dyDescent="0.25">
      <c r="A190" s="699"/>
      <c r="B190" s="698"/>
      <c r="C190" s="710"/>
      <c r="D190" s="710"/>
      <c r="E190" s="710"/>
      <c r="F190" s="714"/>
      <c r="G190" s="714"/>
      <c r="H190" s="714"/>
      <c r="I190" s="697" t="s">
        <v>822</v>
      </c>
      <c r="J190" s="923" t="str">
        <f t="shared" si="67"/>
        <v>b</v>
      </c>
      <c r="K190" s="834">
        <f t="shared" ref="K190:T190" si="105">K173</f>
        <v>8</v>
      </c>
      <c r="L190" s="834">
        <f t="shared" si="105"/>
        <v>25</v>
      </c>
      <c r="M190" s="834">
        <f t="shared" si="105"/>
        <v>30</v>
      </c>
      <c r="N190" s="834">
        <f t="shared" si="105"/>
        <v>30</v>
      </c>
      <c r="O190" s="834">
        <f t="shared" si="105"/>
        <v>30</v>
      </c>
      <c r="P190" s="834">
        <f t="shared" si="105"/>
        <v>30</v>
      </c>
      <c r="Q190" s="834">
        <f t="shared" si="105"/>
        <v>30</v>
      </c>
      <c r="R190" s="834">
        <f t="shared" si="105"/>
        <v>30</v>
      </c>
      <c r="S190" s="834">
        <f t="shared" si="105"/>
        <v>30</v>
      </c>
      <c r="T190" s="834">
        <f t="shared" si="105"/>
        <v>30</v>
      </c>
      <c r="U190" s="733"/>
      <c r="V190" s="706"/>
      <c r="W190" s="705"/>
      <c r="X190" s="700"/>
    </row>
    <row r="191" spans="1:24" s="697" customFormat="1" outlineLevel="1" x14ac:dyDescent="0.25">
      <c r="A191" s="699"/>
      <c r="B191" s="698"/>
      <c r="C191" s="710"/>
      <c r="D191" s="710"/>
      <c r="E191" s="710"/>
      <c r="F191" s="714"/>
      <c r="G191" s="726"/>
      <c r="H191" s="726"/>
      <c r="I191" s="697" t="s">
        <v>822</v>
      </c>
      <c r="J191" s="923" t="str">
        <f t="shared" si="67"/>
        <v>bd</v>
      </c>
      <c r="K191" s="834">
        <f t="shared" ref="K191:T191" si="106">K174</f>
        <v>8</v>
      </c>
      <c r="L191" s="834">
        <f t="shared" si="106"/>
        <v>25</v>
      </c>
      <c r="M191" s="834">
        <f t="shared" si="106"/>
        <v>30</v>
      </c>
      <c r="N191" s="834">
        <f t="shared" si="106"/>
        <v>30</v>
      </c>
      <c r="O191" s="834">
        <f t="shared" si="106"/>
        <v>30</v>
      </c>
      <c r="P191" s="834">
        <f t="shared" si="106"/>
        <v>30</v>
      </c>
      <c r="Q191" s="834">
        <f t="shared" si="106"/>
        <v>30</v>
      </c>
      <c r="R191" s="834">
        <f t="shared" si="106"/>
        <v>30</v>
      </c>
      <c r="S191" s="834">
        <f t="shared" si="106"/>
        <v>30</v>
      </c>
      <c r="T191" s="834">
        <f t="shared" si="106"/>
        <v>30</v>
      </c>
      <c r="U191" s="727"/>
      <c r="V191" s="706"/>
      <c r="W191" s="705"/>
      <c r="X191" s="700"/>
    </row>
    <row r="192" spans="1:24" s="697" customFormat="1" outlineLevel="1" x14ac:dyDescent="0.25">
      <c r="A192" s="699"/>
      <c r="B192" s="698"/>
      <c r="C192" s="710"/>
      <c r="D192" s="710"/>
      <c r="E192" s="710"/>
      <c r="F192" s="714"/>
      <c r="G192" s="726"/>
      <c r="H192" s="726"/>
      <c r="I192" s="697" t="s">
        <v>822</v>
      </c>
      <c r="J192" s="923" t="str">
        <f t="shared" si="67"/>
        <v>f</v>
      </c>
      <c r="K192" s="834">
        <f t="shared" ref="K192:T193" si="107">K180</f>
        <v>8</v>
      </c>
      <c r="L192" s="834">
        <f t="shared" si="107"/>
        <v>25</v>
      </c>
      <c r="M192" s="834">
        <f t="shared" si="107"/>
        <v>30</v>
      </c>
      <c r="N192" s="834">
        <f t="shared" si="107"/>
        <v>30</v>
      </c>
      <c r="O192" s="834">
        <f t="shared" si="107"/>
        <v>30</v>
      </c>
      <c r="P192" s="834">
        <f t="shared" si="107"/>
        <v>30</v>
      </c>
      <c r="Q192" s="834">
        <f t="shared" si="107"/>
        <v>30</v>
      </c>
      <c r="R192" s="834">
        <f t="shared" si="107"/>
        <v>30</v>
      </c>
      <c r="S192" s="834">
        <f t="shared" si="107"/>
        <v>30</v>
      </c>
      <c r="T192" s="834">
        <f t="shared" si="107"/>
        <v>30</v>
      </c>
      <c r="U192" s="727"/>
      <c r="V192" s="706"/>
      <c r="W192" s="705"/>
      <c r="X192" s="700"/>
    </row>
    <row r="193" spans="1:24" s="697" customFormat="1" outlineLevel="1" x14ac:dyDescent="0.25">
      <c r="A193" s="699"/>
      <c r="B193" s="698"/>
      <c r="C193" s="710"/>
      <c r="D193" s="710"/>
      <c r="E193" s="710"/>
      <c r="F193" s="714"/>
      <c r="G193" s="726"/>
      <c r="H193" s="726"/>
      <c r="I193" s="697" t="s">
        <v>822</v>
      </c>
      <c r="J193" s="923" t="str">
        <f t="shared" si="67"/>
        <v>h</v>
      </c>
      <c r="K193" s="834">
        <f t="shared" si="107"/>
        <v>8</v>
      </c>
      <c r="L193" s="834">
        <f t="shared" si="107"/>
        <v>25</v>
      </c>
      <c r="M193" s="834">
        <f t="shared" si="107"/>
        <v>30</v>
      </c>
      <c r="N193" s="834">
        <f t="shared" si="107"/>
        <v>30</v>
      </c>
      <c r="O193" s="834">
        <f t="shared" si="107"/>
        <v>30</v>
      </c>
      <c r="P193" s="834">
        <f t="shared" si="107"/>
        <v>30</v>
      </c>
      <c r="Q193" s="834">
        <f t="shared" si="107"/>
        <v>30</v>
      </c>
      <c r="R193" s="834">
        <f t="shared" si="107"/>
        <v>30</v>
      </c>
      <c r="S193" s="834">
        <f t="shared" si="107"/>
        <v>30</v>
      </c>
      <c r="T193" s="834">
        <f t="shared" si="107"/>
        <v>30</v>
      </c>
      <c r="U193" s="727"/>
      <c r="V193" s="706"/>
      <c r="W193" s="705"/>
      <c r="X193" s="700"/>
    </row>
    <row r="194" spans="1:24" s="697" customFormat="1" outlineLevel="1" x14ac:dyDescent="0.25">
      <c r="A194" s="699"/>
      <c r="B194" s="698"/>
      <c r="C194" s="710"/>
      <c r="D194" s="710"/>
      <c r="E194" s="710"/>
      <c r="F194" s="714"/>
      <c r="G194" s="726"/>
      <c r="H194" s="726"/>
      <c r="I194" s="697" t="s">
        <v>822</v>
      </c>
      <c r="J194" s="923" t="str">
        <f t="shared" si="67"/>
        <v>i</v>
      </c>
      <c r="K194" s="834">
        <f t="shared" ref="K194:T194" si="108">K177</f>
        <v>8</v>
      </c>
      <c r="L194" s="834">
        <f t="shared" si="108"/>
        <v>25</v>
      </c>
      <c r="M194" s="834">
        <f t="shared" si="108"/>
        <v>30</v>
      </c>
      <c r="N194" s="834">
        <f t="shared" si="108"/>
        <v>30</v>
      </c>
      <c r="O194" s="834">
        <f t="shared" si="108"/>
        <v>30</v>
      </c>
      <c r="P194" s="834">
        <f t="shared" si="108"/>
        <v>30</v>
      </c>
      <c r="Q194" s="834">
        <f t="shared" si="108"/>
        <v>30</v>
      </c>
      <c r="R194" s="834">
        <f t="shared" si="108"/>
        <v>30</v>
      </c>
      <c r="S194" s="834">
        <f t="shared" si="108"/>
        <v>30</v>
      </c>
      <c r="T194" s="834">
        <f t="shared" si="108"/>
        <v>30</v>
      </c>
      <c r="U194" s="727"/>
      <c r="V194" s="706"/>
      <c r="W194" s="705"/>
      <c r="X194" s="700"/>
    </row>
    <row r="195" spans="1:24" s="697" customFormat="1" outlineLevel="1" x14ac:dyDescent="0.25">
      <c r="A195" s="699"/>
      <c r="B195" s="698"/>
      <c r="C195" s="710"/>
      <c r="D195" s="710"/>
      <c r="E195" s="710"/>
      <c r="F195" s="714"/>
      <c r="G195" s="726"/>
      <c r="H195" s="726"/>
      <c r="I195" s="697" t="s">
        <v>822</v>
      </c>
      <c r="J195" s="923" t="str">
        <f t="shared" si="67"/>
        <v>k</v>
      </c>
      <c r="K195" s="834">
        <f t="shared" ref="K195:T195" si="109">K178</f>
        <v>8</v>
      </c>
      <c r="L195" s="834">
        <f t="shared" si="109"/>
        <v>25</v>
      </c>
      <c r="M195" s="834">
        <f t="shared" si="109"/>
        <v>30</v>
      </c>
      <c r="N195" s="834">
        <f t="shared" si="109"/>
        <v>30</v>
      </c>
      <c r="O195" s="834">
        <f t="shared" si="109"/>
        <v>30</v>
      </c>
      <c r="P195" s="834">
        <f t="shared" si="109"/>
        <v>30</v>
      </c>
      <c r="Q195" s="834">
        <f t="shared" si="109"/>
        <v>30</v>
      </c>
      <c r="R195" s="834">
        <f t="shared" si="109"/>
        <v>30</v>
      </c>
      <c r="S195" s="834">
        <f t="shared" si="109"/>
        <v>30</v>
      </c>
      <c r="T195" s="834">
        <f t="shared" si="109"/>
        <v>30</v>
      </c>
      <c r="U195" s="727"/>
      <c r="V195" s="706"/>
      <c r="W195" s="705"/>
      <c r="X195" s="700"/>
    </row>
    <row r="196" spans="1:24" s="697" customFormat="1" outlineLevel="1" x14ac:dyDescent="0.25">
      <c r="A196" s="699"/>
      <c r="B196" s="698"/>
      <c r="C196" s="710"/>
      <c r="D196" s="710"/>
      <c r="E196" s="710"/>
      <c r="F196" s="714"/>
      <c r="G196" s="726"/>
      <c r="H196" s="726"/>
      <c r="I196" s="697" t="s">
        <v>822</v>
      </c>
      <c r="J196" s="923" t="str">
        <f t="shared" si="67"/>
        <v>l</v>
      </c>
      <c r="K196" s="834">
        <f t="shared" ref="K196:T196" si="110">K179</f>
        <v>8</v>
      </c>
      <c r="L196" s="834">
        <f t="shared" si="110"/>
        <v>25</v>
      </c>
      <c r="M196" s="834">
        <f t="shared" si="110"/>
        <v>30</v>
      </c>
      <c r="N196" s="834">
        <f t="shared" si="110"/>
        <v>30</v>
      </c>
      <c r="O196" s="834">
        <f t="shared" si="110"/>
        <v>30</v>
      </c>
      <c r="P196" s="834">
        <f t="shared" si="110"/>
        <v>30</v>
      </c>
      <c r="Q196" s="834">
        <f t="shared" si="110"/>
        <v>30</v>
      </c>
      <c r="R196" s="834">
        <f t="shared" si="110"/>
        <v>30</v>
      </c>
      <c r="S196" s="834">
        <f t="shared" si="110"/>
        <v>30</v>
      </c>
      <c r="T196" s="834">
        <f t="shared" si="110"/>
        <v>30</v>
      </c>
      <c r="U196" s="727"/>
      <c r="V196" s="706"/>
      <c r="W196" s="705"/>
      <c r="X196" s="700"/>
    </row>
    <row r="197" spans="1:24" s="697" customFormat="1" outlineLevel="1" x14ac:dyDescent="0.25">
      <c r="A197" s="699"/>
      <c r="B197" s="698"/>
      <c r="C197" s="710"/>
      <c r="D197" s="710"/>
      <c r="E197" s="710"/>
      <c r="F197" s="714"/>
      <c r="G197" s="726"/>
      <c r="H197" s="726"/>
      <c r="I197" s="697" t="s">
        <v>822</v>
      </c>
      <c r="J197" s="923" t="str">
        <f t="shared" si="67"/>
        <v>o</v>
      </c>
      <c r="K197" s="834">
        <f t="shared" ref="K197:T197" si="111">K180</f>
        <v>8</v>
      </c>
      <c r="L197" s="834">
        <f t="shared" si="111"/>
        <v>25</v>
      </c>
      <c r="M197" s="834">
        <f t="shared" si="111"/>
        <v>30</v>
      </c>
      <c r="N197" s="834">
        <f t="shared" si="111"/>
        <v>30</v>
      </c>
      <c r="O197" s="834">
        <f t="shared" si="111"/>
        <v>30</v>
      </c>
      <c r="P197" s="834">
        <f t="shared" si="111"/>
        <v>30</v>
      </c>
      <c r="Q197" s="834">
        <f t="shared" si="111"/>
        <v>30</v>
      </c>
      <c r="R197" s="834">
        <f t="shared" si="111"/>
        <v>30</v>
      </c>
      <c r="S197" s="834">
        <f t="shared" si="111"/>
        <v>30</v>
      </c>
      <c r="T197" s="834">
        <f t="shared" si="111"/>
        <v>30</v>
      </c>
      <c r="U197" s="727"/>
      <c r="V197" s="706"/>
      <c r="W197" s="705"/>
      <c r="X197" s="700"/>
    </row>
    <row r="198" spans="1:24" s="697" customFormat="1" outlineLevel="1" x14ac:dyDescent="0.25">
      <c r="A198" s="699"/>
      <c r="B198" s="698"/>
      <c r="C198" s="710"/>
      <c r="D198" s="710"/>
      <c r="E198" s="710"/>
      <c r="F198" s="714"/>
      <c r="G198" s="726"/>
      <c r="H198" s="726"/>
      <c r="I198" s="697" t="s">
        <v>822</v>
      </c>
      <c r="J198" s="923" t="str">
        <f t="shared" si="67"/>
        <v>od</v>
      </c>
      <c r="K198" s="834">
        <f t="shared" ref="K198:T198" si="112">K181</f>
        <v>8</v>
      </c>
      <c r="L198" s="834">
        <f t="shared" si="112"/>
        <v>25</v>
      </c>
      <c r="M198" s="834">
        <f t="shared" si="112"/>
        <v>30</v>
      </c>
      <c r="N198" s="834">
        <f t="shared" si="112"/>
        <v>30</v>
      </c>
      <c r="O198" s="834">
        <f t="shared" si="112"/>
        <v>30</v>
      </c>
      <c r="P198" s="834">
        <f t="shared" si="112"/>
        <v>30</v>
      </c>
      <c r="Q198" s="834">
        <f t="shared" si="112"/>
        <v>30</v>
      </c>
      <c r="R198" s="834">
        <f t="shared" si="112"/>
        <v>30</v>
      </c>
      <c r="S198" s="834">
        <f t="shared" si="112"/>
        <v>30</v>
      </c>
      <c r="T198" s="834">
        <f t="shared" si="112"/>
        <v>30</v>
      </c>
      <c r="U198" s="727"/>
      <c r="V198" s="706"/>
      <c r="W198" s="705"/>
      <c r="X198" s="700"/>
    </row>
    <row r="199" spans="1:24" s="697" customFormat="1" outlineLevel="1" x14ac:dyDescent="0.25">
      <c r="A199" s="699"/>
      <c r="B199" s="698"/>
      <c r="C199" s="710"/>
      <c r="D199" s="710"/>
      <c r="E199" s="710"/>
      <c r="F199" s="714"/>
      <c r="G199" s="726"/>
      <c r="H199" s="726"/>
      <c r="I199" s="697" t="s">
        <v>822</v>
      </c>
      <c r="J199" s="923" t="str">
        <f t="shared" si="67"/>
        <v>of</v>
      </c>
      <c r="K199" s="834">
        <f t="shared" ref="K199:T199" si="113">K182</f>
        <v>8</v>
      </c>
      <c r="L199" s="834">
        <f t="shared" si="113"/>
        <v>25</v>
      </c>
      <c r="M199" s="834">
        <f t="shared" si="113"/>
        <v>30</v>
      </c>
      <c r="N199" s="834">
        <f t="shared" si="113"/>
        <v>30</v>
      </c>
      <c r="O199" s="834">
        <f t="shared" si="113"/>
        <v>30</v>
      </c>
      <c r="P199" s="834">
        <f t="shared" si="113"/>
        <v>30</v>
      </c>
      <c r="Q199" s="834">
        <f t="shared" si="113"/>
        <v>30</v>
      </c>
      <c r="R199" s="834">
        <f t="shared" si="113"/>
        <v>30</v>
      </c>
      <c r="S199" s="834">
        <f t="shared" si="113"/>
        <v>30</v>
      </c>
      <c r="T199" s="834">
        <f t="shared" si="113"/>
        <v>30</v>
      </c>
      <c r="U199" s="727"/>
      <c r="V199" s="706"/>
      <c r="W199" s="705"/>
      <c r="X199" s="700"/>
    </row>
    <row r="200" spans="1:24" s="697" customFormat="1" outlineLevel="1" x14ac:dyDescent="0.25">
      <c r="A200" s="699"/>
      <c r="B200" s="698"/>
      <c r="C200" s="710"/>
      <c r="D200" s="710"/>
      <c r="E200" s="710"/>
      <c r="F200" s="714"/>
      <c r="G200" s="726"/>
      <c r="H200" s="726"/>
      <c r="I200" s="697" t="s">
        <v>822</v>
      </c>
      <c r="J200" s="923" t="str">
        <f t="shared" si="67"/>
        <v>r</v>
      </c>
      <c r="K200" s="834">
        <f t="shared" ref="K200:T200" si="114">K183</f>
        <v>8</v>
      </c>
      <c r="L200" s="834">
        <f t="shared" si="114"/>
        <v>25</v>
      </c>
      <c r="M200" s="834">
        <f t="shared" si="114"/>
        <v>30</v>
      </c>
      <c r="N200" s="834">
        <f t="shared" si="114"/>
        <v>30</v>
      </c>
      <c r="O200" s="834">
        <f t="shared" si="114"/>
        <v>30</v>
      </c>
      <c r="P200" s="834">
        <f t="shared" si="114"/>
        <v>30</v>
      </c>
      <c r="Q200" s="834">
        <f t="shared" si="114"/>
        <v>30</v>
      </c>
      <c r="R200" s="834">
        <f t="shared" si="114"/>
        <v>30</v>
      </c>
      <c r="S200" s="834">
        <f t="shared" si="114"/>
        <v>30</v>
      </c>
      <c r="T200" s="834">
        <f t="shared" si="114"/>
        <v>30</v>
      </c>
      <c r="U200" s="727"/>
      <c r="V200" s="706"/>
      <c r="W200" s="705"/>
      <c r="X200" s="700"/>
    </row>
    <row r="201" spans="1:24" s="697" customFormat="1" outlineLevel="1" x14ac:dyDescent="0.25">
      <c r="A201" s="699"/>
      <c r="B201" s="698"/>
      <c r="C201" s="710"/>
      <c r="D201" s="710"/>
      <c r="E201" s="710"/>
      <c r="F201" s="714"/>
      <c r="G201" s="726"/>
      <c r="H201" s="726"/>
      <c r="I201" s="697" t="s">
        <v>822</v>
      </c>
      <c r="J201" s="923" t="str">
        <f t="shared" si="67"/>
        <v>rd</v>
      </c>
      <c r="K201" s="834">
        <f t="shared" ref="K201:T201" si="115">K184</f>
        <v>8</v>
      </c>
      <c r="L201" s="834">
        <f t="shared" si="115"/>
        <v>25</v>
      </c>
      <c r="M201" s="834">
        <f t="shared" si="115"/>
        <v>30</v>
      </c>
      <c r="N201" s="834">
        <f t="shared" si="115"/>
        <v>30</v>
      </c>
      <c r="O201" s="834">
        <f t="shared" si="115"/>
        <v>30</v>
      </c>
      <c r="P201" s="834">
        <f t="shared" si="115"/>
        <v>30</v>
      </c>
      <c r="Q201" s="834">
        <f t="shared" si="115"/>
        <v>30</v>
      </c>
      <c r="R201" s="834">
        <f t="shared" si="115"/>
        <v>30</v>
      </c>
      <c r="S201" s="834">
        <f t="shared" si="115"/>
        <v>30</v>
      </c>
      <c r="T201" s="834">
        <f t="shared" si="115"/>
        <v>30</v>
      </c>
      <c r="U201" s="727"/>
      <c r="V201" s="706"/>
      <c r="W201" s="705"/>
      <c r="X201" s="700"/>
    </row>
    <row r="202" spans="1:24" s="697" customFormat="1" outlineLevel="1" x14ac:dyDescent="0.25">
      <c r="A202" s="699"/>
      <c r="B202" s="698"/>
      <c r="C202" s="710"/>
      <c r="D202" s="710"/>
      <c r="E202" s="710"/>
      <c r="F202" s="714"/>
      <c r="G202" s="726"/>
      <c r="H202" s="726"/>
      <c r="I202" s="697" t="s">
        <v>822</v>
      </c>
      <c r="J202" s="923" t="str">
        <f t="shared" si="67"/>
        <v>v</v>
      </c>
      <c r="K202" s="834">
        <f t="shared" ref="K202:T202" si="116">K185</f>
        <v>8</v>
      </c>
      <c r="L202" s="834">
        <f t="shared" si="116"/>
        <v>25</v>
      </c>
      <c r="M202" s="834">
        <f t="shared" si="116"/>
        <v>30</v>
      </c>
      <c r="N202" s="834">
        <f t="shared" si="116"/>
        <v>30</v>
      </c>
      <c r="O202" s="834">
        <f t="shared" si="116"/>
        <v>30</v>
      </c>
      <c r="P202" s="834">
        <f t="shared" si="116"/>
        <v>30</v>
      </c>
      <c r="Q202" s="834">
        <f t="shared" si="116"/>
        <v>30</v>
      </c>
      <c r="R202" s="834">
        <f t="shared" si="116"/>
        <v>30</v>
      </c>
      <c r="S202" s="834">
        <f t="shared" si="116"/>
        <v>30</v>
      </c>
      <c r="T202" s="834">
        <f t="shared" si="116"/>
        <v>30</v>
      </c>
      <c r="U202" s="727"/>
      <c r="V202" s="706"/>
      <c r="W202" s="705"/>
      <c r="X202" s="700"/>
    </row>
    <row r="203" spans="1:24" s="697" customFormat="1" outlineLevel="1" x14ac:dyDescent="0.25">
      <c r="A203" s="699"/>
      <c r="B203" s="698"/>
      <c r="C203" s="710"/>
      <c r="D203" s="710"/>
      <c r="E203" s="710"/>
      <c r="F203" s="714"/>
      <c r="G203" s="726"/>
      <c r="H203" s="726"/>
      <c r="I203" s="697" t="s">
        <v>822</v>
      </c>
      <c r="J203" s="923" t="str">
        <f t="shared" si="67"/>
        <v>w</v>
      </c>
      <c r="K203" s="834">
        <f t="shared" ref="K203:T203" si="117">K186</f>
        <v>8</v>
      </c>
      <c r="L203" s="834">
        <f t="shared" si="117"/>
        <v>25</v>
      </c>
      <c r="M203" s="834">
        <f t="shared" si="117"/>
        <v>30</v>
      </c>
      <c r="N203" s="834">
        <f t="shared" si="117"/>
        <v>30</v>
      </c>
      <c r="O203" s="834">
        <f t="shared" si="117"/>
        <v>30</v>
      </c>
      <c r="P203" s="834">
        <f t="shared" si="117"/>
        <v>30</v>
      </c>
      <c r="Q203" s="834">
        <f t="shared" si="117"/>
        <v>30</v>
      </c>
      <c r="R203" s="834">
        <f t="shared" si="117"/>
        <v>30</v>
      </c>
      <c r="S203" s="834">
        <f t="shared" si="117"/>
        <v>30</v>
      </c>
      <c r="T203" s="834">
        <f t="shared" si="117"/>
        <v>30</v>
      </c>
      <c r="U203" s="727"/>
      <c r="V203" s="706"/>
      <c r="W203" s="705"/>
      <c r="X203" s="700"/>
    </row>
    <row r="204" spans="1:24" s="697" customFormat="1" outlineLevel="1" x14ac:dyDescent="0.25">
      <c r="A204" s="699"/>
      <c r="B204" s="698"/>
      <c r="C204" s="710"/>
      <c r="D204" s="710"/>
      <c r="E204" s="710"/>
      <c r="F204" s="714"/>
      <c r="G204" s="726"/>
      <c r="H204" s="726"/>
      <c r="I204" s="697" t="s">
        <v>822</v>
      </c>
      <c r="J204" s="923" t="str">
        <f t="shared" si="67"/>
        <v>wd</v>
      </c>
      <c r="K204" s="834">
        <f t="shared" ref="K204:T204" si="118">K187</f>
        <v>8</v>
      </c>
      <c r="L204" s="834">
        <f t="shared" si="118"/>
        <v>25</v>
      </c>
      <c r="M204" s="834">
        <f t="shared" si="118"/>
        <v>30</v>
      </c>
      <c r="N204" s="834">
        <f t="shared" si="118"/>
        <v>30</v>
      </c>
      <c r="O204" s="834">
        <f t="shared" si="118"/>
        <v>30</v>
      </c>
      <c r="P204" s="834">
        <f t="shared" si="118"/>
        <v>30</v>
      </c>
      <c r="Q204" s="834">
        <f t="shared" si="118"/>
        <v>30</v>
      </c>
      <c r="R204" s="834">
        <f t="shared" si="118"/>
        <v>30</v>
      </c>
      <c r="S204" s="834">
        <f t="shared" si="118"/>
        <v>30</v>
      </c>
      <c r="T204" s="834">
        <f t="shared" si="118"/>
        <v>30</v>
      </c>
      <c r="U204" s="727"/>
      <c r="V204" s="706"/>
      <c r="W204" s="705"/>
      <c r="X204" s="700"/>
    </row>
    <row r="205" spans="1:24" s="697" customFormat="1" outlineLevel="1" x14ac:dyDescent="0.25">
      <c r="A205" s="699"/>
      <c r="B205" s="698"/>
      <c r="C205" s="710"/>
      <c r="D205" s="710"/>
      <c r="E205" s="710"/>
      <c r="F205" s="714"/>
      <c r="G205" s="726"/>
      <c r="H205" s="726"/>
      <c r="I205" s="697" t="s">
        <v>822</v>
      </c>
      <c r="J205" s="923" t="str">
        <f t="shared" si="67"/>
        <v>z</v>
      </c>
      <c r="K205" s="834">
        <f t="shared" ref="K205:T205" si="119">K188</f>
        <v>8</v>
      </c>
      <c r="L205" s="834">
        <f t="shared" si="119"/>
        <v>25</v>
      </c>
      <c r="M205" s="834">
        <f t="shared" si="119"/>
        <v>30</v>
      </c>
      <c r="N205" s="834">
        <f t="shared" si="119"/>
        <v>30</v>
      </c>
      <c r="O205" s="834">
        <f t="shared" si="119"/>
        <v>30</v>
      </c>
      <c r="P205" s="834">
        <f t="shared" si="119"/>
        <v>30</v>
      </c>
      <c r="Q205" s="834">
        <f t="shared" si="119"/>
        <v>30</v>
      </c>
      <c r="R205" s="834">
        <f t="shared" si="119"/>
        <v>30</v>
      </c>
      <c r="S205" s="834">
        <f t="shared" si="119"/>
        <v>30</v>
      </c>
      <c r="T205" s="834">
        <f t="shared" si="119"/>
        <v>30</v>
      </c>
      <c r="U205" s="727"/>
      <c r="V205" s="706"/>
      <c r="W205" s="705"/>
      <c r="X205" s="700"/>
    </row>
    <row r="206" spans="1:24" s="697" customFormat="1" outlineLevel="1" x14ac:dyDescent="0.25">
      <c r="A206" s="699"/>
      <c r="B206" s="698"/>
      <c r="C206" s="710"/>
      <c r="D206" s="710"/>
      <c r="E206" s="710"/>
      <c r="F206" s="714"/>
      <c r="G206" s="726"/>
      <c r="H206" s="726"/>
      <c r="I206" s="697" t="s">
        <v>822</v>
      </c>
      <c r="J206" s="923" t="str">
        <f t="shared" si="67"/>
        <v>zd</v>
      </c>
      <c r="K206" s="834">
        <f t="shared" ref="K206:T206" si="120">K189</f>
        <v>8</v>
      </c>
      <c r="L206" s="834">
        <f t="shared" si="120"/>
        <v>25</v>
      </c>
      <c r="M206" s="834">
        <f t="shared" si="120"/>
        <v>30</v>
      </c>
      <c r="N206" s="834">
        <f t="shared" si="120"/>
        <v>30</v>
      </c>
      <c r="O206" s="834">
        <f t="shared" si="120"/>
        <v>30</v>
      </c>
      <c r="P206" s="834">
        <f t="shared" si="120"/>
        <v>30</v>
      </c>
      <c r="Q206" s="834">
        <f t="shared" si="120"/>
        <v>30</v>
      </c>
      <c r="R206" s="834">
        <f t="shared" si="120"/>
        <v>30</v>
      </c>
      <c r="S206" s="834">
        <f t="shared" si="120"/>
        <v>30</v>
      </c>
      <c r="T206" s="834">
        <f t="shared" si="120"/>
        <v>30</v>
      </c>
      <c r="U206" s="727"/>
      <c r="V206" s="706"/>
      <c r="W206" s="705"/>
      <c r="X206" s="700"/>
    </row>
    <row r="207" spans="1:24" s="697" customFormat="1" outlineLevel="1" x14ac:dyDescent="0.25">
      <c r="A207" s="699"/>
      <c r="B207" s="698"/>
      <c r="C207" s="710"/>
      <c r="D207" s="710"/>
      <c r="E207" s="710"/>
      <c r="F207" s="714"/>
      <c r="G207" s="714"/>
      <c r="H207" s="714"/>
      <c r="I207" s="697" t="s">
        <v>823</v>
      </c>
      <c r="J207" s="923" t="str">
        <f t="shared" si="67"/>
        <v>b</v>
      </c>
      <c r="K207" s="834">
        <f t="shared" ref="K207:T207" si="121">K190</f>
        <v>8</v>
      </c>
      <c r="L207" s="834">
        <f t="shared" si="121"/>
        <v>25</v>
      </c>
      <c r="M207" s="834">
        <f t="shared" si="121"/>
        <v>30</v>
      </c>
      <c r="N207" s="834">
        <f t="shared" si="121"/>
        <v>30</v>
      </c>
      <c r="O207" s="834">
        <f t="shared" si="121"/>
        <v>30</v>
      </c>
      <c r="P207" s="834">
        <f t="shared" si="121"/>
        <v>30</v>
      </c>
      <c r="Q207" s="834">
        <f t="shared" si="121"/>
        <v>30</v>
      </c>
      <c r="R207" s="834">
        <f t="shared" si="121"/>
        <v>30</v>
      </c>
      <c r="S207" s="834">
        <f t="shared" si="121"/>
        <v>30</v>
      </c>
      <c r="T207" s="834">
        <f t="shared" si="121"/>
        <v>30</v>
      </c>
      <c r="U207" s="733"/>
      <c r="V207" s="706"/>
      <c r="W207" s="705"/>
      <c r="X207" s="700"/>
    </row>
    <row r="208" spans="1:24" s="697" customFormat="1" outlineLevel="1" x14ac:dyDescent="0.25">
      <c r="A208" s="699"/>
      <c r="B208" s="698"/>
      <c r="C208" s="710"/>
      <c r="D208" s="710"/>
      <c r="E208" s="710"/>
      <c r="F208" s="714"/>
      <c r="G208" s="726"/>
      <c r="H208" s="726"/>
      <c r="I208" s="697" t="s">
        <v>823</v>
      </c>
      <c r="J208" s="923" t="str">
        <f t="shared" si="67"/>
        <v>bd</v>
      </c>
      <c r="K208" s="834">
        <f t="shared" ref="K208:T208" si="122">K191</f>
        <v>8</v>
      </c>
      <c r="L208" s="834">
        <f t="shared" si="122"/>
        <v>25</v>
      </c>
      <c r="M208" s="834">
        <f t="shared" si="122"/>
        <v>30</v>
      </c>
      <c r="N208" s="834">
        <f t="shared" si="122"/>
        <v>30</v>
      </c>
      <c r="O208" s="834">
        <f t="shared" si="122"/>
        <v>30</v>
      </c>
      <c r="P208" s="834">
        <f t="shared" si="122"/>
        <v>30</v>
      </c>
      <c r="Q208" s="834">
        <f t="shared" si="122"/>
        <v>30</v>
      </c>
      <c r="R208" s="834">
        <f t="shared" si="122"/>
        <v>30</v>
      </c>
      <c r="S208" s="834">
        <f t="shared" si="122"/>
        <v>30</v>
      </c>
      <c r="T208" s="834">
        <f t="shared" si="122"/>
        <v>30</v>
      </c>
      <c r="U208" s="727"/>
      <c r="V208" s="706"/>
      <c r="W208" s="705"/>
      <c r="X208" s="700"/>
    </row>
    <row r="209" spans="1:24" s="697" customFormat="1" outlineLevel="1" x14ac:dyDescent="0.25">
      <c r="A209" s="699"/>
      <c r="B209" s="698"/>
      <c r="C209" s="710"/>
      <c r="D209" s="710"/>
      <c r="E209" s="710"/>
      <c r="F209" s="714"/>
      <c r="G209" s="726"/>
      <c r="H209" s="726"/>
      <c r="I209" s="697" t="s">
        <v>823</v>
      </c>
      <c r="J209" s="923" t="str">
        <f t="shared" si="67"/>
        <v>f</v>
      </c>
      <c r="K209" s="834">
        <f>K192</f>
        <v>8</v>
      </c>
      <c r="L209" s="834">
        <f t="shared" ref="L209:T209" si="123">L192</f>
        <v>25</v>
      </c>
      <c r="M209" s="834">
        <f t="shared" si="123"/>
        <v>30</v>
      </c>
      <c r="N209" s="834">
        <f t="shared" si="123"/>
        <v>30</v>
      </c>
      <c r="O209" s="834">
        <f t="shared" si="123"/>
        <v>30</v>
      </c>
      <c r="P209" s="834">
        <f t="shared" si="123"/>
        <v>30</v>
      </c>
      <c r="Q209" s="834">
        <f t="shared" si="123"/>
        <v>30</v>
      </c>
      <c r="R209" s="834">
        <f t="shared" si="123"/>
        <v>30</v>
      </c>
      <c r="S209" s="834">
        <f t="shared" si="123"/>
        <v>30</v>
      </c>
      <c r="T209" s="834">
        <f t="shared" si="123"/>
        <v>30</v>
      </c>
      <c r="U209" s="727"/>
      <c r="V209" s="706"/>
      <c r="W209" s="705"/>
      <c r="X209" s="700"/>
    </row>
    <row r="210" spans="1:24" s="697" customFormat="1" outlineLevel="1" x14ac:dyDescent="0.25">
      <c r="A210" s="699"/>
      <c r="B210" s="698"/>
      <c r="C210" s="710"/>
      <c r="D210" s="710"/>
      <c r="E210" s="710"/>
      <c r="F210" s="714"/>
      <c r="G210" s="726"/>
      <c r="H210" s="726"/>
      <c r="I210" s="697" t="s">
        <v>823</v>
      </c>
      <c r="J210" s="923" t="str">
        <f t="shared" si="67"/>
        <v>h</v>
      </c>
      <c r="K210" s="834">
        <f t="shared" ref="K210:T210" si="124">K188</f>
        <v>8</v>
      </c>
      <c r="L210" s="834">
        <f t="shared" si="124"/>
        <v>25</v>
      </c>
      <c r="M210" s="834">
        <f t="shared" si="124"/>
        <v>30</v>
      </c>
      <c r="N210" s="834">
        <f t="shared" si="124"/>
        <v>30</v>
      </c>
      <c r="O210" s="834">
        <f t="shared" si="124"/>
        <v>30</v>
      </c>
      <c r="P210" s="834">
        <f t="shared" si="124"/>
        <v>30</v>
      </c>
      <c r="Q210" s="834">
        <f t="shared" si="124"/>
        <v>30</v>
      </c>
      <c r="R210" s="834">
        <f t="shared" si="124"/>
        <v>30</v>
      </c>
      <c r="S210" s="834">
        <f t="shared" si="124"/>
        <v>30</v>
      </c>
      <c r="T210" s="834">
        <f t="shared" si="124"/>
        <v>30</v>
      </c>
      <c r="U210" s="727"/>
      <c r="V210" s="706"/>
      <c r="W210" s="705"/>
      <c r="X210" s="700"/>
    </row>
    <row r="211" spans="1:24" s="697" customFormat="1" outlineLevel="1" x14ac:dyDescent="0.25">
      <c r="A211" s="699"/>
      <c r="B211" s="698"/>
      <c r="C211" s="710"/>
      <c r="D211" s="710"/>
      <c r="E211" s="710"/>
      <c r="F211" s="714"/>
      <c r="G211" s="726"/>
      <c r="H211" s="726"/>
      <c r="I211" s="697" t="s">
        <v>823</v>
      </c>
      <c r="J211" s="923" t="str">
        <f t="shared" si="67"/>
        <v>i</v>
      </c>
      <c r="K211" s="834">
        <f t="shared" ref="K211:T211" si="125">K194</f>
        <v>8</v>
      </c>
      <c r="L211" s="834">
        <f t="shared" si="125"/>
        <v>25</v>
      </c>
      <c r="M211" s="834">
        <f t="shared" si="125"/>
        <v>30</v>
      </c>
      <c r="N211" s="834">
        <f t="shared" si="125"/>
        <v>30</v>
      </c>
      <c r="O211" s="834">
        <f t="shared" si="125"/>
        <v>30</v>
      </c>
      <c r="P211" s="834">
        <f t="shared" si="125"/>
        <v>30</v>
      </c>
      <c r="Q211" s="834">
        <f t="shared" si="125"/>
        <v>30</v>
      </c>
      <c r="R211" s="834">
        <f t="shared" si="125"/>
        <v>30</v>
      </c>
      <c r="S211" s="834">
        <f t="shared" si="125"/>
        <v>30</v>
      </c>
      <c r="T211" s="834">
        <f t="shared" si="125"/>
        <v>30</v>
      </c>
      <c r="U211" s="727"/>
      <c r="V211" s="706"/>
      <c r="W211" s="705"/>
      <c r="X211" s="700"/>
    </row>
    <row r="212" spans="1:24" s="697" customFormat="1" outlineLevel="1" x14ac:dyDescent="0.25">
      <c r="A212" s="699"/>
      <c r="B212" s="698"/>
      <c r="C212" s="710"/>
      <c r="D212" s="710"/>
      <c r="E212" s="710"/>
      <c r="F212" s="714"/>
      <c r="G212" s="726"/>
      <c r="H212" s="726"/>
      <c r="I212" s="697" t="s">
        <v>823</v>
      </c>
      <c r="J212" s="923" t="str">
        <f t="shared" si="67"/>
        <v>k</v>
      </c>
      <c r="K212" s="834">
        <f t="shared" ref="K212:T212" si="126">K195</f>
        <v>8</v>
      </c>
      <c r="L212" s="834">
        <f t="shared" si="126"/>
        <v>25</v>
      </c>
      <c r="M212" s="834">
        <f t="shared" si="126"/>
        <v>30</v>
      </c>
      <c r="N212" s="834">
        <f t="shared" si="126"/>
        <v>30</v>
      </c>
      <c r="O212" s="834">
        <f t="shared" si="126"/>
        <v>30</v>
      </c>
      <c r="P212" s="834">
        <f t="shared" si="126"/>
        <v>30</v>
      </c>
      <c r="Q212" s="834">
        <f t="shared" si="126"/>
        <v>30</v>
      </c>
      <c r="R212" s="834">
        <f t="shared" si="126"/>
        <v>30</v>
      </c>
      <c r="S212" s="834">
        <f t="shared" si="126"/>
        <v>30</v>
      </c>
      <c r="T212" s="834">
        <f t="shared" si="126"/>
        <v>30</v>
      </c>
      <c r="U212" s="727"/>
      <c r="V212" s="706"/>
      <c r="W212" s="705"/>
      <c r="X212" s="700"/>
    </row>
    <row r="213" spans="1:24" s="697" customFormat="1" outlineLevel="1" x14ac:dyDescent="0.25">
      <c r="A213" s="699"/>
      <c r="B213" s="698"/>
      <c r="C213" s="710"/>
      <c r="D213" s="710"/>
      <c r="E213" s="710"/>
      <c r="F213" s="714"/>
      <c r="G213" s="726"/>
      <c r="H213" s="726"/>
      <c r="I213" s="697" t="s">
        <v>823</v>
      </c>
      <c r="J213" s="923" t="str">
        <f t="shared" si="67"/>
        <v>l</v>
      </c>
      <c r="K213" s="834">
        <f t="shared" ref="K213:T213" si="127">K196</f>
        <v>8</v>
      </c>
      <c r="L213" s="834">
        <f t="shared" si="127"/>
        <v>25</v>
      </c>
      <c r="M213" s="834">
        <f t="shared" si="127"/>
        <v>30</v>
      </c>
      <c r="N213" s="834">
        <f t="shared" si="127"/>
        <v>30</v>
      </c>
      <c r="O213" s="834">
        <f t="shared" si="127"/>
        <v>30</v>
      </c>
      <c r="P213" s="834">
        <f t="shared" si="127"/>
        <v>30</v>
      </c>
      <c r="Q213" s="834">
        <f t="shared" si="127"/>
        <v>30</v>
      </c>
      <c r="R213" s="834">
        <f t="shared" si="127"/>
        <v>30</v>
      </c>
      <c r="S213" s="834">
        <f t="shared" si="127"/>
        <v>30</v>
      </c>
      <c r="T213" s="834">
        <f t="shared" si="127"/>
        <v>30</v>
      </c>
      <c r="U213" s="727"/>
      <c r="V213" s="706"/>
      <c r="W213" s="705"/>
      <c r="X213" s="700"/>
    </row>
    <row r="214" spans="1:24" s="697" customFormat="1" outlineLevel="1" x14ac:dyDescent="0.25">
      <c r="A214" s="699"/>
      <c r="B214" s="698"/>
      <c r="C214" s="710"/>
      <c r="D214" s="710"/>
      <c r="E214" s="710"/>
      <c r="F214" s="714"/>
      <c r="G214" s="726"/>
      <c r="H214" s="726"/>
      <c r="I214" s="697" t="s">
        <v>823</v>
      </c>
      <c r="J214" s="923" t="str">
        <f t="shared" si="67"/>
        <v>o</v>
      </c>
      <c r="K214" s="834">
        <f t="shared" ref="K214:T214" si="128">K197</f>
        <v>8</v>
      </c>
      <c r="L214" s="834">
        <f t="shared" si="128"/>
        <v>25</v>
      </c>
      <c r="M214" s="834">
        <f t="shared" si="128"/>
        <v>30</v>
      </c>
      <c r="N214" s="834">
        <f t="shared" si="128"/>
        <v>30</v>
      </c>
      <c r="O214" s="834">
        <f t="shared" si="128"/>
        <v>30</v>
      </c>
      <c r="P214" s="834">
        <f t="shared" si="128"/>
        <v>30</v>
      </c>
      <c r="Q214" s="834">
        <f t="shared" si="128"/>
        <v>30</v>
      </c>
      <c r="R214" s="834">
        <f t="shared" si="128"/>
        <v>30</v>
      </c>
      <c r="S214" s="834">
        <f t="shared" si="128"/>
        <v>30</v>
      </c>
      <c r="T214" s="834">
        <f t="shared" si="128"/>
        <v>30</v>
      </c>
      <c r="U214" s="727"/>
      <c r="V214" s="706"/>
      <c r="W214" s="705"/>
      <c r="X214" s="700"/>
    </row>
    <row r="215" spans="1:24" s="697" customFormat="1" outlineLevel="1" x14ac:dyDescent="0.25">
      <c r="A215" s="699"/>
      <c r="B215" s="698"/>
      <c r="C215" s="710"/>
      <c r="D215" s="710"/>
      <c r="E215" s="710"/>
      <c r="F215" s="714"/>
      <c r="G215" s="726"/>
      <c r="H215" s="726"/>
      <c r="I215" s="697" t="s">
        <v>823</v>
      </c>
      <c r="J215" s="923" t="str">
        <f t="shared" si="67"/>
        <v>od</v>
      </c>
      <c r="K215" s="834">
        <f t="shared" ref="K215:T215" si="129">K193</f>
        <v>8</v>
      </c>
      <c r="L215" s="834">
        <f t="shared" si="129"/>
        <v>25</v>
      </c>
      <c r="M215" s="834">
        <f t="shared" si="129"/>
        <v>30</v>
      </c>
      <c r="N215" s="834">
        <f t="shared" si="129"/>
        <v>30</v>
      </c>
      <c r="O215" s="834">
        <f t="shared" si="129"/>
        <v>30</v>
      </c>
      <c r="P215" s="834">
        <f t="shared" si="129"/>
        <v>30</v>
      </c>
      <c r="Q215" s="834">
        <f t="shared" si="129"/>
        <v>30</v>
      </c>
      <c r="R215" s="834">
        <f t="shared" si="129"/>
        <v>30</v>
      </c>
      <c r="S215" s="834">
        <f t="shared" si="129"/>
        <v>30</v>
      </c>
      <c r="T215" s="834">
        <f t="shared" si="129"/>
        <v>30</v>
      </c>
      <c r="U215" s="727"/>
      <c r="V215" s="706"/>
      <c r="W215" s="705"/>
      <c r="X215" s="700"/>
    </row>
    <row r="216" spans="1:24" s="697" customFormat="1" outlineLevel="1" x14ac:dyDescent="0.25">
      <c r="A216" s="699"/>
      <c r="B216" s="698"/>
      <c r="C216" s="710"/>
      <c r="D216" s="710"/>
      <c r="E216" s="710"/>
      <c r="F216" s="714"/>
      <c r="G216" s="726"/>
      <c r="H216" s="726"/>
      <c r="I216" s="697" t="s">
        <v>823</v>
      </c>
      <c r="J216" s="923" t="str">
        <f t="shared" si="67"/>
        <v>of</v>
      </c>
      <c r="K216" s="834">
        <f t="shared" ref="K216:T216" si="130">K199</f>
        <v>8</v>
      </c>
      <c r="L216" s="834">
        <f t="shared" si="130"/>
        <v>25</v>
      </c>
      <c r="M216" s="834">
        <f t="shared" si="130"/>
        <v>30</v>
      </c>
      <c r="N216" s="834">
        <f t="shared" si="130"/>
        <v>30</v>
      </c>
      <c r="O216" s="834">
        <f t="shared" si="130"/>
        <v>30</v>
      </c>
      <c r="P216" s="834">
        <f t="shared" si="130"/>
        <v>30</v>
      </c>
      <c r="Q216" s="834">
        <f t="shared" si="130"/>
        <v>30</v>
      </c>
      <c r="R216" s="834">
        <f t="shared" si="130"/>
        <v>30</v>
      </c>
      <c r="S216" s="834">
        <f t="shared" si="130"/>
        <v>30</v>
      </c>
      <c r="T216" s="834">
        <f t="shared" si="130"/>
        <v>30</v>
      </c>
      <c r="U216" s="727"/>
      <c r="V216" s="706"/>
      <c r="W216" s="705"/>
      <c r="X216" s="700"/>
    </row>
    <row r="217" spans="1:24" s="697" customFormat="1" outlineLevel="1" x14ac:dyDescent="0.25">
      <c r="A217" s="699"/>
      <c r="B217" s="698"/>
      <c r="C217" s="710"/>
      <c r="D217" s="710"/>
      <c r="E217" s="710"/>
      <c r="F217" s="714"/>
      <c r="G217" s="726"/>
      <c r="H217" s="726"/>
      <c r="I217" s="697" t="s">
        <v>823</v>
      </c>
      <c r="J217" s="923" t="str">
        <f t="shared" ref="J217:J240" si="131">J200</f>
        <v>r</v>
      </c>
      <c r="K217" s="834">
        <f t="shared" ref="K217:T217" si="132">K200</f>
        <v>8</v>
      </c>
      <c r="L217" s="834">
        <f t="shared" si="132"/>
        <v>25</v>
      </c>
      <c r="M217" s="834">
        <f t="shared" si="132"/>
        <v>30</v>
      </c>
      <c r="N217" s="834">
        <f t="shared" si="132"/>
        <v>30</v>
      </c>
      <c r="O217" s="834">
        <f t="shared" si="132"/>
        <v>30</v>
      </c>
      <c r="P217" s="834">
        <f t="shared" si="132"/>
        <v>30</v>
      </c>
      <c r="Q217" s="834">
        <f t="shared" si="132"/>
        <v>30</v>
      </c>
      <c r="R217" s="834">
        <f t="shared" si="132"/>
        <v>30</v>
      </c>
      <c r="S217" s="834">
        <f t="shared" si="132"/>
        <v>30</v>
      </c>
      <c r="T217" s="834">
        <f t="shared" si="132"/>
        <v>30</v>
      </c>
      <c r="U217" s="727"/>
      <c r="V217" s="706"/>
      <c r="W217" s="705"/>
      <c r="X217" s="700"/>
    </row>
    <row r="218" spans="1:24" s="697" customFormat="1" outlineLevel="1" x14ac:dyDescent="0.25">
      <c r="A218" s="699"/>
      <c r="B218" s="698"/>
      <c r="C218" s="710"/>
      <c r="D218" s="710"/>
      <c r="E218" s="710"/>
      <c r="F218" s="714"/>
      <c r="G218" s="726"/>
      <c r="H218" s="726"/>
      <c r="I218" s="697" t="s">
        <v>823</v>
      </c>
      <c r="J218" s="923" t="str">
        <f t="shared" si="131"/>
        <v>rd</v>
      </c>
      <c r="K218" s="834">
        <f t="shared" ref="K218:T218" si="133">K201</f>
        <v>8</v>
      </c>
      <c r="L218" s="834">
        <f t="shared" si="133"/>
        <v>25</v>
      </c>
      <c r="M218" s="834">
        <f t="shared" si="133"/>
        <v>30</v>
      </c>
      <c r="N218" s="834">
        <f t="shared" si="133"/>
        <v>30</v>
      </c>
      <c r="O218" s="834">
        <f t="shared" si="133"/>
        <v>30</v>
      </c>
      <c r="P218" s="834">
        <f t="shared" si="133"/>
        <v>30</v>
      </c>
      <c r="Q218" s="834">
        <f t="shared" si="133"/>
        <v>30</v>
      </c>
      <c r="R218" s="834">
        <f t="shared" si="133"/>
        <v>30</v>
      </c>
      <c r="S218" s="834">
        <f t="shared" si="133"/>
        <v>30</v>
      </c>
      <c r="T218" s="834">
        <f t="shared" si="133"/>
        <v>30</v>
      </c>
      <c r="U218" s="727"/>
      <c r="V218" s="706"/>
      <c r="W218" s="705"/>
      <c r="X218" s="700"/>
    </row>
    <row r="219" spans="1:24" s="697" customFormat="1" outlineLevel="1" x14ac:dyDescent="0.25">
      <c r="A219" s="699"/>
      <c r="B219" s="698"/>
      <c r="C219" s="710"/>
      <c r="D219" s="710"/>
      <c r="E219" s="710"/>
      <c r="F219" s="714"/>
      <c r="G219" s="726"/>
      <c r="H219" s="726"/>
      <c r="I219" s="697" t="s">
        <v>823</v>
      </c>
      <c r="J219" s="923" t="str">
        <f t="shared" si="131"/>
        <v>v</v>
      </c>
      <c r="K219" s="834">
        <f t="shared" ref="K219:T219" si="134">K202</f>
        <v>8</v>
      </c>
      <c r="L219" s="834">
        <f t="shared" si="134"/>
        <v>25</v>
      </c>
      <c r="M219" s="834">
        <f t="shared" si="134"/>
        <v>30</v>
      </c>
      <c r="N219" s="834">
        <f t="shared" si="134"/>
        <v>30</v>
      </c>
      <c r="O219" s="834">
        <f t="shared" si="134"/>
        <v>30</v>
      </c>
      <c r="P219" s="834">
        <f t="shared" si="134"/>
        <v>30</v>
      </c>
      <c r="Q219" s="834">
        <f t="shared" si="134"/>
        <v>30</v>
      </c>
      <c r="R219" s="834">
        <f t="shared" si="134"/>
        <v>30</v>
      </c>
      <c r="S219" s="834">
        <f t="shared" si="134"/>
        <v>30</v>
      </c>
      <c r="T219" s="834">
        <f t="shared" si="134"/>
        <v>30</v>
      </c>
      <c r="U219" s="727"/>
      <c r="V219" s="706"/>
      <c r="W219" s="705"/>
      <c r="X219" s="700"/>
    </row>
    <row r="220" spans="1:24" s="697" customFormat="1" outlineLevel="1" x14ac:dyDescent="0.25">
      <c r="A220" s="699"/>
      <c r="B220" s="698"/>
      <c r="C220" s="710"/>
      <c r="D220" s="710"/>
      <c r="E220" s="710"/>
      <c r="F220" s="714"/>
      <c r="G220" s="726"/>
      <c r="H220" s="726"/>
      <c r="I220" s="697" t="s">
        <v>823</v>
      </c>
      <c r="J220" s="923" t="str">
        <f t="shared" si="131"/>
        <v>w</v>
      </c>
      <c r="K220" s="834">
        <f t="shared" ref="K220:T220" si="135">K203</f>
        <v>8</v>
      </c>
      <c r="L220" s="834">
        <f t="shared" si="135"/>
        <v>25</v>
      </c>
      <c r="M220" s="834">
        <f t="shared" si="135"/>
        <v>30</v>
      </c>
      <c r="N220" s="834">
        <f t="shared" si="135"/>
        <v>30</v>
      </c>
      <c r="O220" s="834">
        <f t="shared" si="135"/>
        <v>30</v>
      </c>
      <c r="P220" s="834">
        <f t="shared" si="135"/>
        <v>30</v>
      </c>
      <c r="Q220" s="834">
        <f t="shared" si="135"/>
        <v>30</v>
      </c>
      <c r="R220" s="834">
        <f t="shared" si="135"/>
        <v>30</v>
      </c>
      <c r="S220" s="834">
        <f t="shared" si="135"/>
        <v>30</v>
      </c>
      <c r="T220" s="834">
        <f t="shared" si="135"/>
        <v>30</v>
      </c>
      <c r="U220" s="727"/>
      <c r="V220" s="706"/>
      <c r="W220" s="705"/>
      <c r="X220" s="700"/>
    </row>
    <row r="221" spans="1:24" s="697" customFormat="1" outlineLevel="1" x14ac:dyDescent="0.25">
      <c r="A221" s="699"/>
      <c r="B221" s="698"/>
      <c r="C221" s="710"/>
      <c r="D221" s="710"/>
      <c r="E221" s="710"/>
      <c r="F221" s="714"/>
      <c r="G221" s="726"/>
      <c r="H221" s="726"/>
      <c r="I221" s="697" t="s">
        <v>823</v>
      </c>
      <c r="J221" s="923" t="str">
        <f t="shared" si="131"/>
        <v>wd</v>
      </c>
      <c r="K221" s="834">
        <f t="shared" ref="K221:T221" si="136">K204</f>
        <v>8</v>
      </c>
      <c r="L221" s="834">
        <f t="shared" si="136"/>
        <v>25</v>
      </c>
      <c r="M221" s="834">
        <f t="shared" si="136"/>
        <v>30</v>
      </c>
      <c r="N221" s="834">
        <f t="shared" si="136"/>
        <v>30</v>
      </c>
      <c r="O221" s="834">
        <f t="shared" si="136"/>
        <v>30</v>
      </c>
      <c r="P221" s="834">
        <f t="shared" si="136"/>
        <v>30</v>
      </c>
      <c r="Q221" s="834">
        <f t="shared" si="136"/>
        <v>30</v>
      </c>
      <c r="R221" s="834">
        <f t="shared" si="136"/>
        <v>30</v>
      </c>
      <c r="S221" s="834">
        <f t="shared" si="136"/>
        <v>30</v>
      </c>
      <c r="T221" s="834">
        <f t="shared" si="136"/>
        <v>30</v>
      </c>
      <c r="U221" s="727"/>
      <c r="V221" s="706"/>
      <c r="W221" s="705"/>
      <c r="X221" s="700"/>
    </row>
    <row r="222" spans="1:24" s="697" customFormat="1" outlineLevel="1" x14ac:dyDescent="0.25">
      <c r="A222" s="699"/>
      <c r="B222" s="698"/>
      <c r="C222" s="710"/>
      <c r="D222" s="710"/>
      <c r="E222" s="710"/>
      <c r="F222" s="714"/>
      <c r="G222" s="726"/>
      <c r="H222" s="726"/>
      <c r="I222" s="697" t="s">
        <v>823</v>
      </c>
      <c r="J222" s="923" t="str">
        <f t="shared" si="131"/>
        <v>z</v>
      </c>
      <c r="K222" s="834">
        <f t="shared" ref="K222:T222" si="137">K205</f>
        <v>8</v>
      </c>
      <c r="L222" s="834">
        <f t="shared" si="137"/>
        <v>25</v>
      </c>
      <c r="M222" s="834">
        <f t="shared" si="137"/>
        <v>30</v>
      </c>
      <c r="N222" s="834">
        <f t="shared" si="137"/>
        <v>30</v>
      </c>
      <c r="O222" s="834">
        <f t="shared" si="137"/>
        <v>30</v>
      </c>
      <c r="P222" s="834">
        <f t="shared" si="137"/>
        <v>30</v>
      </c>
      <c r="Q222" s="834">
        <f t="shared" si="137"/>
        <v>30</v>
      </c>
      <c r="R222" s="834">
        <f t="shared" si="137"/>
        <v>30</v>
      </c>
      <c r="S222" s="834">
        <f t="shared" si="137"/>
        <v>30</v>
      </c>
      <c r="T222" s="834">
        <f t="shared" si="137"/>
        <v>30</v>
      </c>
      <c r="U222" s="727"/>
      <c r="V222" s="706"/>
      <c r="W222" s="705"/>
      <c r="X222" s="700"/>
    </row>
    <row r="223" spans="1:24" s="697" customFormat="1" outlineLevel="1" x14ac:dyDescent="0.25">
      <c r="A223" s="699"/>
      <c r="B223" s="698"/>
      <c r="C223" s="710"/>
      <c r="D223" s="710"/>
      <c r="E223" s="710"/>
      <c r="F223" s="714"/>
      <c r="G223" s="726"/>
      <c r="H223" s="726"/>
      <c r="I223" s="697" t="s">
        <v>823</v>
      </c>
      <c r="J223" s="923" t="str">
        <f t="shared" si="131"/>
        <v>zd</v>
      </c>
      <c r="K223" s="834">
        <f t="shared" ref="K223:T223" si="138">K206</f>
        <v>8</v>
      </c>
      <c r="L223" s="834">
        <f t="shared" si="138"/>
        <v>25</v>
      </c>
      <c r="M223" s="834">
        <f t="shared" si="138"/>
        <v>30</v>
      </c>
      <c r="N223" s="834">
        <f t="shared" si="138"/>
        <v>30</v>
      </c>
      <c r="O223" s="834">
        <f t="shared" si="138"/>
        <v>30</v>
      </c>
      <c r="P223" s="834">
        <f t="shared" si="138"/>
        <v>30</v>
      </c>
      <c r="Q223" s="834">
        <f t="shared" si="138"/>
        <v>30</v>
      </c>
      <c r="R223" s="834">
        <f t="shared" si="138"/>
        <v>30</v>
      </c>
      <c r="S223" s="834">
        <f t="shared" si="138"/>
        <v>30</v>
      </c>
      <c r="T223" s="834">
        <f t="shared" si="138"/>
        <v>30</v>
      </c>
      <c r="U223" s="727"/>
      <c r="V223" s="706"/>
      <c r="W223" s="705"/>
      <c r="X223" s="700"/>
    </row>
    <row r="224" spans="1:24" s="697" customFormat="1" outlineLevel="1" x14ac:dyDescent="0.25">
      <c r="A224" s="699"/>
      <c r="B224" s="698"/>
      <c r="C224" s="710"/>
      <c r="D224" s="710"/>
      <c r="E224" s="710"/>
      <c r="F224" s="714"/>
      <c r="G224" s="714"/>
      <c r="H224" s="714"/>
      <c r="I224" s="697" t="s">
        <v>824</v>
      </c>
      <c r="J224" s="923" t="str">
        <f t="shared" si="131"/>
        <v>b</v>
      </c>
      <c r="K224" s="834">
        <f t="shared" ref="K224:T224" si="139">K207</f>
        <v>8</v>
      </c>
      <c r="L224" s="834">
        <f t="shared" si="139"/>
        <v>25</v>
      </c>
      <c r="M224" s="834">
        <f t="shared" si="139"/>
        <v>30</v>
      </c>
      <c r="N224" s="834">
        <f t="shared" si="139"/>
        <v>30</v>
      </c>
      <c r="O224" s="834">
        <f t="shared" si="139"/>
        <v>30</v>
      </c>
      <c r="P224" s="834">
        <f t="shared" si="139"/>
        <v>30</v>
      </c>
      <c r="Q224" s="834">
        <f t="shared" si="139"/>
        <v>30</v>
      </c>
      <c r="R224" s="834">
        <f t="shared" si="139"/>
        <v>30</v>
      </c>
      <c r="S224" s="834">
        <f t="shared" si="139"/>
        <v>30</v>
      </c>
      <c r="T224" s="834">
        <f t="shared" si="139"/>
        <v>30</v>
      </c>
      <c r="U224" s="733"/>
      <c r="V224" s="706"/>
      <c r="W224" s="705"/>
      <c r="X224" s="700"/>
    </row>
    <row r="225" spans="1:24" s="697" customFormat="1" outlineLevel="1" x14ac:dyDescent="0.25">
      <c r="A225" s="699"/>
      <c r="B225" s="698"/>
      <c r="C225" s="710"/>
      <c r="D225" s="710"/>
      <c r="E225" s="710"/>
      <c r="F225" s="714"/>
      <c r="G225" s="726"/>
      <c r="H225" s="726"/>
      <c r="I225" s="697" t="s">
        <v>824</v>
      </c>
      <c r="J225" s="923" t="str">
        <f t="shared" si="131"/>
        <v>bd</v>
      </c>
      <c r="K225" s="834">
        <f t="shared" ref="K225:T225" si="140">K208</f>
        <v>8</v>
      </c>
      <c r="L225" s="834">
        <f t="shared" si="140"/>
        <v>25</v>
      </c>
      <c r="M225" s="834">
        <f t="shared" si="140"/>
        <v>30</v>
      </c>
      <c r="N225" s="834">
        <f t="shared" si="140"/>
        <v>30</v>
      </c>
      <c r="O225" s="834">
        <f t="shared" si="140"/>
        <v>30</v>
      </c>
      <c r="P225" s="834">
        <f t="shared" si="140"/>
        <v>30</v>
      </c>
      <c r="Q225" s="834">
        <f t="shared" si="140"/>
        <v>30</v>
      </c>
      <c r="R225" s="834">
        <f t="shared" si="140"/>
        <v>30</v>
      </c>
      <c r="S225" s="834">
        <f t="shared" si="140"/>
        <v>30</v>
      </c>
      <c r="T225" s="834">
        <f t="shared" si="140"/>
        <v>30</v>
      </c>
      <c r="U225" s="727"/>
      <c r="V225" s="706"/>
      <c r="W225" s="705"/>
      <c r="X225" s="700"/>
    </row>
    <row r="226" spans="1:24" s="697" customFormat="1" outlineLevel="1" x14ac:dyDescent="0.25">
      <c r="A226" s="699"/>
      <c r="B226" s="698"/>
      <c r="C226" s="710"/>
      <c r="D226" s="710"/>
      <c r="E226" s="710"/>
      <c r="F226" s="714"/>
      <c r="G226" s="726"/>
      <c r="H226" s="726"/>
      <c r="I226" s="697" t="s">
        <v>824</v>
      </c>
      <c r="J226" s="923" t="str">
        <f t="shared" si="131"/>
        <v>f</v>
      </c>
      <c r="K226" s="834">
        <f t="shared" ref="K226:T226" si="141">K209</f>
        <v>8</v>
      </c>
      <c r="L226" s="834">
        <f t="shared" si="141"/>
        <v>25</v>
      </c>
      <c r="M226" s="834">
        <f t="shared" si="141"/>
        <v>30</v>
      </c>
      <c r="N226" s="834">
        <f t="shared" si="141"/>
        <v>30</v>
      </c>
      <c r="O226" s="834">
        <f t="shared" si="141"/>
        <v>30</v>
      </c>
      <c r="P226" s="834">
        <f t="shared" si="141"/>
        <v>30</v>
      </c>
      <c r="Q226" s="834">
        <f t="shared" si="141"/>
        <v>30</v>
      </c>
      <c r="R226" s="834">
        <f t="shared" si="141"/>
        <v>30</v>
      </c>
      <c r="S226" s="834">
        <f t="shared" si="141"/>
        <v>30</v>
      </c>
      <c r="T226" s="834">
        <f t="shared" si="141"/>
        <v>30</v>
      </c>
      <c r="U226" s="727"/>
      <c r="V226" s="706"/>
      <c r="W226" s="705"/>
      <c r="X226" s="700"/>
    </row>
    <row r="227" spans="1:24" s="697" customFormat="1" outlineLevel="1" x14ac:dyDescent="0.25">
      <c r="A227" s="699"/>
      <c r="B227" s="698"/>
      <c r="C227" s="710"/>
      <c r="D227" s="710"/>
      <c r="E227" s="710"/>
      <c r="F227" s="714"/>
      <c r="G227" s="726"/>
      <c r="H227" s="726"/>
      <c r="I227" s="697" t="s">
        <v>824</v>
      </c>
      <c r="J227" s="923" t="str">
        <f t="shared" si="131"/>
        <v>h</v>
      </c>
      <c r="K227" s="834">
        <f t="shared" ref="K227:T227" si="142">K215</f>
        <v>8</v>
      </c>
      <c r="L227" s="834">
        <f t="shared" si="142"/>
        <v>25</v>
      </c>
      <c r="M227" s="834">
        <f t="shared" si="142"/>
        <v>30</v>
      </c>
      <c r="N227" s="834">
        <f t="shared" si="142"/>
        <v>30</v>
      </c>
      <c r="O227" s="834">
        <f t="shared" si="142"/>
        <v>30</v>
      </c>
      <c r="P227" s="834">
        <f t="shared" si="142"/>
        <v>30</v>
      </c>
      <c r="Q227" s="834">
        <f t="shared" si="142"/>
        <v>30</v>
      </c>
      <c r="R227" s="834">
        <f t="shared" si="142"/>
        <v>30</v>
      </c>
      <c r="S227" s="834">
        <f t="shared" si="142"/>
        <v>30</v>
      </c>
      <c r="T227" s="834">
        <f t="shared" si="142"/>
        <v>30</v>
      </c>
      <c r="U227" s="727"/>
      <c r="V227" s="706"/>
      <c r="W227" s="705"/>
      <c r="X227" s="700"/>
    </row>
    <row r="228" spans="1:24" s="697" customFormat="1" outlineLevel="1" x14ac:dyDescent="0.25">
      <c r="A228" s="699"/>
      <c r="B228" s="698"/>
      <c r="C228" s="710"/>
      <c r="D228" s="710"/>
      <c r="E228" s="710"/>
      <c r="F228" s="714"/>
      <c r="G228" s="726"/>
      <c r="H228" s="726"/>
      <c r="I228" s="697" t="s">
        <v>824</v>
      </c>
      <c r="J228" s="923" t="str">
        <f t="shared" si="131"/>
        <v>i</v>
      </c>
      <c r="K228" s="834">
        <f t="shared" ref="K228:T228" si="143">K211</f>
        <v>8</v>
      </c>
      <c r="L228" s="834">
        <f t="shared" si="143"/>
        <v>25</v>
      </c>
      <c r="M228" s="834">
        <f t="shared" si="143"/>
        <v>30</v>
      </c>
      <c r="N228" s="834">
        <f t="shared" si="143"/>
        <v>30</v>
      </c>
      <c r="O228" s="834">
        <f t="shared" si="143"/>
        <v>30</v>
      </c>
      <c r="P228" s="834">
        <f t="shared" si="143"/>
        <v>30</v>
      </c>
      <c r="Q228" s="834">
        <f t="shared" si="143"/>
        <v>30</v>
      </c>
      <c r="R228" s="834">
        <f t="shared" si="143"/>
        <v>30</v>
      </c>
      <c r="S228" s="834">
        <f t="shared" si="143"/>
        <v>30</v>
      </c>
      <c r="T228" s="834">
        <f t="shared" si="143"/>
        <v>30</v>
      </c>
      <c r="U228" s="727"/>
      <c r="V228" s="706"/>
      <c r="W228" s="705"/>
      <c r="X228" s="700"/>
    </row>
    <row r="229" spans="1:24" s="697" customFormat="1" outlineLevel="1" x14ac:dyDescent="0.25">
      <c r="A229" s="699"/>
      <c r="B229" s="698"/>
      <c r="C229" s="710"/>
      <c r="D229" s="710"/>
      <c r="E229" s="710"/>
      <c r="F229" s="714"/>
      <c r="G229" s="726"/>
      <c r="H229" s="726"/>
      <c r="I229" s="697" t="s">
        <v>824</v>
      </c>
      <c r="J229" s="923" t="str">
        <f t="shared" si="131"/>
        <v>k</v>
      </c>
      <c r="K229" s="834">
        <f t="shared" ref="K229:T229" si="144">K212</f>
        <v>8</v>
      </c>
      <c r="L229" s="834">
        <f t="shared" si="144"/>
        <v>25</v>
      </c>
      <c r="M229" s="834">
        <f t="shared" si="144"/>
        <v>30</v>
      </c>
      <c r="N229" s="834">
        <f t="shared" si="144"/>
        <v>30</v>
      </c>
      <c r="O229" s="834">
        <f t="shared" si="144"/>
        <v>30</v>
      </c>
      <c r="P229" s="834">
        <f t="shared" si="144"/>
        <v>30</v>
      </c>
      <c r="Q229" s="834">
        <f t="shared" si="144"/>
        <v>30</v>
      </c>
      <c r="R229" s="834">
        <f t="shared" si="144"/>
        <v>30</v>
      </c>
      <c r="S229" s="834">
        <f t="shared" si="144"/>
        <v>30</v>
      </c>
      <c r="T229" s="834">
        <f t="shared" si="144"/>
        <v>30</v>
      </c>
      <c r="U229" s="727"/>
      <c r="V229" s="706"/>
      <c r="W229" s="705"/>
      <c r="X229" s="700"/>
    </row>
    <row r="230" spans="1:24" s="697" customFormat="1" outlineLevel="1" x14ac:dyDescent="0.25">
      <c r="A230" s="699"/>
      <c r="B230" s="698"/>
      <c r="C230" s="710"/>
      <c r="D230" s="710"/>
      <c r="E230" s="710"/>
      <c r="F230" s="714"/>
      <c r="G230" s="726"/>
      <c r="H230" s="726"/>
      <c r="I230" s="697" t="s">
        <v>824</v>
      </c>
      <c r="J230" s="923" t="str">
        <f t="shared" si="131"/>
        <v>l</v>
      </c>
      <c r="K230" s="834">
        <f t="shared" ref="K230:T230" si="145">K213</f>
        <v>8</v>
      </c>
      <c r="L230" s="834">
        <f t="shared" si="145"/>
        <v>25</v>
      </c>
      <c r="M230" s="834">
        <f t="shared" si="145"/>
        <v>30</v>
      </c>
      <c r="N230" s="834">
        <f t="shared" si="145"/>
        <v>30</v>
      </c>
      <c r="O230" s="834">
        <f t="shared" si="145"/>
        <v>30</v>
      </c>
      <c r="P230" s="834">
        <f t="shared" si="145"/>
        <v>30</v>
      </c>
      <c r="Q230" s="834">
        <f t="shared" si="145"/>
        <v>30</v>
      </c>
      <c r="R230" s="834">
        <f t="shared" si="145"/>
        <v>30</v>
      </c>
      <c r="S230" s="834">
        <f t="shared" si="145"/>
        <v>30</v>
      </c>
      <c r="T230" s="834">
        <f t="shared" si="145"/>
        <v>30</v>
      </c>
      <c r="U230" s="727"/>
      <c r="V230" s="706"/>
      <c r="W230" s="705"/>
      <c r="X230" s="700"/>
    </row>
    <row r="231" spans="1:24" s="697" customFormat="1" outlineLevel="1" x14ac:dyDescent="0.25">
      <c r="A231" s="699"/>
      <c r="B231" s="698"/>
      <c r="C231" s="710"/>
      <c r="D231" s="710"/>
      <c r="E231" s="710"/>
      <c r="F231" s="714"/>
      <c r="G231" s="726"/>
      <c r="H231" s="726"/>
      <c r="I231" s="697" t="s">
        <v>824</v>
      </c>
      <c r="J231" s="923" t="str">
        <f t="shared" si="131"/>
        <v>o</v>
      </c>
      <c r="K231" s="834">
        <f t="shared" ref="K231:T231" si="146">K214</f>
        <v>8</v>
      </c>
      <c r="L231" s="834">
        <f t="shared" si="146"/>
        <v>25</v>
      </c>
      <c r="M231" s="834">
        <f t="shared" si="146"/>
        <v>30</v>
      </c>
      <c r="N231" s="834">
        <f t="shared" si="146"/>
        <v>30</v>
      </c>
      <c r="O231" s="834">
        <f t="shared" si="146"/>
        <v>30</v>
      </c>
      <c r="P231" s="834">
        <f t="shared" si="146"/>
        <v>30</v>
      </c>
      <c r="Q231" s="834">
        <f t="shared" si="146"/>
        <v>30</v>
      </c>
      <c r="R231" s="834">
        <f t="shared" si="146"/>
        <v>30</v>
      </c>
      <c r="S231" s="834">
        <f t="shared" si="146"/>
        <v>30</v>
      </c>
      <c r="T231" s="834">
        <f t="shared" si="146"/>
        <v>30</v>
      </c>
      <c r="U231" s="727"/>
      <c r="V231" s="706"/>
      <c r="W231" s="705"/>
      <c r="X231" s="700"/>
    </row>
    <row r="232" spans="1:24" s="697" customFormat="1" outlineLevel="1" x14ac:dyDescent="0.25">
      <c r="A232" s="699"/>
      <c r="B232" s="698"/>
      <c r="C232" s="710"/>
      <c r="D232" s="710"/>
      <c r="E232" s="710"/>
      <c r="F232" s="714"/>
      <c r="G232" s="726"/>
      <c r="H232" s="726"/>
      <c r="I232" s="697" t="s">
        <v>824</v>
      </c>
      <c r="J232" s="923" t="str">
        <f t="shared" si="131"/>
        <v>od</v>
      </c>
      <c r="K232" s="834">
        <f t="shared" ref="K232:T232" si="147">K215</f>
        <v>8</v>
      </c>
      <c r="L232" s="834">
        <f t="shared" si="147"/>
        <v>25</v>
      </c>
      <c r="M232" s="834">
        <f t="shared" si="147"/>
        <v>30</v>
      </c>
      <c r="N232" s="834">
        <f t="shared" si="147"/>
        <v>30</v>
      </c>
      <c r="O232" s="834">
        <f t="shared" si="147"/>
        <v>30</v>
      </c>
      <c r="P232" s="834">
        <f t="shared" si="147"/>
        <v>30</v>
      </c>
      <c r="Q232" s="834">
        <f t="shared" si="147"/>
        <v>30</v>
      </c>
      <c r="R232" s="834">
        <f t="shared" si="147"/>
        <v>30</v>
      </c>
      <c r="S232" s="834">
        <f t="shared" si="147"/>
        <v>30</v>
      </c>
      <c r="T232" s="834">
        <f t="shared" si="147"/>
        <v>30</v>
      </c>
      <c r="U232" s="727"/>
      <c r="V232" s="706"/>
      <c r="W232" s="705"/>
      <c r="X232" s="700"/>
    </row>
    <row r="233" spans="1:24" s="697" customFormat="1" outlineLevel="1" x14ac:dyDescent="0.25">
      <c r="A233" s="699"/>
      <c r="B233" s="698"/>
      <c r="C233" s="710"/>
      <c r="D233" s="710"/>
      <c r="E233" s="710"/>
      <c r="F233" s="714"/>
      <c r="G233" s="726"/>
      <c r="H233" s="726"/>
      <c r="I233" s="697" t="s">
        <v>824</v>
      </c>
      <c r="J233" s="923" t="str">
        <f t="shared" si="131"/>
        <v>of</v>
      </c>
      <c r="K233" s="834">
        <f t="shared" ref="K233:T233" si="148">K216</f>
        <v>8</v>
      </c>
      <c r="L233" s="834">
        <f t="shared" si="148"/>
        <v>25</v>
      </c>
      <c r="M233" s="834">
        <f t="shared" si="148"/>
        <v>30</v>
      </c>
      <c r="N233" s="834">
        <f t="shared" si="148"/>
        <v>30</v>
      </c>
      <c r="O233" s="834">
        <f t="shared" si="148"/>
        <v>30</v>
      </c>
      <c r="P233" s="834">
        <f t="shared" si="148"/>
        <v>30</v>
      </c>
      <c r="Q233" s="834">
        <f t="shared" si="148"/>
        <v>30</v>
      </c>
      <c r="R233" s="834">
        <f t="shared" si="148"/>
        <v>30</v>
      </c>
      <c r="S233" s="834">
        <f t="shared" si="148"/>
        <v>30</v>
      </c>
      <c r="T233" s="834">
        <f t="shared" si="148"/>
        <v>30</v>
      </c>
      <c r="U233" s="727"/>
      <c r="V233" s="706"/>
      <c r="W233" s="705"/>
      <c r="X233" s="700"/>
    </row>
    <row r="234" spans="1:24" s="697" customFormat="1" outlineLevel="1" x14ac:dyDescent="0.25">
      <c r="A234" s="699"/>
      <c r="B234" s="698"/>
      <c r="C234" s="710"/>
      <c r="D234" s="710"/>
      <c r="E234" s="710"/>
      <c r="F234" s="714"/>
      <c r="G234" s="726"/>
      <c r="H234" s="726"/>
      <c r="I234" s="697" t="s">
        <v>824</v>
      </c>
      <c r="J234" s="923" t="str">
        <f t="shared" si="131"/>
        <v>r</v>
      </c>
      <c r="K234" s="834">
        <f t="shared" ref="K234:T234" si="149">K217</f>
        <v>8</v>
      </c>
      <c r="L234" s="834">
        <f t="shared" si="149"/>
        <v>25</v>
      </c>
      <c r="M234" s="834">
        <f t="shared" si="149"/>
        <v>30</v>
      </c>
      <c r="N234" s="834">
        <f t="shared" si="149"/>
        <v>30</v>
      </c>
      <c r="O234" s="834">
        <f t="shared" si="149"/>
        <v>30</v>
      </c>
      <c r="P234" s="834">
        <f t="shared" si="149"/>
        <v>30</v>
      </c>
      <c r="Q234" s="834">
        <f t="shared" si="149"/>
        <v>30</v>
      </c>
      <c r="R234" s="834">
        <f t="shared" si="149"/>
        <v>30</v>
      </c>
      <c r="S234" s="834">
        <f t="shared" si="149"/>
        <v>30</v>
      </c>
      <c r="T234" s="834">
        <f t="shared" si="149"/>
        <v>30</v>
      </c>
      <c r="U234" s="727"/>
      <c r="V234" s="706"/>
      <c r="W234" s="705"/>
      <c r="X234" s="700"/>
    </row>
    <row r="235" spans="1:24" s="697" customFormat="1" outlineLevel="1" x14ac:dyDescent="0.25">
      <c r="A235" s="699"/>
      <c r="B235" s="698"/>
      <c r="C235" s="710"/>
      <c r="D235" s="710"/>
      <c r="E235" s="710"/>
      <c r="F235" s="714"/>
      <c r="G235" s="726"/>
      <c r="H235" s="726"/>
      <c r="I235" s="697" t="s">
        <v>824</v>
      </c>
      <c r="J235" s="923" t="str">
        <f t="shared" si="131"/>
        <v>rd</v>
      </c>
      <c r="K235" s="834">
        <f t="shared" ref="K235:T235" si="150">K218</f>
        <v>8</v>
      </c>
      <c r="L235" s="834">
        <f t="shared" si="150"/>
        <v>25</v>
      </c>
      <c r="M235" s="834">
        <f t="shared" si="150"/>
        <v>30</v>
      </c>
      <c r="N235" s="834">
        <f t="shared" si="150"/>
        <v>30</v>
      </c>
      <c r="O235" s="834">
        <f t="shared" si="150"/>
        <v>30</v>
      </c>
      <c r="P235" s="834">
        <f t="shared" si="150"/>
        <v>30</v>
      </c>
      <c r="Q235" s="834">
        <f t="shared" si="150"/>
        <v>30</v>
      </c>
      <c r="R235" s="834">
        <f t="shared" si="150"/>
        <v>30</v>
      </c>
      <c r="S235" s="834">
        <f t="shared" si="150"/>
        <v>30</v>
      </c>
      <c r="T235" s="834">
        <f t="shared" si="150"/>
        <v>30</v>
      </c>
      <c r="U235" s="727"/>
      <c r="V235" s="706"/>
      <c r="W235" s="705"/>
      <c r="X235" s="700"/>
    </row>
    <row r="236" spans="1:24" s="697" customFormat="1" outlineLevel="1" x14ac:dyDescent="0.25">
      <c r="A236" s="699"/>
      <c r="B236" s="698"/>
      <c r="C236" s="710"/>
      <c r="D236" s="710"/>
      <c r="E236" s="710"/>
      <c r="F236" s="714"/>
      <c r="G236" s="726"/>
      <c r="H236" s="726"/>
      <c r="I236" s="697" t="s">
        <v>824</v>
      </c>
      <c r="J236" s="923" t="str">
        <f t="shared" si="131"/>
        <v>v</v>
      </c>
      <c r="K236" s="834">
        <f t="shared" ref="K236:T236" si="151">K219</f>
        <v>8</v>
      </c>
      <c r="L236" s="834">
        <f t="shared" si="151"/>
        <v>25</v>
      </c>
      <c r="M236" s="834">
        <f t="shared" si="151"/>
        <v>30</v>
      </c>
      <c r="N236" s="834">
        <f t="shared" si="151"/>
        <v>30</v>
      </c>
      <c r="O236" s="834">
        <f t="shared" si="151"/>
        <v>30</v>
      </c>
      <c r="P236" s="834">
        <f t="shared" si="151"/>
        <v>30</v>
      </c>
      <c r="Q236" s="834">
        <f t="shared" si="151"/>
        <v>30</v>
      </c>
      <c r="R236" s="834">
        <f t="shared" si="151"/>
        <v>30</v>
      </c>
      <c r="S236" s="834">
        <f t="shared" si="151"/>
        <v>30</v>
      </c>
      <c r="T236" s="834">
        <f t="shared" si="151"/>
        <v>30</v>
      </c>
      <c r="U236" s="727"/>
      <c r="V236" s="706"/>
      <c r="W236" s="705"/>
      <c r="X236" s="700"/>
    </row>
    <row r="237" spans="1:24" s="697" customFormat="1" outlineLevel="1" x14ac:dyDescent="0.25">
      <c r="A237" s="699"/>
      <c r="B237" s="698"/>
      <c r="C237" s="710"/>
      <c r="D237" s="710"/>
      <c r="E237" s="710"/>
      <c r="F237" s="714"/>
      <c r="G237" s="726"/>
      <c r="H237" s="726"/>
      <c r="I237" s="697" t="s">
        <v>824</v>
      </c>
      <c r="J237" s="923" t="str">
        <f t="shared" si="131"/>
        <v>w</v>
      </c>
      <c r="K237" s="834">
        <f t="shared" ref="K237:T237" si="152">K220</f>
        <v>8</v>
      </c>
      <c r="L237" s="834">
        <f t="shared" si="152"/>
        <v>25</v>
      </c>
      <c r="M237" s="834">
        <f t="shared" si="152"/>
        <v>30</v>
      </c>
      <c r="N237" s="834">
        <f t="shared" si="152"/>
        <v>30</v>
      </c>
      <c r="O237" s="834">
        <f t="shared" si="152"/>
        <v>30</v>
      </c>
      <c r="P237" s="834">
        <f t="shared" si="152"/>
        <v>30</v>
      </c>
      <c r="Q237" s="834">
        <f t="shared" si="152"/>
        <v>30</v>
      </c>
      <c r="R237" s="834">
        <f t="shared" si="152"/>
        <v>30</v>
      </c>
      <c r="S237" s="834">
        <f t="shared" si="152"/>
        <v>30</v>
      </c>
      <c r="T237" s="834">
        <f t="shared" si="152"/>
        <v>30</v>
      </c>
      <c r="U237" s="727"/>
      <c r="V237" s="706"/>
      <c r="W237" s="705"/>
      <c r="X237" s="700"/>
    </row>
    <row r="238" spans="1:24" s="697" customFormat="1" outlineLevel="1" x14ac:dyDescent="0.25">
      <c r="A238" s="699"/>
      <c r="B238" s="698"/>
      <c r="C238" s="710"/>
      <c r="D238" s="710"/>
      <c r="E238" s="710"/>
      <c r="F238" s="714"/>
      <c r="G238" s="726"/>
      <c r="H238" s="726"/>
      <c r="I238" s="697" t="s">
        <v>824</v>
      </c>
      <c r="J238" s="923" t="str">
        <f t="shared" si="131"/>
        <v>wd</v>
      </c>
      <c r="K238" s="834">
        <f t="shared" ref="K238:T238" si="153">K221</f>
        <v>8</v>
      </c>
      <c r="L238" s="834">
        <f t="shared" si="153"/>
        <v>25</v>
      </c>
      <c r="M238" s="834">
        <f t="shared" si="153"/>
        <v>30</v>
      </c>
      <c r="N238" s="834">
        <f t="shared" si="153"/>
        <v>30</v>
      </c>
      <c r="O238" s="834">
        <f t="shared" si="153"/>
        <v>30</v>
      </c>
      <c r="P238" s="834">
        <f t="shared" si="153"/>
        <v>30</v>
      </c>
      <c r="Q238" s="834">
        <f t="shared" si="153"/>
        <v>30</v>
      </c>
      <c r="R238" s="834">
        <f t="shared" si="153"/>
        <v>30</v>
      </c>
      <c r="S238" s="834">
        <f t="shared" si="153"/>
        <v>30</v>
      </c>
      <c r="T238" s="834">
        <f t="shared" si="153"/>
        <v>30</v>
      </c>
      <c r="U238" s="727"/>
      <c r="V238" s="706"/>
      <c r="W238" s="705"/>
      <c r="X238" s="700"/>
    </row>
    <row r="239" spans="1:24" s="697" customFormat="1" outlineLevel="1" x14ac:dyDescent="0.25">
      <c r="A239" s="699"/>
      <c r="B239" s="698"/>
      <c r="C239" s="710"/>
      <c r="D239" s="710"/>
      <c r="E239" s="710"/>
      <c r="F239" s="714"/>
      <c r="G239" s="726"/>
      <c r="H239" s="726"/>
      <c r="I239" s="697" t="s">
        <v>824</v>
      </c>
      <c r="J239" s="923" t="str">
        <f t="shared" si="131"/>
        <v>z</v>
      </c>
      <c r="K239" s="834">
        <f t="shared" ref="K239:T239" si="154">K222</f>
        <v>8</v>
      </c>
      <c r="L239" s="834">
        <f t="shared" si="154"/>
        <v>25</v>
      </c>
      <c r="M239" s="834">
        <f t="shared" si="154"/>
        <v>30</v>
      </c>
      <c r="N239" s="834">
        <f t="shared" si="154"/>
        <v>30</v>
      </c>
      <c r="O239" s="834">
        <f t="shared" si="154"/>
        <v>30</v>
      </c>
      <c r="P239" s="834">
        <f t="shared" si="154"/>
        <v>30</v>
      </c>
      <c r="Q239" s="834">
        <f t="shared" si="154"/>
        <v>30</v>
      </c>
      <c r="R239" s="834">
        <f t="shared" si="154"/>
        <v>30</v>
      </c>
      <c r="S239" s="834">
        <f t="shared" si="154"/>
        <v>30</v>
      </c>
      <c r="T239" s="834">
        <f t="shared" si="154"/>
        <v>30</v>
      </c>
      <c r="U239" s="727"/>
      <c r="V239" s="706"/>
      <c r="W239" s="705"/>
      <c r="X239" s="700"/>
    </row>
    <row r="240" spans="1:24" s="697" customFormat="1" outlineLevel="1" x14ac:dyDescent="0.25">
      <c r="A240" s="699"/>
      <c r="B240" s="698"/>
      <c r="C240" s="710"/>
      <c r="D240" s="710"/>
      <c r="E240" s="710"/>
      <c r="F240" s="714"/>
      <c r="G240" s="726"/>
      <c r="H240" s="726"/>
      <c r="I240" s="697" t="s">
        <v>824</v>
      </c>
      <c r="J240" s="923" t="str">
        <f t="shared" si="131"/>
        <v>zd</v>
      </c>
      <c r="K240" s="834">
        <f t="shared" ref="K240:T240" si="155">K223</f>
        <v>8</v>
      </c>
      <c r="L240" s="834">
        <f t="shared" si="155"/>
        <v>25</v>
      </c>
      <c r="M240" s="834">
        <f t="shared" si="155"/>
        <v>30</v>
      </c>
      <c r="N240" s="834">
        <f t="shared" si="155"/>
        <v>30</v>
      </c>
      <c r="O240" s="834">
        <f t="shared" si="155"/>
        <v>30</v>
      </c>
      <c r="P240" s="834">
        <f t="shared" si="155"/>
        <v>30</v>
      </c>
      <c r="Q240" s="834">
        <f t="shared" si="155"/>
        <v>30</v>
      </c>
      <c r="R240" s="834">
        <f t="shared" si="155"/>
        <v>30</v>
      </c>
      <c r="S240" s="834">
        <f t="shared" si="155"/>
        <v>30</v>
      </c>
      <c r="T240" s="834">
        <f t="shared" si="155"/>
        <v>30</v>
      </c>
      <c r="U240" s="727"/>
      <c r="V240" s="706"/>
      <c r="W240" s="705"/>
      <c r="X240" s="700"/>
    </row>
    <row r="241" spans="1:24" s="697" customFormat="1" outlineLevel="1" x14ac:dyDescent="0.25">
      <c r="A241" s="699"/>
      <c r="B241" s="698"/>
      <c r="C241" s="710"/>
      <c r="D241" s="710"/>
      <c r="E241" s="710"/>
      <c r="F241" s="714"/>
      <c r="G241" s="726"/>
      <c r="H241" s="714"/>
      <c r="I241" s="826"/>
      <c r="J241" s="714"/>
      <c r="K241" s="828"/>
      <c r="L241" s="828"/>
      <c r="M241" s="828"/>
      <c r="N241" s="828"/>
      <c r="O241" s="828"/>
      <c r="P241" s="828"/>
      <c r="Q241" s="727"/>
      <c r="R241" s="727"/>
      <c r="S241" s="727"/>
      <c r="T241" s="727"/>
      <c r="U241" s="727"/>
      <c r="V241" s="706"/>
      <c r="W241" s="705"/>
      <c r="X241" s="700"/>
    </row>
    <row r="242" spans="1:24" s="697" customFormat="1" x14ac:dyDescent="0.25">
      <c r="A242" s="699"/>
      <c r="B242" s="698"/>
      <c r="C242" s="710"/>
      <c r="D242" s="710"/>
      <c r="E242" s="710"/>
      <c r="F242" s="710"/>
      <c r="G242" s="189" t="s">
        <v>962</v>
      </c>
      <c r="H242" s="710"/>
      <c r="I242" s="710"/>
      <c r="J242" s="735"/>
      <c r="K242" s="735" t="s">
        <v>396</v>
      </c>
      <c r="L242" s="735" t="s">
        <v>397</v>
      </c>
      <c r="M242" s="735" t="s">
        <v>399</v>
      </c>
      <c r="N242" s="735" t="s">
        <v>400</v>
      </c>
      <c r="O242" s="735" t="s">
        <v>401</v>
      </c>
      <c r="P242" s="735" t="s">
        <v>403</v>
      </c>
      <c r="Q242" s="735" t="s">
        <v>913</v>
      </c>
      <c r="R242" s="735" t="s">
        <v>914</v>
      </c>
      <c r="S242" s="735"/>
      <c r="T242" s="735"/>
      <c r="U242" s="735"/>
      <c r="V242" s="823"/>
      <c r="W242" s="705"/>
      <c r="X242" s="700"/>
    </row>
    <row r="243" spans="1:24" s="697" customFormat="1" outlineLevel="1" x14ac:dyDescent="0.25">
      <c r="A243" s="699"/>
      <c r="B243" s="698"/>
      <c r="C243" s="710"/>
      <c r="D243" s="710"/>
      <c r="E243" s="710"/>
      <c r="F243" s="714"/>
      <c r="G243" s="714"/>
      <c r="H243" s="714"/>
      <c r="I243" s="923" t="str">
        <f>J71</f>
        <v>b</v>
      </c>
      <c r="J243" s="825"/>
      <c r="K243" s="361">
        <v>0</v>
      </c>
      <c r="L243" s="361">
        <v>0.7</v>
      </c>
      <c r="M243" s="361">
        <v>0.9</v>
      </c>
      <c r="N243" s="361">
        <v>1</v>
      </c>
      <c r="O243" s="361">
        <v>1</v>
      </c>
      <c r="P243" s="361">
        <v>1</v>
      </c>
      <c r="Q243" s="361">
        <v>1</v>
      </c>
      <c r="R243" s="361">
        <v>1</v>
      </c>
      <c r="S243" s="733"/>
      <c r="T243" s="733"/>
      <c r="U243" s="733"/>
      <c r="V243" s="706"/>
      <c r="W243" s="705"/>
      <c r="X243" s="700"/>
    </row>
    <row r="244" spans="1:24" s="697" customFormat="1" outlineLevel="1" x14ac:dyDescent="0.25">
      <c r="A244" s="699"/>
      <c r="B244" s="698"/>
      <c r="C244" s="710"/>
      <c r="D244" s="710"/>
      <c r="E244" s="710"/>
      <c r="F244" s="714"/>
      <c r="G244" s="714"/>
      <c r="H244" s="714"/>
      <c r="I244" s="923" t="str">
        <f t="shared" ref="I244:I259" si="156">J72</f>
        <v>bd</v>
      </c>
      <c r="J244" s="825"/>
      <c r="K244" s="361">
        <v>0</v>
      </c>
      <c r="L244" s="361">
        <v>0.7</v>
      </c>
      <c r="M244" s="361">
        <v>0.9</v>
      </c>
      <c r="N244" s="361">
        <v>1</v>
      </c>
      <c r="O244" s="361">
        <v>1</v>
      </c>
      <c r="P244" s="361">
        <v>1</v>
      </c>
      <c r="Q244" s="361">
        <v>1</v>
      </c>
      <c r="R244" s="361">
        <v>1</v>
      </c>
      <c r="S244" s="733"/>
      <c r="T244" s="733"/>
      <c r="U244" s="733"/>
      <c r="V244" s="706"/>
      <c r="W244" s="705"/>
      <c r="X244" s="700"/>
    </row>
    <row r="245" spans="1:24" s="697" customFormat="1" outlineLevel="1" x14ac:dyDescent="0.25">
      <c r="A245" s="699"/>
      <c r="B245" s="698"/>
      <c r="C245" s="710"/>
      <c r="D245" s="710"/>
      <c r="E245" s="710"/>
      <c r="F245" s="714"/>
      <c r="G245" s="726"/>
      <c r="H245" s="726"/>
      <c r="I245" s="923" t="str">
        <f t="shared" si="156"/>
        <v>f</v>
      </c>
      <c r="J245" s="825"/>
      <c r="K245" s="361">
        <v>0</v>
      </c>
      <c r="L245" s="361">
        <v>0.7</v>
      </c>
      <c r="M245" s="361">
        <v>0.9</v>
      </c>
      <c r="N245" s="361">
        <v>1</v>
      </c>
      <c r="O245" s="361">
        <v>1</v>
      </c>
      <c r="P245" s="361">
        <v>1</v>
      </c>
      <c r="Q245" s="361">
        <v>1</v>
      </c>
      <c r="R245" s="361">
        <v>1</v>
      </c>
      <c r="S245" s="727"/>
      <c r="T245" s="727"/>
      <c r="U245" s="727"/>
      <c r="V245" s="706"/>
      <c r="W245" s="705"/>
      <c r="X245" s="700"/>
    </row>
    <row r="246" spans="1:24" s="697" customFormat="1" outlineLevel="1" x14ac:dyDescent="0.25">
      <c r="A246" s="699"/>
      <c r="B246" s="698"/>
      <c r="C246" s="710"/>
      <c r="D246" s="710"/>
      <c r="E246" s="710"/>
      <c r="F246" s="714"/>
      <c r="G246" s="726"/>
      <c r="H246" s="726"/>
      <c r="I246" s="923" t="str">
        <f t="shared" si="156"/>
        <v>h</v>
      </c>
      <c r="J246" s="825"/>
      <c r="K246" s="361">
        <v>0</v>
      </c>
      <c r="L246" s="361">
        <v>0.7</v>
      </c>
      <c r="M246" s="361">
        <v>0.9</v>
      </c>
      <c r="N246" s="361">
        <v>1</v>
      </c>
      <c r="O246" s="361">
        <v>1</v>
      </c>
      <c r="P246" s="361">
        <v>1</v>
      </c>
      <c r="Q246" s="361">
        <v>1</v>
      </c>
      <c r="R246" s="361">
        <v>1</v>
      </c>
      <c r="S246" s="727"/>
      <c r="T246" s="727"/>
      <c r="U246" s="727"/>
      <c r="V246" s="706"/>
      <c r="W246" s="705"/>
      <c r="X246" s="700"/>
    </row>
    <row r="247" spans="1:24" s="697" customFormat="1" outlineLevel="1" x14ac:dyDescent="0.25">
      <c r="A247" s="699"/>
      <c r="B247" s="698"/>
      <c r="C247" s="710"/>
      <c r="D247" s="710"/>
      <c r="E247" s="710"/>
      <c r="F247" s="714"/>
      <c r="G247" s="726"/>
      <c r="H247" s="726"/>
      <c r="I247" s="923" t="str">
        <f t="shared" si="156"/>
        <v>i</v>
      </c>
      <c r="J247" s="827"/>
      <c r="K247" s="361">
        <v>0</v>
      </c>
      <c r="L247" s="361">
        <v>0.7</v>
      </c>
      <c r="M247" s="361">
        <v>0.9</v>
      </c>
      <c r="N247" s="361">
        <v>1</v>
      </c>
      <c r="O247" s="361">
        <v>1</v>
      </c>
      <c r="P247" s="361">
        <v>1</v>
      </c>
      <c r="Q247" s="361">
        <v>1</v>
      </c>
      <c r="R247" s="361">
        <v>1</v>
      </c>
      <c r="S247" s="727"/>
      <c r="T247" s="727"/>
      <c r="U247" s="727"/>
      <c r="V247" s="706"/>
      <c r="W247" s="705"/>
      <c r="X247" s="700"/>
    </row>
    <row r="248" spans="1:24" s="697" customFormat="1" outlineLevel="1" x14ac:dyDescent="0.25">
      <c r="A248" s="699"/>
      <c r="B248" s="698"/>
      <c r="C248" s="710"/>
      <c r="D248" s="710"/>
      <c r="E248" s="710"/>
      <c r="F248" s="714"/>
      <c r="G248" s="726"/>
      <c r="H248" s="726"/>
      <c r="I248" s="923" t="str">
        <f t="shared" si="156"/>
        <v>k</v>
      </c>
      <c r="J248" s="827"/>
      <c r="K248" s="361">
        <v>0</v>
      </c>
      <c r="L248" s="361">
        <v>0.7</v>
      </c>
      <c r="M248" s="361">
        <v>0.9</v>
      </c>
      <c r="N248" s="361">
        <v>1</v>
      </c>
      <c r="O248" s="361">
        <v>1</v>
      </c>
      <c r="P248" s="361">
        <v>1</v>
      </c>
      <c r="Q248" s="361">
        <v>1</v>
      </c>
      <c r="R248" s="361">
        <v>1</v>
      </c>
      <c r="S248" s="727"/>
      <c r="T248" s="727"/>
      <c r="U248" s="727"/>
      <c r="V248" s="706"/>
      <c r="W248" s="705"/>
      <c r="X248" s="700"/>
    </row>
    <row r="249" spans="1:24" s="697" customFormat="1" outlineLevel="1" x14ac:dyDescent="0.25">
      <c r="A249" s="699"/>
      <c r="B249" s="698"/>
      <c r="C249" s="710"/>
      <c r="D249" s="710"/>
      <c r="E249" s="710"/>
      <c r="F249" s="714"/>
      <c r="G249" s="726"/>
      <c r="H249" s="726"/>
      <c r="I249" s="923" t="str">
        <f t="shared" si="156"/>
        <v>l</v>
      </c>
      <c r="J249" s="827"/>
      <c r="K249" s="361">
        <v>0</v>
      </c>
      <c r="L249" s="361">
        <v>0.7</v>
      </c>
      <c r="M249" s="361">
        <v>0.9</v>
      </c>
      <c r="N249" s="361">
        <v>1</v>
      </c>
      <c r="O249" s="361">
        <v>1</v>
      </c>
      <c r="P249" s="361">
        <v>1</v>
      </c>
      <c r="Q249" s="361">
        <v>1</v>
      </c>
      <c r="R249" s="361">
        <v>1</v>
      </c>
      <c r="S249" s="727"/>
      <c r="T249" s="727"/>
      <c r="U249" s="727"/>
      <c r="V249" s="706"/>
      <c r="W249" s="705"/>
      <c r="X249" s="700"/>
    </row>
    <row r="250" spans="1:24" s="697" customFormat="1" outlineLevel="1" x14ac:dyDescent="0.25">
      <c r="A250" s="699"/>
      <c r="B250" s="698"/>
      <c r="C250" s="710"/>
      <c r="D250" s="710"/>
      <c r="E250" s="710"/>
      <c r="F250" s="714"/>
      <c r="G250" s="726"/>
      <c r="H250" s="726"/>
      <c r="I250" s="923" t="str">
        <f t="shared" si="156"/>
        <v>o</v>
      </c>
      <c r="J250" s="827"/>
      <c r="K250" s="361">
        <v>0</v>
      </c>
      <c r="L250" s="361">
        <v>0.7</v>
      </c>
      <c r="M250" s="361">
        <v>0.9</v>
      </c>
      <c r="N250" s="361">
        <v>1</v>
      </c>
      <c r="O250" s="361">
        <v>1</v>
      </c>
      <c r="P250" s="361">
        <v>1</v>
      </c>
      <c r="Q250" s="361">
        <v>1</v>
      </c>
      <c r="R250" s="361">
        <v>1</v>
      </c>
      <c r="S250" s="727"/>
      <c r="T250" s="727"/>
      <c r="U250" s="727"/>
      <c r="V250" s="706"/>
      <c r="W250" s="705"/>
      <c r="X250" s="700"/>
    </row>
    <row r="251" spans="1:24" s="697" customFormat="1" outlineLevel="1" x14ac:dyDescent="0.25">
      <c r="A251" s="699"/>
      <c r="B251" s="698"/>
      <c r="C251" s="710"/>
      <c r="D251" s="710"/>
      <c r="E251" s="710"/>
      <c r="F251" s="714"/>
      <c r="G251" s="726"/>
      <c r="H251" s="726"/>
      <c r="I251" s="923" t="str">
        <f t="shared" si="156"/>
        <v>od</v>
      </c>
      <c r="J251" s="827"/>
      <c r="K251" s="361">
        <v>0</v>
      </c>
      <c r="L251" s="361">
        <v>0.7</v>
      </c>
      <c r="M251" s="361">
        <v>0.9</v>
      </c>
      <c r="N251" s="361">
        <v>1</v>
      </c>
      <c r="O251" s="361">
        <v>1</v>
      </c>
      <c r="P251" s="361">
        <v>1</v>
      </c>
      <c r="Q251" s="361">
        <v>1</v>
      </c>
      <c r="R251" s="361">
        <v>1</v>
      </c>
      <c r="S251" s="727"/>
      <c r="T251" s="727"/>
      <c r="U251" s="727"/>
      <c r="V251" s="706"/>
      <c r="W251" s="705"/>
      <c r="X251" s="700"/>
    </row>
    <row r="252" spans="1:24" s="697" customFormat="1" outlineLevel="1" x14ac:dyDescent="0.25">
      <c r="A252" s="699"/>
      <c r="B252" s="698"/>
      <c r="C252" s="710"/>
      <c r="D252" s="710"/>
      <c r="E252" s="710"/>
      <c r="F252" s="714"/>
      <c r="G252" s="726"/>
      <c r="H252" s="726"/>
      <c r="I252" s="923" t="str">
        <f t="shared" si="156"/>
        <v>of</v>
      </c>
      <c r="J252" s="827"/>
      <c r="K252" s="361">
        <v>0</v>
      </c>
      <c r="L252" s="361">
        <v>0.7</v>
      </c>
      <c r="M252" s="361">
        <v>0.9</v>
      </c>
      <c r="N252" s="361">
        <v>1</v>
      </c>
      <c r="O252" s="361">
        <v>1</v>
      </c>
      <c r="P252" s="361">
        <v>1</v>
      </c>
      <c r="Q252" s="361">
        <v>1</v>
      </c>
      <c r="R252" s="361">
        <v>1</v>
      </c>
      <c r="S252" s="727"/>
      <c r="T252" s="727"/>
      <c r="U252" s="727"/>
      <c r="V252" s="706"/>
      <c r="W252" s="705"/>
      <c r="X252" s="700"/>
    </row>
    <row r="253" spans="1:24" s="697" customFormat="1" outlineLevel="1" x14ac:dyDescent="0.25">
      <c r="A253" s="699"/>
      <c r="B253" s="698"/>
      <c r="C253" s="710"/>
      <c r="D253" s="710"/>
      <c r="E253" s="710"/>
      <c r="F253" s="714"/>
      <c r="G253" s="726"/>
      <c r="H253" s="726"/>
      <c r="I253" s="923" t="str">
        <f t="shared" si="156"/>
        <v>r</v>
      </c>
      <c r="J253" s="827"/>
      <c r="K253" s="361">
        <v>0</v>
      </c>
      <c r="L253" s="361">
        <v>0.7</v>
      </c>
      <c r="M253" s="361">
        <v>0.9</v>
      </c>
      <c r="N253" s="361">
        <v>1</v>
      </c>
      <c r="O253" s="361">
        <v>1</v>
      </c>
      <c r="P253" s="361">
        <v>1</v>
      </c>
      <c r="Q253" s="361">
        <v>1</v>
      </c>
      <c r="R253" s="361">
        <v>1</v>
      </c>
      <c r="S253" s="727"/>
      <c r="T253" s="727"/>
      <c r="U253" s="727"/>
      <c r="V253" s="706"/>
      <c r="W253" s="705"/>
      <c r="X253" s="700"/>
    </row>
    <row r="254" spans="1:24" s="697" customFormat="1" outlineLevel="1" x14ac:dyDescent="0.25">
      <c r="A254" s="699"/>
      <c r="B254" s="698"/>
      <c r="C254" s="710"/>
      <c r="D254" s="710"/>
      <c r="E254" s="710"/>
      <c r="F254" s="714"/>
      <c r="G254" s="726"/>
      <c r="H254" s="726"/>
      <c r="I254" s="923" t="str">
        <f t="shared" si="156"/>
        <v>rd</v>
      </c>
      <c r="J254" s="827"/>
      <c r="K254" s="361">
        <v>0</v>
      </c>
      <c r="L254" s="361">
        <v>0.7</v>
      </c>
      <c r="M254" s="361">
        <v>0.9</v>
      </c>
      <c r="N254" s="361">
        <v>1</v>
      </c>
      <c r="O254" s="361">
        <v>1</v>
      </c>
      <c r="P254" s="361">
        <v>1</v>
      </c>
      <c r="Q254" s="361">
        <v>1</v>
      </c>
      <c r="R254" s="361">
        <v>1</v>
      </c>
      <c r="S254" s="727"/>
      <c r="T254" s="727"/>
      <c r="U254" s="727"/>
      <c r="V254" s="706"/>
      <c r="W254" s="705"/>
      <c r="X254" s="700"/>
    </row>
    <row r="255" spans="1:24" s="697" customFormat="1" outlineLevel="1" x14ac:dyDescent="0.25">
      <c r="A255" s="699"/>
      <c r="B255" s="698"/>
      <c r="C255" s="710"/>
      <c r="D255" s="710"/>
      <c r="E255" s="710"/>
      <c r="F255" s="714"/>
      <c r="G255" s="726"/>
      <c r="H255" s="726"/>
      <c r="I255" s="923" t="str">
        <f t="shared" si="156"/>
        <v>v</v>
      </c>
      <c r="J255" s="827"/>
      <c r="K255" s="361">
        <v>0</v>
      </c>
      <c r="L255" s="361">
        <v>0.7</v>
      </c>
      <c r="M255" s="361">
        <v>0.9</v>
      </c>
      <c r="N255" s="361">
        <v>1</v>
      </c>
      <c r="O255" s="361">
        <v>1</v>
      </c>
      <c r="P255" s="361">
        <v>1</v>
      </c>
      <c r="Q255" s="361">
        <v>1</v>
      </c>
      <c r="R255" s="361">
        <v>1</v>
      </c>
      <c r="S255" s="727"/>
      <c r="T255" s="727"/>
      <c r="U255" s="727"/>
      <c r="V255" s="706"/>
      <c r="W255" s="705"/>
      <c r="X255" s="700"/>
    </row>
    <row r="256" spans="1:24" s="697" customFormat="1" outlineLevel="1" x14ac:dyDescent="0.25">
      <c r="A256" s="699"/>
      <c r="B256" s="698"/>
      <c r="C256" s="710"/>
      <c r="D256" s="710"/>
      <c r="E256" s="710"/>
      <c r="F256" s="714"/>
      <c r="G256" s="726"/>
      <c r="H256" s="726"/>
      <c r="I256" s="923" t="str">
        <f t="shared" si="156"/>
        <v>w</v>
      </c>
      <c r="J256" s="827"/>
      <c r="K256" s="361">
        <v>0</v>
      </c>
      <c r="L256" s="361">
        <v>0.7</v>
      </c>
      <c r="M256" s="361">
        <v>0.9</v>
      </c>
      <c r="N256" s="361">
        <v>1</v>
      </c>
      <c r="O256" s="361">
        <v>1</v>
      </c>
      <c r="P256" s="361">
        <v>1</v>
      </c>
      <c r="Q256" s="361">
        <v>1</v>
      </c>
      <c r="R256" s="361">
        <v>1</v>
      </c>
      <c r="S256" s="727"/>
      <c r="T256" s="727"/>
      <c r="U256" s="727"/>
      <c r="V256" s="706"/>
      <c r="W256" s="705"/>
      <c r="X256" s="700"/>
    </row>
    <row r="257" spans="1:24" s="697" customFormat="1" outlineLevel="1" x14ac:dyDescent="0.25">
      <c r="A257" s="699"/>
      <c r="B257" s="698"/>
      <c r="C257" s="710"/>
      <c r="D257" s="710"/>
      <c r="E257" s="710"/>
      <c r="F257" s="714"/>
      <c r="G257" s="726"/>
      <c r="H257" s="726"/>
      <c r="I257" s="923" t="str">
        <f t="shared" si="156"/>
        <v>wd</v>
      </c>
      <c r="J257" s="827"/>
      <c r="K257" s="361">
        <v>0</v>
      </c>
      <c r="L257" s="361">
        <v>0.7</v>
      </c>
      <c r="M257" s="361">
        <v>0.9</v>
      </c>
      <c r="N257" s="361">
        <v>1</v>
      </c>
      <c r="O257" s="361">
        <v>1</v>
      </c>
      <c r="P257" s="361">
        <v>1</v>
      </c>
      <c r="Q257" s="361">
        <v>1</v>
      </c>
      <c r="R257" s="361">
        <v>1</v>
      </c>
      <c r="S257" s="727"/>
      <c r="T257" s="727"/>
      <c r="U257" s="727"/>
      <c r="V257" s="706"/>
      <c r="W257" s="705"/>
      <c r="X257" s="700"/>
    </row>
    <row r="258" spans="1:24" s="697" customFormat="1" outlineLevel="1" x14ac:dyDescent="0.25">
      <c r="A258" s="699"/>
      <c r="B258" s="698"/>
      <c r="C258" s="710"/>
      <c r="D258" s="710"/>
      <c r="E258" s="710"/>
      <c r="F258" s="714"/>
      <c r="G258" s="726"/>
      <c r="H258" s="726"/>
      <c r="I258" s="923" t="str">
        <f t="shared" si="156"/>
        <v>z</v>
      </c>
      <c r="J258" s="827"/>
      <c r="K258" s="361">
        <v>0</v>
      </c>
      <c r="L258" s="361">
        <v>0.7</v>
      </c>
      <c r="M258" s="361">
        <v>0.9</v>
      </c>
      <c r="N258" s="361">
        <v>1</v>
      </c>
      <c r="O258" s="361">
        <v>1</v>
      </c>
      <c r="P258" s="361">
        <v>1</v>
      </c>
      <c r="Q258" s="361">
        <v>1</v>
      </c>
      <c r="R258" s="361">
        <v>1</v>
      </c>
      <c r="S258" s="727"/>
      <c r="T258" s="727"/>
      <c r="U258" s="727"/>
      <c r="V258" s="706"/>
      <c r="W258" s="705"/>
      <c r="X258" s="700"/>
    </row>
    <row r="259" spans="1:24" s="697" customFormat="1" outlineLevel="1" x14ac:dyDescent="0.25">
      <c r="A259" s="699"/>
      <c r="B259" s="698"/>
      <c r="C259" s="710"/>
      <c r="D259" s="710"/>
      <c r="E259" s="710"/>
      <c r="F259" s="714"/>
      <c r="G259" s="726"/>
      <c r="H259" s="726"/>
      <c r="I259" s="923" t="str">
        <f t="shared" si="156"/>
        <v>zd</v>
      </c>
      <c r="J259" s="827"/>
      <c r="K259" s="361">
        <v>0</v>
      </c>
      <c r="L259" s="361">
        <v>0.7</v>
      </c>
      <c r="M259" s="361">
        <v>0.9</v>
      </c>
      <c r="N259" s="361">
        <v>1</v>
      </c>
      <c r="O259" s="361">
        <v>1</v>
      </c>
      <c r="P259" s="361">
        <v>1</v>
      </c>
      <c r="Q259" s="361">
        <v>1</v>
      </c>
      <c r="R259" s="361">
        <v>1</v>
      </c>
      <c r="S259" s="727"/>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957</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778</v>
      </c>
      <c r="K269" s="735" t="s">
        <v>404</v>
      </c>
      <c r="L269" s="735" t="s">
        <v>143</v>
      </c>
      <c r="M269" s="735" t="s">
        <v>144</v>
      </c>
      <c r="N269" s="735" t="s">
        <v>145</v>
      </c>
      <c r="O269" s="735" t="s">
        <v>146</v>
      </c>
      <c r="P269" s="735" t="s">
        <v>147</v>
      </c>
      <c r="Q269" s="735" t="s">
        <v>148</v>
      </c>
      <c r="R269" s="735" t="s">
        <v>149</v>
      </c>
      <c r="S269" s="735" t="s">
        <v>150</v>
      </c>
      <c r="T269" s="735" t="s">
        <v>151</v>
      </c>
      <c r="U269" s="735"/>
      <c r="V269" s="833"/>
      <c r="W269" s="705"/>
      <c r="X269" s="700"/>
    </row>
    <row r="270" spans="1:24" s="697" customFormat="1" x14ac:dyDescent="0.25">
      <c r="A270" s="699"/>
      <c r="B270" s="698"/>
      <c r="C270" s="710"/>
      <c r="D270" s="710"/>
      <c r="E270" s="710"/>
      <c r="F270" s="710"/>
      <c r="G270" s="832" t="s">
        <v>477</v>
      </c>
      <c r="H270" s="710"/>
      <c r="I270" s="710"/>
      <c r="J270" s="735"/>
      <c r="K270" s="735" t="s">
        <v>477</v>
      </c>
      <c r="L270" s="735" t="s">
        <v>477</v>
      </c>
      <c r="M270" s="735" t="s">
        <v>477</v>
      </c>
      <c r="N270" s="735" t="s">
        <v>477</v>
      </c>
      <c r="O270" s="735" t="s">
        <v>477</v>
      </c>
      <c r="P270" s="735" t="s">
        <v>477</v>
      </c>
      <c r="Q270" s="735" t="s">
        <v>477</v>
      </c>
      <c r="R270" s="735" t="s">
        <v>477</v>
      </c>
      <c r="S270" s="735" t="s">
        <v>477</v>
      </c>
      <c r="T270" s="735" t="s">
        <v>477</v>
      </c>
      <c r="U270" s="735"/>
      <c r="V270" s="833"/>
      <c r="W270" s="705"/>
      <c r="X270" s="700"/>
    </row>
    <row r="271" spans="1:24" s="697" customFormat="1" outlineLevel="1" x14ac:dyDescent="0.25">
      <c r="A271" s="699"/>
      <c r="B271" s="698"/>
      <c r="C271" s="710"/>
      <c r="D271" s="710"/>
      <c r="E271" s="710"/>
      <c r="F271" s="714"/>
      <c r="G271" s="714"/>
      <c r="H271" s="714"/>
      <c r="I271" s="923" t="str">
        <f>G21</f>
        <v>b</v>
      </c>
      <c r="J271" s="825"/>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3" t="str">
        <f t="shared" ref="I272:I287" si="157">G22</f>
        <v>bd</v>
      </c>
      <c r="J272" s="825"/>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3" t="str">
        <f t="shared" si="157"/>
        <v>f</v>
      </c>
      <c r="J273" s="827"/>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3" t="str">
        <f t="shared" si="157"/>
        <v>h</v>
      </c>
      <c r="J274" s="827"/>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3" t="str">
        <f t="shared" si="157"/>
        <v>i</v>
      </c>
      <c r="J275" s="827"/>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3" t="str">
        <f t="shared" si="157"/>
        <v>k</v>
      </c>
      <c r="J276" s="827"/>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3" t="str">
        <f t="shared" si="157"/>
        <v>l</v>
      </c>
      <c r="J277" s="827"/>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3" t="str">
        <f t="shared" si="157"/>
        <v>o</v>
      </c>
      <c r="J278" s="827"/>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3" t="str">
        <f t="shared" si="157"/>
        <v>od</v>
      </c>
      <c r="J279" s="827"/>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3" t="str">
        <f t="shared" si="157"/>
        <v>of</v>
      </c>
      <c r="J280" s="827"/>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3" t="str">
        <f t="shared" si="157"/>
        <v>r</v>
      </c>
      <c r="J281" s="827"/>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3" t="str">
        <f t="shared" si="157"/>
        <v>rd</v>
      </c>
      <c r="J282" s="827"/>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3" t="str">
        <f t="shared" si="157"/>
        <v>v</v>
      </c>
      <c r="J283" s="827"/>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3" t="str">
        <f t="shared" si="157"/>
        <v>w</v>
      </c>
      <c r="J284" s="827"/>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3" t="str">
        <f t="shared" si="157"/>
        <v>wd</v>
      </c>
      <c r="J285" s="827"/>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3" t="str">
        <f t="shared" si="157"/>
        <v>z</v>
      </c>
      <c r="J286" s="827"/>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3" t="str">
        <f t="shared" si="157"/>
        <v>zd</v>
      </c>
      <c r="J287" s="827"/>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8" t="s">
        <v>966</v>
      </c>
      <c r="H289" s="735"/>
      <c r="I289" s="735"/>
      <c r="J289" s="735"/>
      <c r="K289" s="162"/>
      <c r="L289" s="819"/>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965</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40"/>
      <c r="H291" s="205"/>
      <c r="I291" s="841"/>
      <c r="J291" s="841"/>
      <c r="K291" s="842"/>
      <c r="L291" s="842"/>
      <c r="M291" s="841"/>
      <c r="N291" s="841"/>
      <c r="O291" s="841"/>
      <c r="P291" s="841"/>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971</v>
      </c>
      <c r="H294" s="710"/>
      <c r="I294" s="710"/>
      <c r="J294" s="710"/>
      <c r="K294" s="710"/>
      <c r="L294" s="814"/>
      <c r="M294" s="814"/>
      <c r="N294" s="814"/>
      <c r="O294" s="814"/>
      <c r="P294" s="814"/>
      <c r="Q294" s="814"/>
      <c r="R294" s="814"/>
      <c r="S294" s="814"/>
      <c r="T294" s="814"/>
      <c r="U294" s="814"/>
      <c r="V294" s="814"/>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3"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3"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3"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3"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3"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3"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3"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3"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3"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3"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3"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3"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3"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3"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3"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3"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3"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958</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956</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9"/>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9"/>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975</v>
      </c>
      <c r="H323" s="710"/>
      <c r="I323" s="710"/>
      <c r="J323" s="710"/>
      <c r="K323" s="710"/>
      <c r="L323" s="846"/>
      <c r="M323" s="846"/>
      <c r="N323" s="846"/>
      <c r="O323" s="846"/>
      <c r="P323" s="846"/>
      <c r="Q323" s="846"/>
      <c r="R323" s="846"/>
      <c r="S323" s="846"/>
      <c r="T323" s="846"/>
      <c r="U323" s="846"/>
      <c r="V323" s="846"/>
      <c r="W323" s="705"/>
      <c r="X323" s="700"/>
    </row>
    <row r="324" spans="1:24" s="697" customFormat="1" outlineLevel="1" x14ac:dyDescent="0.25">
      <c r="A324" s="699"/>
      <c r="B324" s="698"/>
      <c r="C324" s="710"/>
      <c r="D324" s="710"/>
      <c r="E324" s="710"/>
      <c r="F324" s="710"/>
      <c r="G324" s="190"/>
      <c r="H324" s="710"/>
      <c r="I324" s="710"/>
      <c r="J324" s="710"/>
      <c r="K324" s="735" t="s">
        <v>404</v>
      </c>
      <c r="L324" s="735" t="s">
        <v>143</v>
      </c>
      <c r="M324" s="735" t="s">
        <v>144</v>
      </c>
      <c r="N324" s="735" t="s">
        <v>145</v>
      </c>
      <c r="O324" s="735" t="s">
        <v>146</v>
      </c>
      <c r="P324" s="735" t="s">
        <v>147</v>
      </c>
      <c r="Q324" s="735" t="s">
        <v>148</v>
      </c>
      <c r="R324" s="735" t="s">
        <v>149</v>
      </c>
      <c r="S324" s="735" t="s">
        <v>150</v>
      </c>
      <c r="T324" s="735" t="s">
        <v>151</v>
      </c>
      <c r="U324" s="846"/>
      <c r="V324" s="846"/>
      <c r="W324" s="705"/>
      <c r="X324" s="700"/>
    </row>
    <row r="325" spans="1:24" s="697" customFormat="1" outlineLevel="1" x14ac:dyDescent="0.25">
      <c r="A325" s="699"/>
      <c r="B325" s="698"/>
      <c r="C325" s="710"/>
      <c r="D325" s="719"/>
      <c r="E325" s="710"/>
      <c r="F325" s="718"/>
      <c r="G325" s="742"/>
      <c r="H325" s="275"/>
      <c r="I325" s="718"/>
      <c r="J325" s="924" t="str">
        <f>G21</f>
        <v>b</v>
      </c>
      <c r="K325" s="837">
        <v>0.15</v>
      </c>
      <c r="L325" s="837">
        <v>0.15</v>
      </c>
      <c r="M325" s="837">
        <v>0.15</v>
      </c>
      <c r="N325" s="837">
        <v>0.15</v>
      </c>
      <c r="O325" s="837">
        <v>0.15</v>
      </c>
      <c r="P325" s="837">
        <v>0.15</v>
      </c>
      <c r="Q325" s="837">
        <v>0.15</v>
      </c>
      <c r="R325" s="837">
        <v>0.15</v>
      </c>
      <c r="S325" s="837">
        <v>0.15</v>
      </c>
      <c r="T325" s="837">
        <v>0.15</v>
      </c>
      <c r="U325" s="739"/>
      <c r="V325" s="739"/>
      <c r="W325" s="705"/>
      <c r="X325" s="700"/>
    </row>
    <row r="326" spans="1:24" s="697" customFormat="1" outlineLevel="1" x14ac:dyDescent="0.25">
      <c r="A326" s="699"/>
      <c r="B326" s="698"/>
      <c r="C326" s="710"/>
      <c r="D326" s="719"/>
      <c r="E326" s="710"/>
      <c r="F326" s="718"/>
      <c r="G326" s="742"/>
      <c r="H326" s="275"/>
      <c r="I326" s="718"/>
      <c r="J326" s="924" t="str">
        <f t="shared" ref="J326:J341" si="159">G22</f>
        <v>bd</v>
      </c>
      <c r="K326" s="837">
        <v>0.15</v>
      </c>
      <c r="L326" s="837">
        <v>0.15</v>
      </c>
      <c r="M326" s="837">
        <v>0.15</v>
      </c>
      <c r="N326" s="837">
        <v>0.15</v>
      </c>
      <c r="O326" s="837">
        <v>0.15</v>
      </c>
      <c r="P326" s="837">
        <v>0.15</v>
      </c>
      <c r="Q326" s="837">
        <v>0.15</v>
      </c>
      <c r="R326" s="837">
        <v>0.15</v>
      </c>
      <c r="S326" s="837">
        <v>0.15</v>
      </c>
      <c r="T326" s="837">
        <v>0.15</v>
      </c>
      <c r="U326" s="739"/>
      <c r="V326" s="739"/>
      <c r="W326" s="705"/>
      <c r="X326" s="700"/>
    </row>
    <row r="327" spans="1:24" s="697" customFormat="1" outlineLevel="1" x14ac:dyDescent="0.25">
      <c r="A327" s="699"/>
      <c r="B327" s="698"/>
      <c r="C327" s="710"/>
      <c r="D327" s="719"/>
      <c r="E327" s="710"/>
      <c r="F327" s="718"/>
      <c r="G327" s="742"/>
      <c r="H327" s="275"/>
      <c r="I327" s="718"/>
      <c r="J327" s="924" t="str">
        <f t="shared" si="159"/>
        <v>f</v>
      </c>
      <c r="K327" s="837">
        <v>0.15</v>
      </c>
      <c r="L327" s="837">
        <v>0.15</v>
      </c>
      <c r="M327" s="837">
        <v>0.15</v>
      </c>
      <c r="N327" s="837">
        <v>0.15</v>
      </c>
      <c r="O327" s="837">
        <v>0.15</v>
      </c>
      <c r="P327" s="837">
        <v>0.15</v>
      </c>
      <c r="Q327" s="837">
        <v>0.15</v>
      </c>
      <c r="R327" s="837">
        <v>0.15</v>
      </c>
      <c r="S327" s="837">
        <v>0.15</v>
      </c>
      <c r="T327" s="837">
        <v>0.15</v>
      </c>
      <c r="U327" s="739"/>
      <c r="V327" s="739"/>
      <c r="W327" s="705"/>
      <c r="X327" s="700"/>
    </row>
    <row r="328" spans="1:24" s="697" customFormat="1" outlineLevel="1" x14ac:dyDescent="0.25">
      <c r="A328" s="699"/>
      <c r="B328" s="698"/>
      <c r="C328" s="710"/>
      <c r="D328" s="719"/>
      <c r="E328" s="710"/>
      <c r="F328" s="718"/>
      <c r="G328" s="742"/>
      <c r="H328" s="275"/>
      <c r="I328" s="718"/>
      <c r="J328" s="924" t="str">
        <f t="shared" si="159"/>
        <v>h</v>
      </c>
      <c r="K328" s="837">
        <v>0.15</v>
      </c>
      <c r="L328" s="837">
        <v>0.15</v>
      </c>
      <c r="M328" s="837">
        <v>0.15</v>
      </c>
      <c r="N328" s="837">
        <v>0.15</v>
      </c>
      <c r="O328" s="837">
        <v>0.15</v>
      </c>
      <c r="P328" s="837">
        <v>0.15</v>
      </c>
      <c r="Q328" s="837">
        <v>0.15</v>
      </c>
      <c r="R328" s="837">
        <v>0.15</v>
      </c>
      <c r="S328" s="837">
        <v>0.15</v>
      </c>
      <c r="T328" s="837">
        <v>0.15</v>
      </c>
      <c r="U328" s="739"/>
      <c r="V328" s="739"/>
      <c r="W328" s="705"/>
      <c r="X328" s="700"/>
    </row>
    <row r="329" spans="1:24" s="697" customFormat="1" outlineLevel="1" x14ac:dyDescent="0.25">
      <c r="A329" s="699"/>
      <c r="B329" s="698"/>
      <c r="C329" s="710"/>
      <c r="D329" s="719"/>
      <c r="E329" s="710"/>
      <c r="F329" s="718"/>
      <c r="G329" s="742"/>
      <c r="H329" s="275"/>
      <c r="I329" s="718"/>
      <c r="J329" s="924" t="str">
        <f t="shared" si="159"/>
        <v>i</v>
      </c>
      <c r="K329" s="837">
        <v>0.15</v>
      </c>
      <c r="L329" s="837">
        <v>0.15</v>
      </c>
      <c r="M329" s="837">
        <v>0.15</v>
      </c>
      <c r="N329" s="837">
        <v>0.15</v>
      </c>
      <c r="O329" s="837">
        <v>0.15</v>
      </c>
      <c r="P329" s="837">
        <v>0.15</v>
      </c>
      <c r="Q329" s="837">
        <v>0.15</v>
      </c>
      <c r="R329" s="837">
        <v>0.15</v>
      </c>
      <c r="S329" s="837">
        <v>0.15</v>
      </c>
      <c r="T329" s="837">
        <v>0.15</v>
      </c>
      <c r="U329" s="739"/>
      <c r="V329" s="739"/>
      <c r="W329" s="705"/>
      <c r="X329" s="700"/>
    </row>
    <row r="330" spans="1:24" s="697" customFormat="1" outlineLevel="1" x14ac:dyDescent="0.25">
      <c r="A330" s="699"/>
      <c r="B330" s="698"/>
      <c r="C330" s="710"/>
      <c r="D330" s="719"/>
      <c r="E330" s="710"/>
      <c r="F330" s="718"/>
      <c r="G330" s="742"/>
      <c r="H330" s="275"/>
      <c r="I330" s="718"/>
      <c r="J330" s="924" t="str">
        <f t="shared" si="159"/>
        <v>k</v>
      </c>
      <c r="K330" s="837">
        <v>0.15</v>
      </c>
      <c r="L330" s="837">
        <v>0.15</v>
      </c>
      <c r="M330" s="837">
        <v>0.15</v>
      </c>
      <c r="N330" s="837">
        <v>0.15</v>
      </c>
      <c r="O330" s="837">
        <v>0.15</v>
      </c>
      <c r="P330" s="837">
        <v>0.15</v>
      </c>
      <c r="Q330" s="837">
        <v>0.15</v>
      </c>
      <c r="R330" s="837">
        <v>0.15</v>
      </c>
      <c r="S330" s="837">
        <v>0.15</v>
      </c>
      <c r="T330" s="837">
        <v>0.15</v>
      </c>
      <c r="U330" s="739"/>
      <c r="V330" s="739"/>
      <c r="W330" s="705"/>
      <c r="X330" s="700"/>
    </row>
    <row r="331" spans="1:24" s="697" customFormat="1" outlineLevel="1" x14ac:dyDescent="0.25">
      <c r="A331" s="699"/>
      <c r="B331" s="698"/>
      <c r="C331" s="710"/>
      <c r="D331" s="719"/>
      <c r="E331" s="710"/>
      <c r="F331" s="718"/>
      <c r="G331" s="742"/>
      <c r="H331" s="275"/>
      <c r="I331" s="718"/>
      <c r="J331" s="924" t="str">
        <f t="shared" si="159"/>
        <v>l</v>
      </c>
      <c r="K331" s="837">
        <v>0.15</v>
      </c>
      <c r="L331" s="837">
        <v>0.15</v>
      </c>
      <c r="M331" s="837">
        <v>0.15</v>
      </c>
      <c r="N331" s="837">
        <v>0.15</v>
      </c>
      <c r="O331" s="837">
        <v>0.15</v>
      </c>
      <c r="P331" s="837">
        <v>0.15</v>
      </c>
      <c r="Q331" s="837">
        <v>0.15</v>
      </c>
      <c r="R331" s="837">
        <v>0.15</v>
      </c>
      <c r="S331" s="837">
        <v>0.15</v>
      </c>
      <c r="T331" s="837">
        <v>0.15</v>
      </c>
      <c r="U331" s="739"/>
      <c r="V331" s="739"/>
      <c r="W331" s="705"/>
      <c r="X331" s="700"/>
    </row>
    <row r="332" spans="1:24" s="697" customFormat="1" outlineLevel="1" x14ac:dyDescent="0.25">
      <c r="A332" s="699"/>
      <c r="B332" s="698"/>
      <c r="C332" s="710"/>
      <c r="D332" s="719"/>
      <c r="E332" s="710"/>
      <c r="F332" s="718"/>
      <c r="G332" s="742"/>
      <c r="H332" s="275"/>
      <c r="I332" s="718"/>
      <c r="J332" s="924" t="str">
        <f t="shared" si="159"/>
        <v>o</v>
      </c>
      <c r="K332" s="837">
        <v>0.15</v>
      </c>
      <c r="L332" s="837">
        <v>0.15</v>
      </c>
      <c r="M332" s="837">
        <v>0.15</v>
      </c>
      <c r="N332" s="837">
        <v>0.15</v>
      </c>
      <c r="O332" s="837">
        <v>0.15</v>
      </c>
      <c r="P332" s="837">
        <v>0.15</v>
      </c>
      <c r="Q332" s="837">
        <v>0.15</v>
      </c>
      <c r="R332" s="837">
        <v>0.15</v>
      </c>
      <c r="S332" s="837">
        <v>0.15</v>
      </c>
      <c r="T332" s="837">
        <v>0.15</v>
      </c>
      <c r="U332" s="739"/>
      <c r="V332" s="739"/>
      <c r="W332" s="705"/>
      <c r="X332" s="700"/>
    </row>
    <row r="333" spans="1:24" s="697" customFormat="1" outlineLevel="1" x14ac:dyDescent="0.25">
      <c r="A333" s="699"/>
      <c r="B333" s="698"/>
      <c r="C333" s="710"/>
      <c r="D333" s="719"/>
      <c r="E333" s="710"/>
      <c r="F333" s="718"/>
      <c r="G333" s="742"/>
      <c r="H333" s="275"/>
      <c r="I333" s="718"/>
      <c r="J333" s="924" t="str">
        <f t="shared" si="159"/>
        <v>od</v>
      </c>
      <c r="K333" s="837">
        <v>0.15</v>
      </c>
      <c r="L333" s="837">
        <v>0.15</v>
      </c>
      <c r="M333" s="837">
        <v>0.15</v>
      </c>
      <c r="N333" s="837">
        <v>0.15</v>
      </c>
      <c r="O333" s="837">
        <v>0.15</v>
      </c>
      <c r="P333" s="837">
        <v>0.15</v>
      </c>
      <c r="Q333" s="837">
        <v>0.15</v>
      </c>
      <c r="R333" s="837">
        <v>0.15</v>
      </c>
      <c r="S333" s="837">
        <v>0.15</v>
      </c>
      <c r="T333" s="837">
        <v>0.15</v>
      </c>
      <c r="U333" s="739"/>
      <c r="V333" s="739"/>
      <c r="W333" s="705"/>
      <c r="X333" s="700"/>
    </row>
    <row r="334" spans="1:24" s="697" customFormat="1" outlineLevel="1" x14ac:dyDescent="0.25">
      <c r="A334" s="699"/>
      <c r="B334" s="698"/>
      <c r="C334" s="710"/>
      <c r="D334" s="719"/>
      <c r="E334" s="710"/>
      <c r="F334" s="718"/>
      <c r="G334" s="742"/>
      <c r="H334" s="275"/>
      <c r="I334" s="718"/>
      <c r="J334" s="924" t="str">
        <f t="shared" si="159"/>
        <v>of</v>
      </c>
      <c r="K334" s="837">
        <v>0.15</v>
      </c>
      <c r="L334" s="837">
        <v>0.15</v>
      </c>
      <c r="M334" s="837">
        <v>0.15</v>
      </c>
      <c r="N334" s="837">
        <v>0.15</v>
      </c>
      <c r="O334" s="837">
        <v>0.15</v>
      </c>
      <c r="P334" s="837">
        <v>0.15</v>
      </c>
      <c r="Q334" s="837">
        <v>0.15</v>
      </c>
      <c r="R334" s="837">
        <v>0.15</v>
      </c>
      <c r="S334" s="837">
        <v>0.15</v>
      </c>
      <c r="T334" s="837">
        <v>0.15</v>
      </c>
      <c r="U334" s="739"/>
      <c r="V334" s="739"/>
      <c r="W334" s="705"/>
      <c r="X334" s="700"/>
    </row>
    <row r="335" spans="1:24" s="697" customFormat="1" outlineLevel="1" x14ac:dyDescent="0.25">
      <c r="A335" s="699"/>
      <c r="B335" s="698"/>
      <c r="C335" s="710"/>
      <c r="D335" s="719"/>
      <c r="E335" s="710"/>
      <c r="F335" s="718"/>
      <c r="G335" s="742"/>
      <c r="H335" s="275"/>
      <c r="I335" s="718"/>
      <c r="J335" s="924" t="str">
        <f t="shared" si="159"/>
        <v>r</v>
      </c>
      <c r="K335" s="837">
        <v>0.15</v>
      </c>
      <c r="L335" s="837">
        <v>0.15</v>
      </c>
      <c r="M335" s="837">
        <v>0.15</v>
      </c>
      <c r="N335" s="837">
        <v>0.15</v>
      </c>
      <c r="O335" s="837">
        <v>0.15</v>
      </c>
      <c r="P335" s="837">
        <v>0.15</v>
      </c>
      <c r="Q335" s="837">
        <v>0.15</v>
      </c>
      <c r="R335" s="837">
        <v>0.15</v>
      </c>
      <c r="S335" s="837">
        <v>0.15</v>
      </c>
      <c r="T335" s="837">
        <v>0.15</v>
      </c>
      <c r="U335" s="739"/>
      <c r="V335" s="739"/>
      <c r="W335" s="705"/>
      <c r="X335" s="700"/>
    </row>
    <row r="336" spans="1:24" s="697" customFormat="1" outlineLevel="1" x14ac:dyDescent="0.25">
      <c r="A336" s="699"/>
      <c r="B336" s="698"/>
      <c r="C336" s="710"/>
      <c r="D336" s="719"/>
      <c r="E336" s="710"/>
      <c r="F336" s="718"/>
      <c r="G336" s="742"/>
      <c r="H336" s="275"/>
      <c r="I336" s="718"/>
      <c r="J336" s="924" t="str">
        <f t="shared" si="159"/>
        <v>rd</v>
      </c>
      <c r="K336" s="837">
        <v>0.15</v>
      </c>
      <c r="L336" s="837">
        <v>0.15</v>
      </c>
      <c r="M336" s="837">
        <v>0.15</v>
      </c>
      <c r="N336" s="837">
        <v>0.15</v>
      </c>
      <c r="O336" s="837">
        <v>0.15</v>
      </c>
      <c r="P336" s="837">
        <v>0.15</v>
      </c>
      <c r="Q336" s="837">
        <v>0.15</v>
      </c>
      <c r="R336" s="837">
        <v>0.15</v>
      </c>
      <c r="S336" s="837">
        <v>0.15</v>
      </c>
      <c r="T336" s="837">
        <v>0.15</v>
      </c>
      <c r="U336" s="739"/>
      <c r="V336" s="739"/>
      <c r="W336" s="705"/>
      <c r="X336" s="700"/>
    </row>
    <row r="337" spans="1:24" s="697" customFormat="1" outlineLevel="1" x14ac:dyDescent="0.25">
      <c r="A337" s="699"/>
      <c r="B337" s="698"/>
      <c r="C337" s="710"/>
      <c r="D337" s="719"/>
      <c r="E337" s="710"/>
      <c r="F337" s="718"/>
      <c r="G337" s="742"/>
      <c r="H337" s="275"/>
      <c r="I337" s="718"/>
      <c r="J337" s="924" t="str">
        <f t="shared" si="159"/>
        <v>v</v>
      </c>
      <c r="K337" s="837">
        <v>0.15</v>
      </c>
      <c r="L337" s="837">
        <v>0.15</v>
      </c>
      <c r="M337" s="837">
        <v>0.15</v>
      </c>
      <c r="N337" s="837">
        <v>0.15</v>
      </c>
      <c r="O337" s="837">
        <v>0.15</v>
      </c>
      <c r="P337" s="837">
        <v>0.15</v>
      </c>
      <c r="Q337" s="837">
        <v>0.15</v>
      </c>
      <c r="R337" s="837">
        <v>0.15</v>
      </c>
      <c r="S337" s="837">
        <v>0.15</v>
      </c>
      <c r="T337" s="837">
        <v>0.15</v>
      </c>
      <c r="U337" s="739"/>
      <c r="V337" s="739"/>
      <c r="W337" s="705"/>
      <c r="X337" s="700"/>
    </row>
    <row r="338" spans="1:24" s="697" customFormat="1" outlineLevel="1" x14ac:dyDescent="0.25">
      <c r="A338" s="699"/>
      <c r="B338" s="698"/>
      <c r="C338" s="710"/>
      <c r="D338" s="719"/>
      <c r="E338" s="710"/>
      <c r="F338" s="718"/>
      <c r="G338" s="742"/>
      <c r="H338" s="275"/>
      <c r="I338" s="718"/>
      <c r="J338" s="924" t="str">
        <f t="shared" si="159"/>
        <v>w</v>
      </c>
      <c r="K338" s="837">
        <v>0.15</v>
      </c>
      <c r="L338" s="837">
        <v>0.15</v>
      </c>
      <c r="M338" s="837">
        <v>0.15</v>
      </c>
      <c r="N338" s="837">
        <v>0.15</v>
      </c>
      <c r="O338" s="837">
        <v>0.15</v>
      </c>
      <c r="P338" s="837">
        <v>0.15</v>
      </c>
      <c r="Q338" s="837">
        <v>0.15</v>
      </c>
      <c r="R338" s="837">
        <v>0.15</v>
      </c>
      <c r="S338" s="837">
        <v>0.15</v>
      </c>
      <c r="T338" s="837">
        <v>0.15</v>
      </c>
      <c r="U338" s="739"/>
      <c r="V338" s="739"/>
      <c r="W338" s="705"/>
      <c r="X338" s="700"/>
    </row>
    <row r="339" spans="1:24" s="697" customFormat="1" outlineLevel="1" x14ac:dyDescent="0.25">
      <c r="A339" s="699"/>
      <c r="B339" s="698"/>
      <c r="C339" s="710"/>
      <c r="D339" s="719"/>
      <c r="E339" s="710"/>
      <c r="F339" s="718"/>
      <c r="G339" s="742"/>
      <c r="H339" s="275"/>
      <c r="I339" s="718"/>
      <c r="J339" s="924" t="str">
        <f t="shared" si="159"/>
        <v>wd</v>
      </c>
      <c r="K339" s="837">
        <v>0.15</v>
      </c>
      <c r="L339" s="837">
        <v>0.15</v>
      </c>
      <c r="M339" s="837">
        <v>0.15</v>
      </c>
      <c r="N339" s="837">
        <v>0.15</v>
      </c>
      <c r="O339" s="837">
        <v>0.15</v>
      </c>
      <c r="P339" s="837">
        <v>0.15</v>
      </c>
      <c r="Q339" s="837">
        <v>0.15</v>
      </c>
      <c r="R339" s="837">
        <v>0.15</v>
      </c>
      <c r="S339" s="837">
        <v>0.15</v>
      </c>
      <c r="T339" s="837">
        <v>0.15</v>
      </c>
      <c r="U339" s="739"/>
      <c r="V339" s="739"/>
      <c r="W339" s="705"/>
      <c r="X339" s="700"/>
    </row>
    <row r="340" spans="1:24" s="697" customFormat="1" outlineLevel="1" x14ac:dyDescent="0.25">
      <c r="A340" s="699"/>
      <c r="B340" s="698"/>
      <c r="C340" s="710"/>
      <c r="D340" s="719"/>
      <c r="E340" s="710"/>
      <c r="F340" s="718"/>
      <c r="G340" s="742"/>
      <c r="H340" s="275"/>
      <c r="I340" s="718"/>
      <c r="J340" s="924" t="str">
        <f t="shared" si="159"/>
        <v>z</v>
      </c>
      <c r="K340" s="837">
        <v>0.15</v>
      </c>
      <c r="L340" s="837">
        <v>0.15</v>
      </c>
      <c r="M340" s="837">
        <v>0.15</v>
      </c>
      <c r="N340" s="837">
        <v>0.15</v>
      </c>
      <c r="O340" s="837">
        <v>0.15</v>
      </c>
      <c r="P340" s="837">
        <v>0.15</v>
      </c>
      <c r="Q340" s="837">
        <v>0.15</v>
      </c>
      <c r="R340" s="837">
        <v>0.15</v>
      </c>
      <c r="S340" s="837">
        <v>0.15</v>
      </c>
      <c r="T340" s="837">
        <v>0.15</v>
      </c>
      <c r="U340" s="739"/>
      <c r="V340" s="739"/>
      <c r="W340" s="705"/>
      <c r="X340" s="700"/>
    </row>
    <row r="341" spans="1:24" s="697" customFormat="1" outlineLevel="1" x14ac:dyDescent="0.25">
      <c r="A341" s="699"/>
      <c r="B341" s="698"/>
      <c r="C341" s="710"/>
      <c r="D341" s="719"/>
      <c r="E341" s="710"/>
      <c r="F341" s="718"/>
      <c r="G341" s="742"/>
      <c r="H341" s="275"/>
      <c r="I341" s="718"/>
      <c r="J341" s="924" t="str">
        <f t="shared" si="159"/>
        <v>zd</v>
      </c>
      <c r="K341" s="837">
        <v>0.15</v>
      </c>
      <c r="L341" s="837">
        <v>0.15</v>
      </c>
      <c r="M341" s="837">
        <v>0.15</v>
      </c>
      <c r="N341" s="837">
        <v>0.15</v>
      </c>
      <c r="O341" s="837">
        <v>0.15</v>
      </c>
      <c r="P341" s="837">
        <v>0.15</v>
      </c>
      <c r="Q341" s="837">
        <v>0.15</v>
      </c>
      <c r="R341" s="837">
        <v>0.15</v>
      </c>
      <c r="S341" s="837">
        <v>0.15</v>
      </c>
      <c r="T341" s="837">
        <v>0.15</v>
      </c>
      <c r="U341" s="739"/>
      <c r="V341" s="739"/>
      <c r="W341" s="705"/>
      <c r="X341" s="700"/>
    </row>
    <row r="342" spans="1:24" s="697" customFormat="1" outlineLevel="1" x14ac:dyDescent="0.25">
      <c r="A342" s="699"/>
      <c r="B342" s="698"/>
      <c r="C342" s="710"/>
      <c r="D342" s="719"/>
      <c r="E342" s="710"/>
      <c r="F342" s="718"/>
      <c r="G342" s="742"/>
      <c r="H342" s="275"/>
      <c r="I342" s="718"/>
      <c r="L342" s="829"/>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30"/>
      <c r="D347" s="830"/>
      <c r="E347" s="830"/>
      <c r="F347" s="830"/>
      <c r="G347" s="830"/>
      <c r="H347" s="831"/>
      <c r="I347" s="830"/>
      <c r="J347" s="830"/>
      <c r="K347" s="830"/>
      <c r="L347" s="830"/>
      <c r="M347" s="830"/>
      <c r="N347" s="830"/>
      <c r="O347" s="830"/>
      <c r="P347" s="830"/>
      <c r="Q347" s="830"/>
      <c r="R347" s="830"/>
      <c r="S347" s="830"/>
      <c r="T347" s="830"/>
      <c r="U347" s="830"/>
      <c r="V347" s="830"/>
      <c r="W347" s="830"/>
      <c r="X347" s="830"/>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790</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1167</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10"/>
      <c r="U19" s="1010"/>
      <c r="V19" s="1010"/>
      <c r="W19" s="1010"/>
      <c r="X19" s="1010"/>
      <c r="Y19" s="1010"/>
      <c r="Z19" s="1010"/>
      <c r="AA19" s="1010"/>
      <c r="AB19" s="1010"/>
      <c r="AC19" s="1010"/>
      <c r="AD19" s="1010"/>
      <c r="AE19" s="1010"/>
      <c r="AF19" s="1010"/>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848</v>
      </c>
      <c r="G20" s="630" t="s">
        <v>789</v>
      </c>
      <c r="H20" s="630" t="s">
        <v>781</v>
      </c>
      <c r="I20" s="630" t="s">
        <v>782</v>
      </c>
      <c r="J20" s="630" t="s">
        <v>783</v>
      </c>
      <c r="K20" s="630" t="s">
        <v>784</v>
      </c>
      <c r="L20" s="630" t="s">
        <v>785</v>
      </c>
      <c r="M20" s="630" t="s">
        <v>786</v>
      </c>
      <c r="N20" s="630" t="s">
        <v>787</v>
      </c>
      <c r="O20" s="630" t="s">
        <v>788</v>
      </c>
      <c r="P20" s="637"/>
      <c r="Q20" s="637"/>
      <c r="R20" s="637"/>
      <c r="S20" s="637"/>
      <c r="T20" s="1010" t="s">
        <v>101</v>
      </c>
      <c r="U20" s="1010" t="s">
        <v>848</v>
      </c>
      <c r="V20" s="1010" t="s">
        <v>789</v>
      </c>
      <c r="W20" s="1010" t="s">
        <v>781</v>
      </c>
      <c r="X20" s="1010" t="s">
        <v>782</v>
      </c>
      <c r="Y20" s="1010" t="s">
        <v>783</v>
      </c>
      <c r="Z20" s="1010" t="s">
        <v>784</v>
      </c>
      <c r="AA20" s="1010" t="s">
        <v>785</v>
      </c>
      <c r="AB20" s="1010" t="s">
        <v>786</v>
      </c>
      <c r="AC20" s="1010" t="s">
        <v>787</v>
      </c>
      <c r="AD20" s="1010" t="s">
        <v>788</v>
      </c>
      <c r="AE20" s="1010"/>
      <c r="AF20" s="1010"/>
      <c r="AG20" s="637"/>
      <c r="AH20" s="637"/>
      <c r="AI20" s="637"/>
      <c r="AJ20" s="637"/>
      <c r="AK20" s="637"/>
      <c r="AL20" s="244"/>
      <c r="AM20" s="236"/>
      <c r="AN20" s="236"/>
      <c r="AO20" s="236"/>
    </row>
    <row r="21" spans="1:41" s="76" customFormat="1" outlineLevel="1" x14ac:dyDescent="0.25">
      <c r="A21" s="234"/>
      <c r="B21" s="235"/>
      <c r="C21" s="245"/>
      <c r="D21" s="253"/>
      <c r="E21" s="649" t="s">
        <v>406</v>
      </c>
      <c r="F21" s="878">
        <v>43585</v>
      </c>
      <c r="G21" s="877">
        <v>43572</v>
      </c>
      <c r="H21" s="1">
        <f>G21</f>
        <v>43572</v>
      </c>
      <c r="I21" s="1">
        <f>H21</f>
        <v>43572</v>
      </c>
      <c r="J21" s="1">
        <f>G21</f>
        <v>43572</v>
      </c>
      <c r="K21" s="1">
        <f>J21</f>
        <v>43572</v>
      </c>
      <c r="L21" s="1">
        <f>K21</f>
        <v>43572</v>
      </c>
      <c r="M21" s="1">
        <f>J21</f>
        <v>43572</v>
      </c>
      <c r="N21" s="1">
        <f t="shared" ref="N21:O26" si="0">M21</f>
        <v>43572</v>
      </c>
      <c r="O21" s="1">
        <f t="shared" si="0"/>
        <v>43572</v>
      </c>
      <c r="P21" s="76" t="s">
        <v>1114</v>
      </c>
      <c r="T21" s="697" t="s">
        <v>406</v>
      </c>
      <c r="U21" s="1023">
        <f>MIN(51,INT((F21 - DATE(YEAR(F21),1,1))/7))*7+IF(YEAR(F21)&gt;YEAR(F$21),364,0)</f>
        <v>119</v>
      </c>
      <c r="V21" s="1023">
        <f t="shared" ref="V21:AD21" si="1">MIN(51,INT((G21 - DATE(YEAR(G21),1,1))/7))*7+IF(YEAR(G21)&gt;YEAR(G$21),364,0)</f>
        <v>105</v>
      </c>
      <c r="W21" s="1023">
        <f t="shared" si="1"/>
        <v>105</v>
      </c>
      <c r="X21" s="1023">
        <f t="shared" si="1"/>
        <v>105</v>
      </c>
      <c r="Y21" s="1023">
        <f t="shared" si="1"/>
        <v>105</v>
      </c>
      <c r="Z21" s="1023">
        <f t="shared" si="1"/>
        <v>105</v>
      </c>
      <c r="AA21" s="1023">
        <f t="shared" si="1"/>
        <v>105</v>
      </c>
      <c r="AB21" s="1023">
        <f t="shared" si="1"/>
        <v>105</v>
      </c>
      <c r="AC21" s="1023">
        <f t="shared" si="1"/>
        <v>105</v>
      </c>
      <c r="AD21" s="1023">
        <f t="shared" si="1"/>
        <v>105</v>
      </c>
      <c r="AE21" s="697"/>
      <c r="AF21" s="697"/>
      <c r="AL21" s="244"/>
      <c r="AM21" s="236"/>
      <c r="AN21" s="236"/>
      <c r="AO21" s="236"/>
    </row>
    <row r="22" spans="1:41" s="76" customFormat="1" outlineLevel="1" x14ac:dyDescent="0.25">
      <c r="A22" s="234"/>
      <c r="B22" s="235"/>
      <c r="C22" s="245"/>
      <c r="D22" s="714"/>
      <c r="E22" s="650" t="s">
        <v>407</v>
      </c>
      <c r="F22" s="877">
        <v>43606</v>
      </c>
      <c r="G22" s="1">
        <f>H22</f>
        <v>43593</v>
      </c>
      <c r="H22" s="1">
        <f>I22</f>
        <v>43593</v>
      </c>
      <c r="I22" s="1">
        <f>K22</f>
        <v>43593</v>
      </c>
      <c r="J22" s="1">
        <f>L22</f>
        <v>43593</v>
      </c>
      <c r="K22" s="877">
        <v>43593</v>
      </c>
      <c r="L22" s="1">
        <f>K22</f>
        <v>43593</v>
      </c>
      <c r="M22" s="1">
        <f>K22</f>
        <v>43593</v>
      </c>
      <c r="N22" s="1">
        <f t="shared" si="0"/>
        <v>43593</v>
      </c>
      <c r="O22" s="1">
        <f t="shared" si="0"/>
        <v>43593</v>
      </c>
      <c r="P22" s="406"/>
      <c r="Q22" s="406"/>
      <c r="R22" s="406"/>
      <c r="S22" s="406"/>
      <c r="T22" s="697" t="s">
        <v>407</v>
      </c>
      <c r="U22" s="1023">
        <f t="shared" ref="U22:U31" si="2">MIN(51,INT((F22 - DATE(YEAR(F22),1,1))/7))*7+IF(YEAR(F22)&gt;YEAR(F$21),364,0)</f>
        <v>140</v>
      </c>
      <c r="V22" s="1023">
        <f t="shared" ref="V22:V31" si="3">MIN(51,INT((G22 - DATE(YEAR(G22),1,1))/7))*7+IF(YEAR(G22)&gt;YEAR(G$21),364,0)</f>
        <v>126</v>
      </c>
      <c r="W22" s="1023">
        <f t="shared" ref="W22:W31" si="4">MIN(51,INT((H22 - DATE(YEAR(H22),1,1))/7))*7+IF(YEAR(H22)&gt;YEAR(H$21),364,0)</f>
        <v>126</v>
      </c>
      <c r="X22" s="1023">
        <f t="shared" ref="X22:X31" si="5">MIN(51,INT((I22 - DATE(YEAR(I22),1,1))/7))*7+IF(YEAR(I22)&gt;YEAR(I$21),364,0)</f>
        <v>126</v>
      </c>
      <c r="Y22" s="1023">
        <f t="shared" ref="Y22:Y31" si="6">MIN(51,INT((J22 - DATE(YEAR(J22),1,1))/7))*7+IF(YEAR(J22)&gt;YEAR(J$21),364,0)</f>
        <v>126</v>
      </c>
      <c r="Z22" s="1023">
        <f t="shared" ref="Z22:Z31" si="7">MIN(51,INT((K22 - DATE(YEAR(K22),1,1))/7))*7+IF(YEAR(K22)&gt;YEAR(K$21),364,0)</f>
        <v>126</v>
      </c>
      <c r="AA22" s="1023">
        <f t="shared" ref="AA22:AA31" si="8">MIN(51,INT((L22 - DATE(YEAR(L22),1,1))/7))*7+IF(YEAR(L22)&gt;YEAR(L$21),364,0)</f>
        <v>126</v>
      </c>
      <c r="AB22" s="1023">
        <f t="shared" ref="AB22:AB31" si="9">MIN(51,INT((M22 - DATE(YEAR(M22),1,1))/7))*7+IF(YEAR(M22)&gt;YEAR(M$21),364,0)</f>
        <v>126</v>
      </c>
      <c r="AC22" s="1023">
        <f t="shared" ref="AC22:AC31" si="10">MIN(51,INT((N22 - DATE(YEAR(N22),1,1))/7))*7+IF(YEAR(N22)&gt;YEAR(N$21),364,0)</f>
        <v>126</v>
      </c>
      <c r="AD22" s="1023">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408</v>
      </c>
      <c r="F23" s="877">
        <v>43628</v>
      </c>
      <c r="G23" s="877">
        <v>43628</v>
      </c>
      <c r="H23" s="1">
        <f>G23</f>
        <v>43628</v>
      </c>
      <c r="I23" s="877">
        <v>43628</v>
      </c>
      <c r="J23" s="1">
        <f>I23</f>
        <v>43628</v>
      </c>
      <c r="K23" s="877">
        <v>43628</v>
      </c>
      <c r="L23" s="1">
        <f>K23</f>
        <v>43628</v>
      </c>
      <c r="M23" s="877">
        <v>43614</v>
      </c>
      <c r="N23" s="1">
        <f t="shared" si="0"/>
        <v>43614</v>
      </c>
      <c r="O23" s="1">
        <f t="shared" si="0"/>
        <v>43614</v>
      </c>
      <c r="P23" s="697"/>
      <c r="Q23" s="697"/>
      <c r="R23" s="697"/>
      <c r="S23" s="697"/>
      <c r="T23" s="697" t="s">
        <v>408</v>
      </c>
      <c r="U23" s="1023">
        <f t="shared" si="2"/>
        <v>161</v>
      </c>
      <c r="V23" s="1023">
        <f t="shared" si="3"/>
        <v>161</v>
      </c>
      <c r="W23" s="1023">
        <f t="shared" si="4"/>
        <v>161</v>
      </c>
      <c r="X23" s="1023">
        <f t="shared" si="5"/>
        <v>161</v>
      </c>
      <c r="Y23" s="1023">
        <f t="shared" si="6"/>
        <v>161</v>
      </c>
      <c r="Z23" s="1023">
        <f t="shared" si="7"/>
        <v>161</v>
      </c>
      <c r="AA23" s="1023">
        <f t="shared" si="8"/>
        <v>161</v>
      </c>
      <c r="AB23" s="1023">
        <f t="shared" si="9"/>
        <v>147</v>
      </c>
      <c r="AC23" s="1023">
        <f t="shared" si="10"/>
        <v>147</v>
      </c>
      <c r="AD23" s="1023">
        <f t="shared" si="11"/>
        <v>147</v>
      </c>
      <c r="AE23" s="697"/>
      <c r="AF23" s="697"/>
      <c r="AG23" s="697"/>
      <c r="AL23" s="244"/>
      <c r="AM23" s="236"/>
      <c r="AN23" s="236"/>
      <c r="AO23" s="236"/>
    </row>
    <row r="24" spans="1:41" s="76" customFormat="1" outlineLevel="1" x14ac:dyDescent="0.25">
      <c r="A24" s="234"/>
      <c r="B24" s="235"/>
      <c r="C24" s="245"/>
      <c r="D24" s="714"/>
      <c r="E24" s="650" t="s">
        <v>409</v>
      </c>
      <c r="F24" s="877">
        <v>43684</v>
      </c>
      <c r="G24" s="877">
        <v>43684</v>
      </c>
      <c r="H24" s="1">
        <f>G24</f>
        <v>43684</v>
      </c>
      <c r="I24" s="877">
        <v>43684</v>
      </c>
      <c r="J24" s="1">
        <f>I24</f>
        <v>43684</v>
      </c>
      <c r="K24" s="877">
        <v>43684</v>
      </c>
      <c r="L24" s="1">
        <f>K24</f>
        <v>43684</v>
      </c>
      <c r="M24" s="877">
        <v>43684</v>
      </c>
      <c r="N24" s="1">
        <f t="shared" si="0"/>
        <v>43684</v>
      </c>
      <c r="O24" s="1">
        <f t="shared" si="0"/>
        <v>43684</v>
      </c>
      <c r="T24" s="697" t="s">
        <v>409</v>
      </c>
      <c r="U24" s="1023">
        <f t="shared" si="2"/>
        <v>217</v>
      </c>
      <c r="V24" s="1023">
        <f t="shared" si="3"/>
        <v>217</v>
      </c>
      <c r="W24" s="1023">
        <f t="shared" si="4"/>
        <v>217</v>
      </c>
      <c r="X24" s="1023">
        <f t="shared" si="5"/>
        <v>217</v>
      </c>
      <c r="Y24" s="1023">
        <f t="shared" si="6"/>
        <v>217</v>
      </c>
      <c r="Z24" s="1023">
        <f t="shared" si="7"/>
        <v>217</v>
      </c>
      <c r="AA24" s="1023">
        <f t="shared" si="8"/>
        <v>217</v>
      </c>
      <c r="AB24" s="1023">
        <f t="shared" si="9"/>
        <v>217</v>
      </c>
      <c r="AC24" s="1023">
        <f t="shared" si="10"/>
        <v>217</v>
      </c>
      <c r="AD24" s="1023">
        <f t="shared" si="11"/>
        <v>217</v>
      </c>
      <c r="AE24" s="697"/>
      <c r="AF24" s="697"/>
      <c r="AL24" s="244"/>
      <c r="AM24" s="236"/>
      <c r="AN24" s="236"/>
      <c r="AO24" s="236"/>
    </row>
    <row r="25" spans="1:41" s="76" customFormat="1" outlineLevel="1" x14ac:dyDescent="0.25">
      <c r="A25" s="234"/>
      <c r="B25" s="235"/>
      <c r="C25" s="245"/>
      <c r="D25" s="714"/>
      <c r="E25" s="650" t="s">
        <v>410</v>
      </c>
      <c r="F25" s="877">
        <v>43733</v>
      </c>
      <c r="G25" s="877">
        <v>43733</v>
      </c>
      <c r="H25" s="1">
        <f>G25</f>
        <v>43733</v>
      </c>
      <c r="I25" s="877">
        <v>43733</v>
      </c>
      <c r="J25" s="1">
        <f>I25</f>
        <v>43733</v>
      </c>
      <c r="K25" s="877">
        <v>43733</v>
      </c>
      <c r="L25" s="1">
        <f>K25</f>
        <v>43733</v>
      </c>
      <c r="M25" s="877">
        <v>43733</v>
      </c>
      <c r="N25" s="1">
        <f t="shared" si="0"/>
        <v>43733</v>
      </c>
      <c r="O25" s="1">
        <f t="shared" si="0"/>
        <v>43733</v>
      </c>
      <c r="T25" s="697" t="s">
        <v>410</v>
      </c>
      <c r="U25" s="1023">
        <f t="shared" si="2"/>
        <v>266</v>
      </c>
      <c r="V25" s="1023">
        <f t="shared" si="3"/>
        <v>266</v>
      </c>
      <c r="W25" s="1023">
        <f t="shared" si="4"/>
        <v>266</v>
      </c>
      <c r="X25" s="1023">
        <f t="shared" si="5"/>
        <v>266</v>
      </c>
      <c r="Y25" s="1023">
        <f t="shared" si="6"/>
        <v>266</v>
      </c>
      <c r="Z25" s="1023">
        <f t="shared" si="7"/>
        <v>266</v>
      </c>
      <c r="AA25" s="1023">
        <f t="shared" si="8"/>
        <v>266</v>
      </c>
      <c r="AB25" s="1023">
        <f t="shared" si="9"/>
        <v>266</v>
      </c>
      <c r="AC25" s="1023">
        <f t="shared" si="10"/>
        <v>266</v>
      </c>
      <c r="AD25" s="1023">
        <f t="shared" si="11"/>
        <v>266</v>
      </c>
      <c r="AE25" s="697"/>
      <c r="AF25" s="697"/>
      <c r="AL25" s="244"/>
      <c r="AM25" s="236"/>
      <c r="AN25" s="236"/>
      <c r="AO25" s="236"/>
    </row>
    <row r="26" spans="1:41" s="76" customFormat="1" outlineLevel="1" x14ac:dyDescent="0.25">
      <c r="A26" s="234"/>
      <c r="B26" s="235"/>
      <c r="C26" s="245"/>
      <c r="D26" s="714"/>
      <c r="E26" s="650" t="s">
        <v>411</v>
      </c>
      <c r="F26" s="877">
        <v>43778</v>
      </c>
      <c r="G26" s="877">
        <v>43753</v>
      </c>
      <c r="H26" s="1">
        <f>G26</f>
        <v>43753</v>
      </c>
      <c r="I26" s="877">
        <v>43753</v>
      </c>
      <c r="J26" s="1">
        <f>I26</f>
        <v>43753</v>
      </c>
      <c r="K26" s="877">
        <v>43753</v>
      </c>
      <c r="L26" s="1">
        <f>K26</f>
        <v>43753</v>
      </c>
      <c r="M26" s="877">
        <v>43753</v>
      </c>
      <c r="N26" s="1">
        <f t="shared" si="0"/>
        <v>43753</v>
      </c>
      <c r="O26" s="1">
        <f t="shared" si="0"/>
        <v>43753</v>
      </c>
      <c r="P26" s="76" t="s">
        <v>1115</v>
      </c>
      <c r="T26" s="697" t="s">
        <v>411</v>
      </c>
      <c r="U26" s="1023">
        <f t="shared" si="2"/>
        <v>308</v>
      </c>
      <c r="V26" s="1023">
        <f t="shared" si="3"/>
        <v>287</v>
      </c>
      <c r="W26" s="1023">
        <f t="shared" si="4"/>
        <v>287</v>
      </c>
      <c r="X26" s="1023">
        <f t="shared" si="5"/>
        <v>287</v>
      </c>
      <c r="Y26" s="1023">
        <f t="shared" si="6"/>
        <v>287</v>
      </c>
      <c r="Z26" s="1023">
        <f t="shared" si="7"/>
        <v>287</v>
      </c>
      <c r="AA26" s="1023">
        <f t="shared" si="8"/>
        <v>287</v>
      </c>
      <c r="AB26" s="1023">
        <f t="shared" si="9"/>
        <v>287</v>
      </c>
      <c r="AC26" s="1023">
        <f t="shared" si="10"/>
        <v>287</v>
      </c>
      <c r="AD26" s="1023">
        <f t="shared" si="11"/>
        <v>287</v>
      </c>
      <c r="AE26" s="697"/>
      <c r="AF26" s="697"/>
      <c r="AL26" s="244"/>
      <c r="AM26" s="236"/>
      <c r="AN26" s="236"/>
      <c r="AO26" s="236"/>
    </row>
    <row r="27" spans="1:41" s="76" customFormat="1" outlineLevel="1" x14ac:dyDescent="0.25">
      <c r="A27" s="234"/>
      <c r="B27" s="235"/>
      <c r="C27" s="245"/>
      <c r="D27" s="714"/>
      <c r="E27" s="650" t="s">
        <v>412</v>
      </c>
      <c r="F27" s="877">
        <v>43809</v>
      </c>
      <c r="G27" s="877">
        <v>43784</v>
      </c>
      <c r="H27" s="877">
        <v>43769</v>
      </c>
      <c r="I27" s="877">
        <v>43784</v>
      </c>
      <c r="J27" s="877">
        <v>43766</v>
      </c>
      <c r="K27" s="877">
        <v>43789</v>
      </c>
      <c r="L27" s="877">
        <v>43775</v>
      </c>
      <c r="M27" s="877">
        <v>43797</v>
      </c>
      <c r="N27" s="877">
        <v>43770</v>
      </c>
      <c r="O27" s="1">
        <f>N27</f>
        <v>43770</v>
      </c>
      <c r="P27" s="76" t="s">
        <v>1113</v>
      </c>
      <c r="T27" s="697" t="s">
        <v>412</v>
      </c>
      <c r="U27" s="1023">
        <f t="shared" si="2"/>
        <v>343</v>
      </c>
      <c r="V27" s="1023">
        <f t="shared" si="3"/>
        <v>315</v>
      </c>
      <c r="W27" s="1023">
        <f t="shared" si="4"/>
        <v>301</v>
      </c>
      <c r="X27" s="1023">
        <f t="shared" si="5"/>
        <v>315</v>
      </c>
      <c r="Y27" s="1023">
        <f t="shared" si="6"/>
        <v>294</v>
      </c>
      <c r="Z27" s="1023">
        <f t="shared" si="7"/>
        <v>322</v>
      </c>
      <c r="AA27" s="1023">
        <f t="shared" si="8"/>
        <v>308</v>
      </c>
      <c r="AB27" s="1023">
        <f t="shared" si="9"/>
        <v>329</v>
      </c>
      <c r="AC27" s="1023">
        <f t="shared" si="10"/>
        <v>301</v>
      </c>
      <c r="AD27" s="1023">
        <f t="shared" si="11"/>
        <v>301</v>
      </c>
      <c r="AE27" s="697"/>
      <c r="AF27" s="697"/>
      <c r="AL27" s="244"/>
      <c r="AM27" s="236"/>
      <c r="AN27" s="236"/>
      <c r="AO27" s="236"/>
    </row>
    <row r="28" spans="1:41" s="76" customFormat="1" outlineLevel="1" x14ac:dyDescent="0.25">
      <c r="A28" s="234"/>
      <c r="B28" s="235"/>
      <c r="C28" s="245"/>
      <c r="D28" s="714"/>
      <c r="E28" s="650" t="s">
        <v>413</v>
      </c>
      <c r="F28" s="877">
        <v>43852</v>
      </c>
      <c r="G28" s="877">
        <v>43852</v>
      </c>
      <c r="H28" s="877">
        <v>43852</v>
      </c>
      <c r="I28" s="877">
        <v>43852</v>
      </c>
      <c r="J28" s="877">
        <v>43852</v>
      </c>
      <c r="K28" s="877">
        <v>43852</v>
      </c>
      <c r="L28" s="877">
        <v>43852</v>
      </c>
      <c r="M28" s="877">
        <v>43852</v>
      </c>
      <c r="N28" s="877">
        <v>43852</v>
      </c>
      <c r="O28" s="1">
        <f>N28</f>
        <v>43852</v>
      </c>
      <c r="T28" s="697" t="s">
        <v>413</v>
      </c>
      <c r="U28" s="1023">
        <f t="shared" si="2"/>
        <v>385</v>
      </c>
      <c r="V28" s="1023">
        <f t="shared" si="3"/>
        <v>385</v>
      </c>
      <c r="W28" s="1023">
        <f t="shared" si="4"/>
        <v>385</v>
      </c>
      <c r="X28" s="1023">
        <f t="shared" si="5"/>
        <v>385</v>
      </c>
      <c r="Y28" s="1023">
        <f t="shared" si="6"/>
        <v>385</v>
      </c>
      <c r="Z28" s="1023">
        <f t="shared" si="7"/>
        <v>385</v>
      </c>
      <c r="AA28" s="1023">
        <f t="shared" si="8"/>
        <v>385</v>
      </c>
      <c r="AB28" s="1023">
        <f t="shared" si="9"/>
        <v>385</v>
      </c>
      <c r="AC28" s="1023">
        <f t="shared" si="10"/>
        <v>385</v>
      </c>
      <c r="AD28" s="1023">
        <f t="shared" si="11"/>
        <v>385</v>
      </c>
      <c r="AE28" s="697"/>
      <c r="AF28" s="697"/>
      <c r="AL28" s="244"/>
      <c r="AM28" s="236"/>
      <c r="AN28" s="236"/>
      <c r="AO28" s="236"/>
    </row>
    <row r="29" spans="1:41" s="76" customFormat="1" outlineLevel="1" x14ac:dyDescent="0.25">
      <c r="A29" s="234"/>
      <c r="B29" s="235"/>
      <c r="C29" s="245"/>
      <c r="D29" s="714"/>
      <c r="E29" s="650" t="s">
        <v>414</v>
      </c>
      <c r="F29" s="877">
        <v>43902</v>
      </c>
      <c r="G29" s="877">
        <v>43891</v>
      </c>
      <c r="H29" s="877">
        <v>43891</v>
      </c>
      <c r="I29" s="877">
        <v>43891</v>
      </c>
      <c r="J29" s="877">
        <v>43891</v>
      </c>
      <c r="K29" s="877">
        <v>43891</v>
      </c>
      <c r="L29" s="877">
        <v>43891</v>
      </c>
      <c r="M29" s="877">
        <v>43891</v>
      </c>
      <c r="N29" s="877">
        <v>43891</v>
      </c>
      <c r="O29" s="1">
        <f>N29</f>
        <v>43891</v>
      </c>
      <c r="T29" s="697" t="s">
        <v>414</v>
      </c>
      <c r="U29" s="1023">
        <f t="shared" si="2"/>
        <v>434</v>
      </c>
      <c r="V29" s="1023">
        <f t="shared" si="3"/>
        <v>420</v>
      </c>
      <c r="W29" s="1023">
        <f t="shared" si="4"/>
        <v>420</v>
      </c>
      <c r="X29" s="1023">
        <f t="shared" si="5"/>
        <v>420</v>
      </c>
      <c r="Y29" s="1023">
        <f t="shared" si="6"/>
        <v>420</v>
      </c>
      <c r="Z29" s="1023">
        <f t="shared" si="7"/>
        <v>420</v>
      </c>
      <c r="AA29" s="1023">
        <f t="shared" si="8"/>
        <v>420</v>
      </c>
      <c r="AB29" s="1023">
        <f t="shared" si="9"/>
        <v>420</v>
      </c>
      <c r="AC29" s="1023">
        <f t="shared" si="10"/>
        <v>420</v>
      </c>
      <c r="AD29" s="1023">
        <f t="shared" si="11"/>
        <v>420</v>
      </c>
      <c r="AE29" s="697"/>
      <c r="AF29" s="697"/>
      <c r="AL29" s="244"/>
      <c r="AM29" s="236"/>
      <c r="AN29" s="236"/>
      <c r="AO29" s="236"/>
    </row>
    <row r="30" spans="1:41" s="76" customFormat="1" outlineLevel="1" x14ac:dyDescent="0.25">
      <c r="A30" s="234"/>
      <c r="B30" s="235"/>
      <c r="C30" s="245"/>
      <c r="D30" s="714"/>
      <c r="E30" s="651" t="s">
        <v>415</v>
      </c>
      <c r="F30" s="877">
        <v>43930</v>
      </c>
      <c r="G30" s="877">
        <v>43922</v>
      </c>
      <c r="H30" s="877">
        <v>43922</v>
      </c>
      <c r="I30" s="877">
        <v>43922</v>
      </c>
      <c r="J30" s="877">
        <v>43922</v>
      </c>
      <c r="K30" s="877">
        <v>43922</v>
      </c>
      <c r="L30" s="877">
        <v>43922</v>
      </c>
      <c r="M30" s="877">
        <v>43922</v>
      </c>
      <c r="N30" s="877">
        <v>43922</v>
      </c>
      <c r="O30" s="1">
        <f>N30</f>
        <v>43922</v>
      </c>
      <c r="T30" s="697" t="s">
        <v>415</v>
      </c>
      <c r="U30" s="1023">
        <f t="shared" si="2"/>
        <v>462</v>
      </c>
      <c r="V30" s="1023">
        <f t="shared" si="3"/>
        <v>455</v>
      </c>
      <c r="W30" s="1023">
        <f t="shared" si="4"/>
        <v>455</v>
      </c>
      <c r="X30" s="1023">
        <f t="shared" si="5"/>
        <v>455</v>
      </c>
      <c r="Y30" s="1023">
        <f t="shared" si="6"/>
        <v>455</v>
      </c>
      <c r="Z30" s="1023">
        <f t="shared" si="7"/>
        <v>455</v>
      </c>
      <c r="AA30" s="1023">
        <f t="shared" si="8"/>
        <v>455</v>
      </c>
      <c r="AB30" s="1023">
        <f t="shared" si="9"/>
        <v>455</v>
      </c>
      <c r="AC30" s="1023">
        <f t="shared" si="10"/>
        <v>455</v>
      </c>
      <c r="AD30" s="1023">
        <f t="shared" si="11"/>
        <v>455</v>
      </c>
      <c r="AE30" s="697"/>
      <c r="AF30" s="697"/>
      <c r="AL30" s="244"/>
      <c r="AM30" s="236"/>
      <c r="AN30" s="236"/>
      <c r="AO30" s="236"/>
    </row>
    <row r="31" spans="1:41" s="76" customFormat="1" ht="15" customHeight="1" outlineLevel="1" x14ac:dyDescent="0.25">
      <c r="A31" s="234"/>
      <c r="B31" s="235"/>
      <c r="C31" s="245"/>
      <c r="D31" s="253"/>
      <c r="E31" s="217" t="s">
        <v>416</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9"/>
      <c r="R31" s="879"/>
      <c r="T31" s="697" t="s">
        <v>416</v>
      </c>
      <c r="U31" s="1023">
        <f t="shared" si="2"/>
        <v>483</v>
      </c>
      <c r="V31" s="1023">
        <f t="shared" si="3"/>
        <v>469</v>
      </c>
      <c r="W31" s="1023">
        <f t="shared" si="4"/>
        <v>469</v>
      </c>
      <c r="X31" s="1023">
        <f t="shared" si="5"/>
        <v>469</v>
      </c>
      <c r="Y31" s="1023">
        <f t="shared" si="6"/>
        <v>469</v>
      </c>
      <c r="Z31" s="1023">
        <f t="shared" si="7"/>
        <v>469</v>
      </c>
      <c r="AA31" s="1023">
        <f t="shared" si="8"/>
        <v>469</v>
      </c>
      <c r="AB31" s="1023">
        <f t="shared" si="9"/>
        <v>469</v>
      </c>
      <c r="AC31" s="1023">
        <f t="shared" si="10"/>
        <v>469</v>
      </c>
      <c r="AD31" s="1023">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791</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10"/>
      <c r="U43" s="1010"/>
      <c r="V43" s="1010"/>
      <c r="W43" s="1010"/>
      <c r="X43" s="1010"/>
      <c r="Y43" s="1010"/>
      <c r="Z43" s="1010"/>
      <c r="AA43" s="1010"/>
      <c r="AB43" s="1010"/>
      <c r="AC43" s="1010"/>
      <c r="AD43" s="1010"/>
      <c r="AE43" s="1010"/>
      <c r="AF43" s="1010"/>
      <c r="AG43" s="876"/>
      <c r="AH43" s="876"/>
      <c r="AI43" s="876"/>
      <c r="AJ43" s="876"/>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10"/>
      <c r="U44" s="1010"/>
      <c r="V44" s="1010"/>
      <c r="W44" s="1010"/>
      <c r="X44" s="1010"/>
      <c r="Y44" s="1010"/>
      <c r="Z44" s="1010"/>
      <c r="AA44" s="1010"/>
      <c r="AB44" s="1010"/>
      <c r="AC44" s="1010"/>
      <c r="AD44" s="1010"/>
      <c r="AE44" s="1010"/>
      <c r="AF44" s="1010"/>
      <c r="AG44" s="876"/>
      <c r="AH44" s="876"/>
      <c r="AI44" s="876"/>
      <c r="AJ44" s="876"/>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10"/>
      <c r="U45" s="1010"/>
      <c r="V45" s="1010"/>
      <c r="W45" s="1010"/>
      <c r="X45" s="1010"/>
      <c r="Y45" s="1010"/>
      <c r="Z45" s="1010"/>
      <c r="AA45" s="1010"/>
      <c r="AB45" s="1010"/>
      <c r="AC45" s="1010"/>
      <c r="AD45" s="1010"/>
      <c r="AE45" s="1010"/>
      <c r="AF45" s="1010"/>
      <c r="AG45" s="876"/>
      <c r="AH45" s="876"/>
      <c r="AI45" s="876"/>
      <c r="AJ45" s="876"/>
      <c r="AK45" s="627"/>
      <c r="AL45" s="244"/>
      <c r="AM45" s="236"/>
      <c r="AN45" s="236"/>
      <c r="AO45" s="236"/>
    </row>
    <row r="46" spans="1:41" s="76" customFormat="1" ht="12" customHeight="1" outlineLevel="1" x14ac:dyDescent="0.25">
      <c r="A46" s="234"/>
      <c r="B46" s="235"/>
      <c r="C46" s="245"/>
      <c r="D46" s="245"/>
      <c r="E46" s="245"/>
      <c r="F46" s="245"/>
      <c r="G46" s="245" t="s">
        <v>848</v>
      </c>
      <c r="H46" s="630" t="s">
        <v>789</v>
      </c>
      <c r="I46" s="630" t="s">
        <v>781</v>
      </c>
      <c r="J46" s="630" t="s">
        <v>782</v>
      </c>
      <c r="K46" s="630" t="s">
        <v>783</v>
      </c>
      <c r="L46" s="630" t="s">
        <v>784</v>
      </c>
      <c r="M46" s="630" t="s">
        <v>785</v>
      </c>
      <c r="N46" s="630" t="s">
        <v>786</v>
      </c>
      <c r="O46" s="630" t="s">
        <v>787</v>
      </c>
      <c r="P46" s="630" t="s">
        <v>788</v>
      </c>
      <c r="Q46" s="245"/>
      <c r="R46" s="627"/>
      <c r="S46" s="627"/>
      <c r="T46" s="1010"/>
      <c r="U46" s="1010"/>
      <c r="V46" s="1010"/>
      <c r="W46" s="1010"/>
      <c r="X46" s="1010"/>
      <c r="Y46" s="1010"/>
      <c r="Z46" s="1010"/>
      <c r="AA46" s="1010"/>
      <c r="AB46" s="1010"/>
      <c r="AC46" s="1010"/>
      <c r="AD46" s="1010"/>
      <c r="AE46" s="1010"/>
      <c r="AF46" s="1010"/>
      <c r="AG46" s="876"/>
      <c r="AH46" s="876"/>
      <c r="AI46" s="876"/>
      <c r="AJ46" s="876"/>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9">
        <v>21</v>
      </c>
      <c r="H48" s="1039">
        <v>28</v>
      </c>
      <c r="I48" s="1039">
        <v>28</v>
      </c>
      <c r="J48" s="1039">
        <v>28</v>
      </c>
      <c r="K48" s="1039">
        <v>28</v>
      </c>
      <c r="L48" s="1039">
        <v>14</v>
      </c>
      <c r="M48" s="1039">
        <v>14</v>
      </c>
      <c r="N48" s="1039">
        <v>0</v>
      </c>
      <c r="O48" s="1039">
        <v>0</v>
      </c>
      <c r="P48" s="1039">
        <v>0</v>
      </c>
      <c r="Q48" s="315" t="s">
        <v>796</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9">
        <v>7</v>
      </c>
      <c r="H49" s="1039">
        <v>7</v>
      </c>
      <c r="I49" s="1039">
        <v>7</v>
      </c>
      <c r="J49" s="1039">
        <v>7</v>
      </c>
      <c r="K49" s="1039">
        <v>7</v>
      </c>
      <c r="L49" s="1039">
        <v>7</v>
      </c>
      <c r="M49" s="1039">
        <v>7</v>
      </c>
      <c r="N49" s="1039">
        <v>7</v>
      </c>
      <c r="O49" s="1039">
        <v>7</v>
      </c>
      <c r="P49" s="1039">
        <v>7</v>
      </c>
      <c r="Q49" s="315" t="s">
        <v>833</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9">
        <v>7</v>
      </c>
      <c r="H50" s="1039">
        <v>7</v>
      </c>
      <c r="I50" s="1039">
        <v>7</v>
      </c>
      <c r="J50" s="1039">
        <v>7</v>
      </c>
      <c r="K50" s="1039">
        <v>7</v>
      </c>
      <c r="L50" s="1039">
        <v>7</v>
      </c>
      <c r="M50" s="1039">
        <v>7</v>
      </c>
      <c r="N50" s="1039">
        <v>7</v>
      </c>
      <c r="O50" s="1039">
        <v>7</v>
      </c>
      <c r="P50" s="1039">
        <v>7</v>
      </c>
      <c r="Q50" s="315" t="s">
        <v>833</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1168</v>
      </c>
      <c r="G51" s="1023">
        <f>INT(G48/7)*7</f>
        <v>21</v>
      </c>
      <c r="H51" s="1023">
        <f t="shared" ref="H51:P51" si="14">INT(H48/7)*7</f>
        <v>28</v>
      </c>
      <c r="I51" s="1023">
        <f t="shared" si="14"/>
        <v>28</v>
      </c>
      <c r="J51" s="1023">
        <f t="shared" si="14"/>
        <v>28</v>
      </c>
      <c r="K51" s="1023">
        <f t="shared" si="14"/>
        <v>28</v>
      </c>
      <c r="L51" s="1023">
        <f t="shared" si="14"/>
        <v>14</v>
      </c>
      <c r="M51" s="1023">
        <f t="shared" si="14"/>
        <v>14</v>
      </c>
      <c r="N51" s="1023">
        <f t="shared" si="14"/>
        <v>0</v>
      </c>
      <c r="O51" s="1023">
        <f t="shared" si="14"/>
        <v>0</v>
      </c>
      <c r="P51" s="1023">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3">
        <f t="shared" ref="G52:P52" si="15">INT(G49/7)*7</f>
        <v>7</v>
      </c>
      <c r="H52" s="1023">
        <f t="shared" si="15"/>
        <v>7</v>
      </c>
      <c r="I52" s="1023">
        <f t="shared" si="15"/>
        <v>7</v>
      </c>
      <c r="J52" s="1023">
        <f t="shared" si="15"/>
        <v>7</v>
      </c>
      <c r="K52" s="1023">
        <f t="shared" si="15"/>
        <v>7</v>
      </c>
      <c r="L52" s="1023">
        <f t="shared" si="15"/>
        <v>7</v>
      </c>
      <c r="M52" s="1023">
        <f t="shared" si="15"/>
        <v>7</v>
      </c>
      <c r="N52" s="1023">
        <f t="shared" si="15"/>
        <v>7</v>
      </c>
      <c r="O52" s="1023">
        <f t="shared" si="15"/>
        <v>7</v>
      </c>
      <c r="P52" s="1023">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3">
        <f t="shared" ref="G53:P53" si="16">INT(G50/7)*7</f>
        <v>7</v>
      </c>
      <c r="H53" s="1023">
        <f t="shared" si="16"/>
        <v>7</v>
      </c>
      <c r="I53" s="1023">
        <f t="shared" si="16"/>
        <v>7</v>
      </c>
      <c r="J53" s="1023">
        <f t="shared" si="16"/>
        <v>7</v>
      </c>
      <c r="K53" s="1023">
        <f t="shared" si="16"/>
        <v>7</v>
      </c>
      <c r="L53" s="1023">
        <f t="shared" si="16"/>
        <v>7</v>
      </c>
      <c r="M53" s="1023">
        <f t="shared" si="16"/>
        <v>7</v>
      </c>
      <c r="N53" s="1023">
        <f t="shared" si="16"/>
        <v>7</v>
      </c>
      <c r="O53" s="1023">
        <f t="shared" si="16"/>
        <v>7</v>
      </c>
      <c r="P53" s="1023">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9">
        <v>7</v>
      </c>
      <c r="H55" s="1039">
        <v>14</v>
      </c>
      <c r="I55" s="1039">
        <v>14</v>
      </c>
      <c r="J55" s="1039">
        <v>14</v>
      </c>
      <c r="K55" s="1039">
        <v>14</v>
      </c>
      <c r="L55" s="1039">
        <v>7</v>
      </c>
      <c r="M55" s="1039">
        <v>7</v>
      </c>
      <c r="N55" s="1039">
        <v>7</v>
      </c>
      <c r="O55" s="1039">
        <v>7</v>
      </c>
      <c r="P55" s="1039">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1168</v>
      </c>
      <c r="G56" s="1023">
        <f>INT(G55/7)*7</f>
        <v>7</v>
      </c>
      <c r="H56" s="1023">
        <f t="shared" ref="H56:P56" si="17">INT(H55/7)*7</f>
        <v>14</v>
      </c>
      <c r="I56" s="1023">
        <f t="shared" si="17"/>
        <v>14</v>
      </c>
      <c r="J56" s="1023">
        <f t="shared" si="17"/>
        <v>14</v>
      </c>
      <c r="K56" s="1023">
        <f t="shared" si="17"/>
        <v>14</v>
      </c>
      <c r="L56" s="1023">
        <f t="shared" si="17"/>
        <v>7</v>
      </c>
      <c r="M56" s="1023">
        <f t="shared" si="17"/>
        <v>7</v>
      </c>
      <c r="N56" s="1023">
        <f t="shared" si="17"/>
        <v>7</v>
      </c>
      <c r="O56" s="1023">
        <f t="shared" si="17"/>
        <v>7</v>
      </c>
      <c r="P56" s="1023">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4">
        <f>MIN(Crop!I63:I79)</f>
        <v>43794</v>
      </c>
      <c r="H59" s="1034">
        <f>MIN(Crop!J63:J79)</f>
        <v>43794</v>
      </c>
      <c r="I59" s="1034">
        <f>MIN(Crop!K63:K79)</f>
        <v>43794</v>
      </c>
      <c r="J59" s="1034">
        <f>MIN(Crop!L63:L79)</f>
        <v>43794</v>
      </c>
      <c r="K59" s="1034">
        <f>MIN(Crop!M63:M79)</f>
        <v>43794</v>
      </c>
      <c r="L59" s="1034">
        <f>MIN(Crop!N63:N79)</f>
        <v>43794</v>
      </c>
      <c r="M59" s="1034">
        <f>MIN(Crop!O63:O79)</f>
        <v>43794</v>
      </c>
      <c r="N59" s="1034">
        <f>MIN(Crop!P63:P79)</f>
        <v>43794</v>
      </c>
      <c r="O59" s="1034">
        <f>MIN(Crop!Q63:Q79)</f>
        <v>43794</v>
      </c>
      <c r="P59" s="1034">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1168</v>
      </c>
      <c r="G60" s="1023">
        <f>MIN(51,INT((G59 - DATE(YEAR(G59),1,1))/7))*7</f>
        <v>322</v>
      </c>
      <c r="H60" s="1023">
        <f t="shared" ref="H60:P60" si="18">MIN(51,INT((H59 - DATE(YEAR(H59),1,1))/7))*7</f>
        <v>322</v>
      </c>
      <c r="I60" s="1023">
        <f t="shared" si="18"/>
        <v>322</v>
      </c>
      <c r="J60" s="1023">
        <f t="shared" si="18"/>
        <v>322</v>
      </c>
      <c r="K60" s="1023">
        <f t="shared" si="18"/>
        <v>322</v>
      </c>
      <c r="L60" s="1023">
        <f t="shared" si="18"/>
        <v>322</v>
      </c>
      <c r="M60" s="1023">
        <f t="shared" si="18"/>
        <v>322</v>
      </c>
      <c r="N60" s="1023">
        <f t="shared" si="18"/>
        <v>322</v>
      </c>
      <c r="O60" s="1023">
        <f t="shared" si="18"/>
        <v>322</v>
      </c>
      <c r="P60" s="1023">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9">
        <v>7</v>
      </c>
      <c r="H62" s="1039">
        <v>7</v>
      </c>
      <c r="I62" s="1039">
        <v>7</v>
      </c>
      <c r="J62" s="1039">
        <v>7</v>
      </c>
      <c r="K62" s="1039">
        <v>7</v>
      </c>
      <c r="L62" s="1039">
        <v>7</v>
      </c>
      <c r="M62" s="1039">
        <v>7</v>
      </c>
      <c r="N62" s="1039">
        <v>7</v>
      </c>
      <c r="O62" s="1039">
        <v>7</v>
      </c>
      <c r="P62" s="1039">
        <v>7</v>
      </c>
      <c r="Q62" s="315" t="s">
        <v>793</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9">
        <v>28</v>
      </c>
      <c r="H63" s="1039">
        <v>28</v>
      </c>
      <c r="I63" s="1039">
        <v>28</v>
      </c>
      <c r="J63" s="1039">
        <v>28</v>
      </c>
      <c r="K63" s="1039">
        <v>28</v>
      </c>
      <c r="L63" s="1039">
        <v>28</v>
      </c>
      <c r="M63" s="1039">
        <v>28</v>
      </c>
      <c r="N63" s="1039">
        <v>28</v>
      </c>
      <c r="O63" s="1039">
        <v>28</v>
      </c>
      <c r="P63" s="1039">
        <v>28</v>
      </c>
      <c r="Q63" s="315" t="s">
        <v>795</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1168</v>
      </c>
      <c r="G64" s="1023">
        <f>INT(G62/7)*7</f>
        <v>7</v>
      </c>
      <c r="H64" s="1023">
        <f t="shared" ref="H64:P64" si="19">INT(H62/7)*7</f>
        <v>7</v>
      </c>
      <c r="I64" s="1023">
        <f t="shared" si="19"/>
        <v>7</v>
      </c>
      <c r="J64" s="1023">
        <f t="shared" si="19"/>
        <v>7</v>
      </c>
      <c r="K64" s="1023">
        <f t="shared" si="19"/>
        <v>7</v>
      </c>
      <c r="L64" s="1023">
        <f t="shared" si="19"/>
        <v>7</v>
      </c>
      <c r="M64" s="1023">
        <f t="shared" si="19"/>
        <v>7</v>
      </c>
      <c r="N64" s="1023">
        <f t="shared" si="19"/>
        <v>7</v>
      </c>
      <c r="O64" s="1023">
        <f t="shared" si="19"/>
        <v>7</v>
      </c>
      <c r="P64" s="1023">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3">
        <f>INT(G63/7)*7</f>
        <v>28</v>
      </c>
      <c r="H65" s="1023">
        <f t="shared" ref="H65:P65" si="20">INT(H63/7)*7</f>
        <v>28</v>
      </c>
      <c r="I65" s="1023">
        <f t="shared" si="20"/>
        <v>28</v>
      </c>
      <c r="J65" s="1023">
        <f t="shared" si="20"/>
        <v>28</v>
      </c>
      <c r="K65" s="1023">
        <f t="shared" si="20"/>
        <v>28</v>
      </c>
      <c r="L65" s="1023">
        <f t="shared" si="20"/>
        <v>28</v>
      </c>
      <c r="M65" s="1023">
        <f t="shared" si="20"/>
        <v>28</v>
      </c>
      <c r="N65" s="1023">
        <f t="shared" si="20"/>
        <v>28</v>
      </c>
      <c r="O65" s="1023">
        <f t="shared" si="20"/>
        <v>28</v>
      </c>
      <c r="P65" s="1023">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780</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10"/>
      <c r="U94" s="1010"/>
      <c r="V94" s="1010"/>
      <c r="W94" s="1010"/>
      <c r="X94" s="1010"/>
      <c r="Y94" s="1010"/>
      <c r="Z94" s="1010"/>
      <c r="AA94" s="1010"/>
      <c r="AB94" s="1010"/>
      <c r="AC94" s="1010"/>
      <c r="AD94" s="1010"/>
      <c r="AE94" s="1010"/>
      <c r="AF94" s="1010"/>
      <c r="AG94" s="627"/>
      <c r="AH94" s="627"/>
      <c r="AI94" s="627"/>
      <c r="AJ94" s="625"/>
      <c r="AK94" s="625"/>
      <c r="AL94" s="244"/>
      <c r="AM94" s="236"/>
      <c r="AN94" s="236"/>
      <c r="AO94" s="236"/>
    </row>
    <row r="95" spans="1:41" s="76" customFormat="1" ht="12" customHeight="1" outlineLevel="1" x14ac:dyDescent="0.25">
      <c r="A95" s="234"/>
      <c r="B95" s="235"/>
      <c r="C95" s="245"/>
      <c r="D95" s="245"/>
      <c r="E95" s="245"/>
      <c r="F95" s="1050"/>
      <c r="G95" s="1059" t="s">
        <v>793</v>
      </c>
      <c r="H95" s="1059"/>
      <c r="I95" s="1059"/>
      <c r="J95" s="1059"/>
      <c r="K95" s="1059" t="s">
        <v>794</v>
      </c>
      <c r="L95" s="1059"/>
      <c r="M95" s="1059" t="s">
        <v>795</v>
      </c>
      <c r="N95" s="1059"/>
      <c r="O95" s="1050"/>
      <c r="P95" s="625"/>
      <c r="Q95" s="625"/>
      <c r="R95" s="625"/>
      <c r="S95" s="627"/>
      <c r="T95" s="1010"/>
      <c r="U95" s="710" t="s">
        <v>1167</v>
      </c>
      <c r="V95" s="1010"/>
      <c r="W95" s="1010"/>
      <c r="X95" s="1010"/>
      <c r="Y95" s="1010"/>
      <c r="Z95" s="1010"/>
      <c r="AA95" s="1010"/>
      <c r="AB95" s="1010"/>
      <c r="AC95" s="1010"/>
      <c r="AD95" s="1010"/>
      <c r="AE95" s="1010"/>
      <c r="AF95" s="1010"/>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10"/>
      <c r="U96" s="1010"/>
      <c r="V96" s="1010"/>
      <c r="W96" s="1010"/>
      <c r="X96" s="1010"/>
      <c r="Y96" s="1010"/>
      <c r="Z96" s="1010"/>
      <c r="AA96" s="1010"/>
      <c r="AB96" s="1010"/>
      <c r="AC96" s="1010"/>
      <c r="AD96" s="1010"/>
      <c r="AE96" s="1010"/>
      <c r="AF96" s="1010"/>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848</v>
      </c>
      <c r="G97" s="630" t="s">
        <v>789</v>
      </c>
      <c r="H97" s="630" t="s">
        <v>781</v>
      </c>
      <c r="I97" s="630" t="s">
        <v>782</v>
      </c>
      <c r="J97" s="630" t="s">
        <v>783</v>
      </c>
      <c r="K97" s="630" t="s">
        <v>784</v>
      </c>
      <c r="L97" s="630" t="s">
        <v>785</v>
      </c>
      <c r="M97" s="630" t="s">
        <v>786</v>
      </c>
      <c r="N97" s="630" t="s">
        <v>787</v>
      </c>
      <c r="O97" s="630" t="s">
        <v>788</v>
      </c>
      <c r="P97" s="627"/>
      <c r="Q97" s="625"/>
      <c r="R97" s="625"/>
      <c r="S97" s="627"/>
      <c r="T97" s="1010"/>
      <c r="U97" s="1010" t="str">
        <f>F97</f>
        <v>typ</v>
      </c>
      <c r="V97" s="1048" t="str">
        <f t="shared" ref="V97:AD97" si="21">G97</f>
        <v>season0</v>
      </c>
      <c r="W97" s="1048" t="str">
        <f t="shared" si="21"/>
        <v>season1</v>
      </c>
      <c r="X97" s="1048" t="str">
        <f t="shared" si="21"/>
        <v>season2</v>
      </c>
      <c r="Y97" s="1048" t="str">
        <f t="shared" si="21"/>
        <v>season3</v>
      </c>
      <c r="Z97" s="1048" t="str">
        <f t="shared" si="21"/>
        <v>season4</v>
      </c>
      <c r="AA97" s="1048" t="str">
        <f t="shared" si="21"/>
        <v>season5</v>
      </c>
      <c r="AB97" s="1048" t="str">
        <f t="shared" si="21"/>
        <v>season6</v>
      </c>
      <c r="AC97" s="1048" t="str">
        <f t="shared" si="21"/>
        <v>season7</v>
      </c>
      <c r="AD97" s="1048" t="str">
        <f t="shared" si="21"/>
        <v>season8</v>
      </c>
      <c r="AE97" s="1010"/>
      <c r="AF97" s="1010"/>
      <c r="AG97" s="627"/>
      <c r="AH97" s="627"/>
      <c r="AI97" s="627"/>
      <c r="AJ97" s="625"/>
      <c r="AK97" s="625"/>
      <c r="AL97" s="244"/>
      <c r="AM97" s="236"/>
      <c r="AN97" s="236"/>
      <c r="AO97" s="236"/>
    </row>
    <row r="98" spans="1:41" s="76" customFormat="1" outlineLevel="1" x14ac:dyDescent="0.25">
      <c r="A98" s="234"/>
      <c r="B98" s="235"/>
      <c r="C98" s="245"/>
      <c r="D98" s="261"/>
      <c r="E98" s="254" t="s">
        <v>797</v>
      </c>
      <c r="F98" s="854">
        <f t="shared" ref="F98:O98" si="22">F21</f>
        <v>43585</v>
      </c>
      <c r="G98" s="854">
        <f t="shared" si="22"/>
        <v>43572</v>
      </c>
      <c r="H98" s="854">
        <f t="shared" si="22"/>
        <v>43572</v>
      </c>
      <c r="I98" s="854">
        <f t="shared" si="22"/>
        <v>43572</v>
      </c>
      <c r="J98" s="854">
        <f t="shared" si="22"/>
        <v>43572</v>
      </c>
      <c r="K98" s="854">
        <f t="shared" si="22"/>
        <v>43572</v>
      </c>
      <c r="L98" s="854">
        <f t="shared" si="22"/>
        <v>43572</v>
      </c>
      <c r="M98" s="854">
        <f t="shared" si="22"/>
        <v>43572</v>
      </c>
      <c r="N98" s="854">
        <f t="shared" si="22"/>
        <v>43572</v>
      </c>
      <c r="O98" s="854">
        <f t="shared" si="22"/>
        <v>43572</v>
      </c>
      <c r="P98" s="76" t="s">
        <v>811</v>
      </c>
      <c r="R98" s="218"/>
      <c r="S98" s="218"/>
      <c r="T98" s="218" t="s">
        <v>797</v>
      </c>
      <c r="U98" s="1023">
        <f t="shared" ref="U98:AC98" si="23">MIN(51,INT((F98 - DATE(YEAR(F98),1,1))/7))*7+IF(YEAR(F98)&gt;YEAR(F$98),364,0)</f>
        <v>119</v>
      </c>
      <c r="V98" s="1023">
        <f t="shared" si="23"/>
        <v>105</v>
      </c>
      <c r="W98" s="1023">
        <f t="shared" si="23"/>
        <v>105</v>
      </c>
      <c r="X98" s="1023">
        <f t="shared" si="23"/>
        <v>105</v>
      </c>
      <c r="Y98" s="1023">
        <f t="shared" si="23"/>
        <v>105</v>
      </c>
      <c r="Z98" s="1023">
        <f t="shared" si="23"/>
        <v>105</v>
      </c>
      <c r="AA98" s="1023">
        <f t="shared" si="23"/>
        <v>105</v>
      </c>
      <c r="AB98" s="1023">
        <f t="shared" si="23"/>
        <v>105</v>
      </c>
      <c r="AC98" s="1023">
        <f t="shared" si="23"/>
        <v>105</v>
      </c>
      <c r="AD98" s="1023">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798</v>
      </c>
      <c r="F99" s="857">
        <f>F21+G56</f>
        <v>43592</v>
      </c>
      <c r="G99" s="857">
        <f>G21+H56</f>
        <v>43586</v>
      </c>
      <c r="H99" s="857">
        <f>H21+I56</f>
        <v>43586</v>
      </c>
      <c r="I99" s="857">
        <f>I21+J56</f>
        <v>43586</v>
      </c>
      <c r="J99" s="857">
        <f>J21+K56</f>
        <v>43586</v>
      </c>
      <c r="K99" s="854">
        <f>K22</f>
        <v>43593</v>
      </c>
      <c r="L99" s="854">
        <f>L22</f>
        <v>43593</v>
      </c>
      <c r="M99" s="854">
        <f>M22</f>
        <v>43593</v>
      </c>
      <c r="N99" s="854">
        <f>N22</f>
        <v>43593</v>
      </c>
      <c r="O99" s="854">
        <f>O22</f>
        <v>43593</v>
      </c>
      <c r="R99" s="218"/>
      <c r="T99" s="697" t="s">
        <v>798</v>
      </c>
      <c r="U99" s="1023">
        <f t="shared" ref="U99:U112" si="24">MIN(51,INT((F99 - DATE(YEAR(F99),1,1))/7))*7+IF(YEAR(F99)&gt;YEAR(F$98),364,0)</f>
        <v>126</v>
      </c>
      <c r="V99" s="1023">
        <f t="shared" ref="V99:V112" si="25">MIN(51,INT((G99 - DATE(YEAR(G99),1,1))/7))*7+IF(YEAR(G99)&gt;YEAR(G$98),364,0)</f>
        <v>119</v>
      </c>
      <c r="W99" s="1023">
        <f t="shared" ref="W99:W112" si="26">MIN(51,INT((H99 - DATE(YEAR(H99),1,1))/7))*7+IF(YEAR(H99)&gt;YEAR(H$98),364,0)</f>
        <v>119</v>
      </c>
      <c r="X99" s="1023">
        <f t="shared" ref="X99:X112" si="27">MIN(51,INT((I99 - DATE(YEAR(I99),1,1))/7))*7+IF(YEAR(I99)&gt;YEAR(I$98),364,0)</f>
        <v>119</v>
      </c>
      <c r="Y99" s="1023">
        <f t="shared" ref="Y99:Y112" si="28">MIN(51,INT((J99 - DATE(YEAR(J99),1,1))/7))*7+IF(YEAR(J99)&gt;YEAR(J$98),364,0)</f>
        <v>119</v>
      </c>
      <c r="Z99" s="1023">
        <f t="shared" ref="Z99:Z112" si="29">MIN(51,INT((K99 - DATE(YEAR(K99),1,1))/7))*7+IF(YEAR(K99)&gt;YEAR(K$98),364,0)</f>
        <v>126</v>
      </c>
      <c r="AA99" s="1023">
        <f t="shared" ref="AA99:AA112" si="30">MIN(51,INT((L99 - DATE(YEAR(L99),1,1))/7))*7+IF(YEAR(L99)&gt;YEAR(L$98),364,0)</f>
        <v>126</v>
      </c>
      <c r="AB99" s="1023">
        <f t="shared" ref="AB99:AB112" si="31">MIN(51,INT((M99 - DATE(YEAR(M99),1,1))/7))*7+IF(YEAR(M99)&gt;YEAR(M$98),364,0)</f>
        <v>126</v>
      </c>
      <c r="AC99" s="1023">
        <f t="shared" ref="AC99:AC112" si="32">MIN(51,INT((N99 - DATE(YEAR(N99),1,1))/7))*7+IF(YEAR(N99)&gt;YEAR(N$98),364,0)</f>
        <v>126</v>
      </c>
      <c r="AD99" s="1023">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799</v>
      </c>
      <c r="F100" s="856">
        <f>F99+G51</f>
        <v>43613</v>
      </c>
      <c r="G100" s="854">
        <f>G22</f>
        <v>43593</v>
      </c>
      <c r="H100" s="854">
        <f>H22</f>
        <v>43593</v>
      </c>
      <c r="I100" s="854">
        <f>I22</f>
        <v>43593</v>
      </c>
      <c r="J100" s="854">
        <f>J22</f>
        <v>43593</v>
      </c>
      <c r="K100" s="857">
        <f>K22+L56</f>
        <v>43600</v>
      </c>
      <c r="L100" s="857">
        <f>L22+M56</f>
        <v>43600</v>
      </c>
      <c r="M100" s="857">
        <f>M23+N56</f>
        <v>43621</v>
      </c>
      <c r="N100" s="857">
        <f>N23+O56</f>
        <v>43621</v>
      </c>
      <c r="O100" s="857">
        <f>O23+P56</f>
        <v>43621</v>
      </c>
      <c r="R100" s="216"/>
      <c r="T100" s="697" t="s">
        <v>799</v>
      </c>
      <c r="U100" s="1023">
        <f t="shared" si="24"/>
        <v>147</v>
      </c>
      <c r="V100" s="1023">
        <f t="shared" si="25"/>
        <v>126</v>
      </c>
      <c r="W100" s="1023">
        <f t="shared" si="26"/>
        <v>126</v>
      </c>
      <c r="X100" s="1023">
        <f t="shared" si="27"/>
        <v>126</v>
      </c>
      <c r="Y100" s="1023">
        <f t="shared" si="28"/>
        <v>126</v>
      </c>
      <c r="Z100" s="1023">
        <f t="shared" si="29"/>
        <v>133</v>
      </c>
      <c r="AA100" s="1023">
        <f t="shared" si="30"/>
        <v>133</v>
      </c>
      <c r="AB100" s="1023">
        <f t="shared" si="31"/>
        <v>154</v>
      </c>
      <c r="AC100" s="1023">
        <f t="shared" si="32"/>
        <v>154</v>
      </c>
      <c r="AD100" s="1023">
        <f t="shared" si="33"/>
        <v>154</v>
      </c>
      <c r="AH100" s="632"/>
      <c r="AI100" s="216"/>
      <c r="AJ100" s="216"/>
      <c r="AK100" s="217"/>
      <c r="AL100" s="705"/>
      <c r="AM100" s="700"/>
      <c r="AN100" s="700"/>
      <c r="AO100" s="700"/>
    </row>
    <row r="101" spans="1:41" s="76" customFormat="1" outlineLevel="1" x14ac:dyDescent="0.25">
      <c r="A101" s="234"/>
      <c r="B101" s="235"/>
      <c r="C101" s="245"/>
      <c r="D101" s="253"/>
      <c r="E101" s="715" t="s">
        <v>800</v>
      </c>
      <c r="F101" s="856">
        <f>F100+G52</f>
        <v>43620</v>
      </c>
      <c r="G101" s="856">
        <f t="shared" ref="G101" si="34">G99+H51</f>
        <v>43614</v>
      </c>
      <c r="H101" s="856">
        <f t="shared" ref="H101" si="35">H99+I51</f>
        <v>43614</v>
      </c>
      <c r="I101" s="856">
        <f t="shared" ref="I101" si="36">I99+J51</f>
        <v>43614</v>
      </c>
      <c r="J101" s="856">
        <f t="shared" ref="J101" si="37">J99+K51</f>
        <v>43614</v>
      </c>
      <c r="K101" s="856">
        <f>K100+L51</f>
        <v>43614</v>
      </c>
      <c r="L101" s="856">
        <f t="shared" ref="L101:O103" si="38">L100+M51</f>
        <v>43614</v>
      </c>
      <c r="M101" s="856">
        <f t="shared" si="38"/>
        <v>43621</v>
      </c>
      <c r="N101" s="856">
        <f t="shared" si="38"/>
        <v>43621</v>
      </c>
      <c r="O101" s="856">
        <f t="shared" si="38"/>
        <v>43621</v>
      </c>
      <c r="P101" s="697"/>
      <c r="Q101" s="697"/>
      <c r="R101" s="216"/>
      <c r="S101" s="216"/>
      <c r="T101" s="216" t="s">
        <v>800</v>
      </c>
      <c r="U101" s="1023">
        <f t="shared" si="24"/>
        <v>154</v>
      </c>
      <c r="V101" s="1023">
        <f t="shared" si="25"/>
        <v>147</v>
      </c>
      <c r="W101" s="1023">
        <f t="shared" si="26"/>
        <v>147</v>
      </c>
      <c r="X101" s="1023">
        <f t="shared" si="27"/>
        <v>147</v>
      </c>
      <c r="Y101" s="1023">
        <f t="shared" si="28"/>
        <v>147</v>
      </c>
      <c r="Z101" s="1023">
        <f t="shared" si="29"/>
        <v>147</v>
      </c>
      <c r="AA101" s="1023">
        <f t="shared" si="30"/>
        <v>147</v>
      </c>
      <c r="AB101" s="1023">
        <f t="shared" si="31"/>
        <v>154</v>
      </c>
      <c r="AC101" s="1023">
        <f t="shared" si="32"/>
        <v>154</v>
      </c>
      <c r="AD101" s="1023">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801</v>
      </c>
      <c r="F102" s="856">
        <f>F101+G53</f>
        <v>43627</v>
      </c>
      <c r="G102" s="856">
        <f t="shared" ref="G102:H103" si="39">G101+H52</f>
        <v>43621</v>
      </c>
      <c r="H102" s="856">
        <f t="shared" si="39"/>
        <v>43621</v>
      </c>
      <c r="I102" s="856">
        <f t="shared" ref="I102:I103" si="40">I101+J52</f>
        <v>43621</v>
      </c>
      <c r="J102" s="856">
        <f t="shared" ref="J102:J103" si="41">J101+K52</f>
        <v>43621</v>
      </c>
      <c r="K102" s="856">
        <f t="shared" ref="K102:K103" si="42">K101+L52</f>
        <v>43621</v>
      </c>
      <c r="L102" s="856">
        <f t="shared" si="38"/>
        <v>43621</v>
      </c>
      <c r="M102" s="856">
        <f t="shared" si="38"/>
        <v>43628</v>
      </c>
      <c r="N102" s="856">
        <f t="shared" si="38"/>
        <v>43628</v>
      </c>
      <c r="O102" s="856">
        <f t="shared" si="38"/>
        <v>43628</v>
      </c>
      <c r="P102" s="855"/>
      <c r="Q102" s="76" t="s">
        <v>990</v>
      </c>
      <c r="R102" s="216"/>
      <c r="S102" s="853"/>
      <c r="T102" s="853" t="s">
        <v>801</v>
      </c>
      <c r="U102" s="1023">
        <f t="shared" si="24"/>
        <v>161</v>
      </c>
      <c r="V102" s="1023">
        <f t="shared" si="25"/>
        <v>154</v>
      </c>
      <c r="W102" s="1023">
        <f t="shared" si="26"/>
        <v>154</v>
      </c>
      <c r="X102" s="1023">
        <f t="shared" si="27"/>
        <v>154</v>
      </c>
      <c r="Y102" s="1023">
        <f t="shared" si="28"/>
        <v>154</v>
      </c>
      <c r="Z102" s="1023">
        <f t="shared" si="29"/>
        <v>154</v>
      </c>
      <c r="AA102" s="1023">
        <f t="shared" si="30"/>
        <v>154</v>
      </c>
      <c r="AB102" s="1023">
        <f t="shared" si="31"/>
        <v>161</v>
      </c>
      <c r="AC102" s="1023">
        <f t="shared" si="32"/>
        <v>161</v>
      </c>
      <c r="AD102" s="1023">
        <f t="shared" si="33"/>
        <v>161</v>
      </c>
      <c r="AE102" s="853"/>
      <c r="AF102" s="853"/>
      <c r="AG102" s="216"/>
      <c r="AH102" s="632"/>
      <c r="AI102" s="216"/>
      <c r="AJ102" s="216"/>
      <c r="AK102" s="217"/>
      <c r="AL102" s="244"/>
      <c r="AM102" s="236"/>
      <c r="AN102" s="236"/>
      <c r="AO102" s="236"/>
    </row>
    <row r="103" spans="1:41" s="76" customFormat="1" outlineLevel="1" x14ac:dyDescent="0.25">
      <c r="A103" s="234"/>
      <c r="B103" s="235"/>
      <c r="C103" s="245"/>
      <c r="D103" s="253"/>
      <c r="E103" s="715" t="s">
        <v>802</v>
      </c>
      <c r="F103" s="631">
        <v>43647</v>
      </c>
      <c r="G103" s="856">
        <f>G102+H53</f>
        <v>43628</v>
      </c>
      <c r="H103" s="856">
        <f t="shared" si="39"/>
        <v>43628</v>
      </c>
      <c r="I103" s="856">
        <f t="shared" si="40"/>
        <v>43628</v>
      </c>
      <c r="J103" s="856">
        <f t="shared" si="41"/>
        <v>43628</v>
      </c>
      <c r="K103" s="856">
        <f t="shared" si="42"/>
        <v>43628</v>
      </c>
      <c r="L103" s="856">
        <f t="shared" si="38"/>
        <v>43628</v>
      </c>
      <c r="M103" s="856">
        <f t="shared" si="38"/>
        <v>43635</v>
      </c>
      <c r="N103" s="856">
        <f t="shared" si="38"/>
        <v>43635</v>
      </c>
      <c r="O103" s="856">
        <f t="shared" si="38"/>
        <v>43635</v>
      </c>
      <c r="P103" s="858"/>
      <c r="Q103" s="216" t="s">
        <v>989</v>
      </c>
      <c r="R103" s="216"/>
      <c r="S103" s="216"/>
      <c r="T103" s="216" t="s">
        <v>802</v>
      </c>
      <c r="U103" s="1023">
        <f t="shared" si="24"/>
        <v>175</v>
      </c>
      <c r="V103" s="1023">
        <f t="shared" si="25"/>
        <v>161</v>
      </c>
      <c r="W103" s="1023">
        <f t="shared" si="26"/>
        <v>161</v>
      </c>
      <c r="X103" s="1023">
        <f t="shared" si="27"/>
        <v>161</v>
      </c>
      <c r="Y103" s="1023">
        <f t="shared" si="28"/>
        <v>161</v>
      </c>
      <c r="Z103" s="1023">
        <f t="shared" si="29"/>
        <v>161</v>
      </c>
      <c r="AA103" s="1023">
        <f t="shared" si="30"/>
        <v>161</v>
      </c>
      <c r="AB103" s="1023">
        <f t="shared" si="31"/>
        <v>168</v>
      </c>
      <c r="AC103" s="1023">
        <f t="shared" si="32"/>
        <v>168</v>
      </c>
      <c r="AD103" s="1023">
        <f t="shared" si="33"/>
        <v>168</v>
      </c>
      <c r="AE103" s="216"/>
      <c r="AF103" s="216"/>
      <c r="AG103" s="216"/>
      <c r="AL103" s="244"/>
      <c r="AM103" s="236"/>
      <c r="AN103" s="236"/>
      <c r="AO103" s="236"/>
    </row>
    <row r="104" spans="1:41" s="76" customFormat="1" outlineLevel="1" x14ac:dyDescent="0.25">
      <c r="A104" s="234"/>
      <c r="B104" s="235"/>
      <c r="C104" s="245"/>
      <c r="D104" s="253"/>
      <c r="E104" s="715" t="s">
        <v>803</v>
      </c>
      <c r="F104" s="631">
        <v>43678</v>
      </c>
      <c r="G104" s="631">
        <v>43678</v>
      </c>
      <c r="H104" s="631">
        <v>43678</v>
      </c>
      <c r="I104" s="631">
        <v>43678</v>
      </c>
      <c r="J104" s="631">
        <v>43678</v>
      </c>
      <c r="K104" s="631">
        <v>43678</v>
      </c>
      <c r="L104" s="631">
        <v>43678</v>
      </c>
      <c r="M104" s="631">
        <v>43678</v>
      </c>
      <c r="N104" s="631">
        <v>43678</v>
      </c>
      <c r="O104" s="631">
        <v>43678</v>
      </c>
      <c r="R104" s="216"/>
      <c r="S104" s="216"/>
      <c r="T104" s="216" t="s">
        <v>803</v>
      </c>
      <c r="U104" s="1023">
        <f t="shared" si="24"/>
        <v>210</v>
      </c>
      <c r="V104" s="1023">
        <f t="shared" si="25"/>
        <v>210</v>
      </c>
      <c r="W104" s="1023">
        <f t="shared" si="26"/>
        <v>210</v>
      </c>
      <c r="X104" s="1023">
        <f t="shared" si="27"/>
        <v>210</v>
      </c>
      <c r="Y104" s="1023">
        <f t="shared" si="28"/>
        <v>210</v>
      </c>
      <c r="Z104" s="1023">
        <f t="shared" si="29"/>
        <v>210</v>
      </c>
      <c r="AA104" s="1023">
        <f t="shared" si="30"/>
        <v>210</v>
      </c>
      <c r="AB104" s="1023">
        <f t="shared" si="31"/>
        <v>210</v>
      </c>
      <c r="AC104" s="1023">
        <f t="shared" si="32"/>
        <v>210</v>
      </c>
      <c r="AD104" s="1023">
        <f t="shared" si="33"/>
        <v>210</v>
      </c>
      <c r="AE104" s="216"/>
      <c r="AF104" s="216"/>
      <c r="AG104" s="216"/>
      <c r="AL104" s="244"/>
      <c r="AM104" s="236"/>
      <c r="AN104" s="236"/>
      <c r="AO104" s="236"/>
    </row>
    <row r="105" spans="1:41" s="76" customFormat="1" outlineLevel="1" x14ac:dyDescent="0.25">
      <c r="A105" s="234"/>
      <c r="B105" s="235"/>
      <c r="C105" s="245"/>
      <c r="D105" s="253"/>
      <c r="E105" s="715" t="s">
        <v>804</v>
      </c>
      <c r="F105" s="631">
        <v>43709</v>
      </c>
      <c r="G105" s="631">
        <v>43709</v>
      </c>
      <c r="H105" s="631">
        <v>43709</v>
      </c>
      <c r="I105" s="631">
        <v>43709</v>
      </c>
      <c r="J105" s="631">
        <v>43678</v>
      </c>
      <c r="K105" s="631">
        <v>43678</v>
      </c>
      <c r="L105" s="631">
        <v>43678</v>
      </c>
      <c r="M105" s="631">
        <v>43709</v>
      </c>
      <c r="N105" s="631">
        <v>43709</v>
      </c>
      <c r="O105" s="631">
        <v>43709</v>
      </c>
      <c r="R105" s="216"/>
      <c r="S105" s="216"/>
      <c r="T105" s="216" t="s">
        <v>804</v>
      </c>
      <c r="U105" s="1023">
        <f t="shared" si="24"/>
        <v>238</v>
      </c>
      <c r="V105" s="1023">
        <f t="shared" si="25"/>
        <v>238</v>
      </c>
      <c r="W105" s="1023">
        <f t="shared" si="26"/>
        <v>238</v>
      </c>
      <c r="X105" s="1023">
        <f t="shared" si="27"/>
        <v>238</v>
      </c>
      <c r="Y105" s="1023">
        <f t="shared" si="28"/>
        <v>210</v>
      </c>
      <c r="Z105" s="1023">
        <f t="shared" si="29"/>
        <v>210</v>
      </c>
      <c r="AA105" s="1023">
        <f t="shared" si="30"/>
        <v>210</v>
      </c>
      <c r="AB105" s="1023">
        <f t="shared" si="31"/>
        <v>238</v>
      </c>
      <c r="AC105" s="1023">
        <f t="shared" si="32"/>
        <v>238</v>
      </c>
      <c r="AD105" s="1023">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805</v>
      </c>
      <c r="F106" s="859">
        <v>43753</v>
      </c>
      <c r="G106" s="859">
        <v>43753</v>
      </c>
      <c r="H106" s="859">
        <v>43753</v>
      </c>
      <c r="I106" s="859">
        <v>43753</v>
      </c>
      <c r="J106" s="859">
        <v>43753</v>
      </c>
      <c r="K106" s="859">
        <v>43753</v>
      </c>
      <c r="L106" s="859">
        <v>43753</v>
      </c>
      <c r="M106" s="859">
        <v>43753</v>
      </c>
      <c r="N106" s="859">
        <v>43753</v>
      </c>
      <c r="O106" s="859">
        <v>43753</v>
      </c>
      <c r="R106" s="216"/>
      <c r="S106" s="216"/>
      <c r="T106" s="216" t="s">
        <v>805</v>
      </c>
      <c r="U106" s="1023">
        <f t="shared" si="24"/>
        <v>287</v>
      </c>
      <c r="V106" s="1023">
        <f t="shared" si="25"/>
        <v>287</v>
      </c>
      <c r="W106" s="1023">
        <f t="shared" si="26"/>
        <v>287</v>
      </c>
      <c r="X106" s="1023">
        <f t="shared" si="27"/>
        <v>287</v>
      </c>
      <c r="Y106" s="1023">
        <f t="shared" si="28"/>
        <v>287</v>
      </c>
      <c r="Z106" s="1023">
        <f t="shared" si="29"/>
        <v>287</v>
      </c>
      <c r="AA106" s="1023">
        <f t="shared" si="30"/>
        <v>287</v>
      </c>
      <c r="AB106" s="1023">
        <f t="shared" si="31"/>
        <v>287</v>
      </c>
      <c r="AC106" s="1023">
        <f t="shared" si="32"/>
        <v>287</v>
      </c>
      <c r="AD106" s="1023">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806</v>
      </c>
      <c r="F107" s="856">
        <f>G59</f>
        <v>43794</v>
      </c>
      <c r="G107" s="856">
        <f t="shared" ref="G107:O107" si="43">H59</f>
        <v>43794</v>
      </c>
      <c r="H107" s="856">
        <f t="shared" si="43"/>
        <v>43794</v>
      </c>
      <c r="I107" s="856">
        <f t="shared" si="43"/>
        <v>43794</v>
      </c>
      <c r="J107" s="856">
        <f t="shared" si="43"/>
        <v>43794</v>
      </c>
      <c r="K107" s="856">
        <f t="shared" si="43"/>
        <v>43794</v>
      </c>
      <c r="L107" s="856">
        <f t="shared" si="43"/>
        <v>43794</v>
      </c>
      <c r="M107" s="856">
        <f t="shared" si="43"/>
        <v>43794</v>
      </c>
      <c r="N107" s="856">
        <f t="shared" si="43"/>
        <v>43794</v>
      </c>
      <c r="O107" s="856">
        <f t="shared" si="43"/>
        <v>43794</v>
      </c>
      <c r="P107" s="76" t="s">
        <v>809</v>
      </c>
      <c r="R107" s="216"/>
      <c r="S107" s="216"/>
      <c r="T107" s="216" t="s">
        <v>806</v>
      </c>
      <c r="U107" s="1023">
        <f t="shared" si="24"/>
        <v>322</v>
      </c>
      <c r="V107" s="1023">
        <f t="shared" si="25"/>
        <v>322</v>
      </c>
      <c r="W107" s="1023">
        <f t="shared" si="26"/>
        <v>322</v>
      </c>
      <c r="X107" s="1023">
        <f t="shared" si="27"/>
        <v>322</v>
      </c>
      <c r="Y107" s="1023">
        <f t="shared" si="28"/>
        <v>322</v>
      </c>
      <c r="Z107" s="1023">
        <f t="shared" si="29"/>
        <v>322</v>
      </c>
      <c r="AA107" s="1023">
        <f t="shared" si="30"/>
        <v>322</v>
      </c>
      <c r="AB107" s="1023">
        <f t="shared" si="31"/>
        <v>322</v>
      </c>
      <c r="AC107" s="1023">
        <f t="shared" si="32"/>
        <v>322</v>
      </c>
      <c r="AD107" s="1023">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515</v>
      </c>
      <c r="F108" s="856">
        <f>F107+G64</f>
        <v>43801</v>
      </c>
      <c r="G108" s="856">
        <f t="shared" ref="G108:O108" si="44">G107+H64</f>
        <v>43801</v>
      </c>
      <c r="H108" s="856">
        <f t="shared" si="44"/>
        <v>43801</v>
      </c>
      <c r="I108" s="856">
        <f t="shared" si="44"/>
        <v>43801</v>
      </c>
      <c r="J108" s="856">
        <f t="shared" si="44"/>
        <v>43801</v>
      </c>
      <c r="K108" s="856">
        <f t="shared" si="44"/>
        <v>43801</v>
      </c>
      <c r="L108" s="856">
        <f t="shared" si="44"/>
        <v>43801</v>
      </c>
      <c r="M108" s="856">
        <f t="shared" si="44"/>
        <v>43801</v>
      </c>
      <c r="N108" s="856">
        <f t="shared" si="44"/>
        <v>43801</v>
      </c>
      <c r="O108" s="856">
        <f t="shared" si="44"/>
        <v>43801</v>
      </c>
      <c r="P108" s="76" t="s">
        <v>810</v>
      </c>
      <c r="R108" s="216"/>
      <c r="S108" s="216"/>
      <c r="T108" s="216" t="s">
        <v>515</v>
      </c>
      <c r="U108" s="1023">
        <f t="shared" si="24"/>
        <v>329</v>
      </c>
      <c r="V108" s="1023">
        <f t="shared" si="25"/>
        <v>329</v>
      </c>
      <c r="W108" s="1023">
        <f t="shared" si="26"/>
        <v>329</v>
      </c>
      <c r="X108" s="1023">
        <f t="shared" si="27"/>
        <v>329</v>
      </c>
      <c r="Y108" s="1023">
        <f t="shared" si="28"/>
        <v>329</v>
      </c>
      <c r="Z108" s="1023">
        <f t="shared" si="29"/>
        <v>329</v>
      </c>
      <c r="AA108" s="1023">
        <f t="shared" si="30"/>
        <v>329</v>
      </c>
      <c r="AB108" s="1023">
        <f t="shared" si="31"/>
        <v>329</v>
      </c>
      <c r="AC108" s="1023">
        <f t="shared" si="32"/>
        <v>329</v>
      </c>
      <c r="AD108" s="1023">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807</v>
      </c>
      <c r="F109" s="856">
        <f>F108+G65</f>
        <v>43829</v>
      </c>
      <c r="G109" s="856">
        <f t="shared" ref="G109:O109" si="45">G108+H65</f>
        <v>43829</v>
      </c>
      <c r="H109" s="856">
        <f t="shared" si="45"/>
        <v>43829</v>
      </c>
      <c r="I109" s="856">
        <f t="shared" si="45"/>
        <v>43829</v>
      </c>
      <c r="J109" s="856">
        <f t="shared" si="45"/>
        <v>43829</v>
      </c>
      <c r="K109" s="856">
        <f t="shared" si="45"/>
        <v>43829</v>
      </c>
      <c r="L109" s="856">
        <f t="shared" si="45"/>
        <v>43829</v>
      </c>
      <c r="M109" s="856">
        <f t="shared" si="45"/>
        <v>43829</v>
      </c>
      <c r="N109" s="856">
        <f t="shared" si="45"/>
        <v>43829</v>
      </c>
      <c r="O109" s="856">
        <f t="shared" si="45"/>
        <v>43829</v>
      </c>
      <c r="P109" s="76" t="s">
        <v>812</v>
      </c>
      <c r="R109" s="218"/>
      <c r="S109" s="218"/>
      <c r="T109" s="218" t="s">
        <v>807</v>
      </c>
      <c r="U109" s="1023">
        <f t="shared" si="24"/>
        <v>357</v>
      </c>
      <c r="V109" s="1023">
        <f t="shared" si="25"/>
        <v>357</v>
      </c>
      <c r="W109" s="1023">
        <f t="shared" si="26"/>
        <v>357</v>
      </c>
      <c r="X109" s="1023">
        <f t="shared" si="27"/>
        <v>357</v>
      </c>
      <c r="Y109" s="1023">
        <f t="shared" si="28"/>
        <v>357</v>
      </c>
      <c r="Z109" s="1023">
        <f t="shared" si="29"/>
        <v>357</v>
      </c>
      <c r="AA109" s="1023">
        <f t="shared" si="30"/>
        <v>357</v>
      </c>
      <c r="AB109" s="1023">
        <f t="shared" si="31"/>
        <v>357</v>
      </c>
      <c r="AC109" s="1023">
        <f t="shared" si="32"/>
        <v>357</v>
      </c>
      <c r="AD109" s="1023">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808</v>
      </c>
      <c r="F110" s="631">
        <v>43862</v>
      </c>
      <c r="G110" s="631">
        <v>43862</v>
      </c>
      <c r="H110" s="631">
        <v>43862</v>
      </c>
      <c r="I110" s="631">
        <v>43862</v>
      </c>
      <c r="J110" s="631">
        <v>43862</v>
      </c>
      <c r="K110" s="631">
        <v>43862</v>
      </c>
      <c r="L110" s="631">
        <v>43862</v>
      </c>
      <c r="M110" s="631">
        <v>43862</v>
      </c>
      <c r="N110" s="631">
        <v>43862</v>
      </c>
      <c r="O110" s="631">
        <v>43862</v>
      </c>
      <c r="R110" s="218"/>
      <c r="S110" s="218"/>
      <c r="T110" s="218" t="s">
        <v>808</v>
      </c>
      <c r="U110" s="1023">
        <f t="shared" si="24"/>
        <v>392</v>
      </c>
      <c r="V110" s="1023">
        <f t="shared" si="25"/>
        <v>392</v>
      </c>
      <c r="W110" s="1023">
        <f t="shared" si="26"/>
        <v>392</v>
      </c>
      <c r="X110" s="1023">
        <f t="shared" si="27"/>
        <v>392</v>
      </c>
      <c r="Y110" s="1023">
        <f t="shared" si="28"/>
        <v>392</v>
      </c>
      <c r="Z110" s="1023">
        <f t="shared" si="29"/>
        <v>392</v>
      </c>
      <c r="AA110" s="1023">
        <f t="shared" si="30"/>
        <v>392</v>
      </c>
      <c r="AB110" s="1023">
        <f t="shared" si="31"/>
        <v>392</v>
      </c>
      <c r="AC110" s="1023">
        <f t="shared" si="32"/>
        <v>392</v>
      </c>
      <c r="AD110" s="1023">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813</v>
      </c>
      <c r="F111" s="631">
        <v>43891</v>
      </c>
      <c r="G111" s="631">
        <v>43891</v>
      </c>
      <c r="H111" s="631">
        <v>43891</v>
      </c>
      <c r="I111" s="631">
        <v>43891</v>
      </c>
      <c r="J111" s="631">
        <v>43891</v>
      </c>
      <c r="K111" s="631">
        <v>43891</v>
      </c>
      <c r="L111" s="631">
        <v>43891</v>
      </c>
      <c r="M111" s="631">
        <v>43891</v>
      </c>
      <c r="N111" s="631">
        <v>43891</v>
      </c>
      <c r="O111" s="631">
        <v>43891</v>
      </c>
      <c r="R111" s="218"/>
      <c r="S111" s="218"/>
      <c r="T111" s="218" t="s">
        <v>813</v>
      </c>
      <c r="U111" s="1023">
        <f t="shared" si="24"/>
        <v>420</v>
      </c>
      <c r="V111" s="1023">
        <f t="shared" si="25"/>
        <v>420</v>
      </c>
      <c r="W111" s="1023">
        <f t="shared" si="26"/>
        <v>420</v>
      </c>
      <c r="X111" s="1023">
        <f t="shared" si="27"/>
        <v>420</v>
      </c>
      <c r="Y111" s="1023">
        <f t="shared" si="28"/>
        <v>420</v>
      </c>
      <c r="Z111" s="1023">
        <f t="shared" si="29"/>
        <v>420</v>
      </c>
      <c r="AA111" s="1023">
        <f t="shared" si="30"/>
        <v>420</v>
      </c>
      <c r="AB111" s="1023">
        <f t="shared" si="31"/>
        <v>420</v>
      </c>
      <c r="AC111" s="1023">
        <f t="shared" si="32"/>
        <v>420</v>
      </c>
      <c r="AD111" s="1023">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1140</v>
      </c>
      <c r="F112" s="856">
        <f>F98+364</f>
        <v>43949</v>
      </c>
      <c r="G112" s="856">
        <f t="shared" ref="G112:O112" si="46">G98+364</f>
        <v>43936</v>
      </c>
      <c r="H112" s="856">
        <f t="shared" si="46"/>
        <v>43936</v>
      </c>
      <c r="I112" s="856">
        <f t="shared" si="46"/>
        <v>43936</v>
      </c>
      <c r="J112" s="856">
        <f t="shared" si="46"/>
        <v>43936</v>
      </c>
      <c r="K112" s="856">
        <f t="shared" si="46"/>
        <v>43936</v>
      </c>
      <c r="L112" s="856">
        <f t="shared" si="46"/>
        <v>43936</v>
      </c>
      <c r="M112" s="856">
        <f t="shared" si="46"/>
        <v>43936</v>
      </c>
      <c r="N112" s="856">
        <f t="shared" si="46"/>
        <v>43936</v>
      </c>
      <c r="O112" s="856">
        <f t="shared" si="46"/>
        <v>43936</v>
      </c>
      <c r="P112" s="76" t="s">
        <v>1177</v>
      </c>
      <c r="R112" s="218"/>
      <c r="S112" s="218"/>
      <c r="T112" s="218" t="s">
        <v>1140</v>
      </c>
      <c r="U112" s="1023">
        <f t="shared" si="24"/>
        <v>476</v>
      </c>
      <c r="V112" s="1023">
        <f t="shared" si="25"/>
        <v>469</v>
      </c>
      <c r="W112" s="1023">
        <f t="shared" si="26"/>
        <v>469</v>
      </c>
      <c r="X112" s="1023">
        <f t="shared" si="27"/>
        <v>469</v>
      </c>
      <c r="Y112" s="1023">
        <f t="shared" si="28"/>
        <v>469</v>
      </c>
      <c r="Z112" s="1023">
        <f t="shared" si="29"/>
        <v>469</v>
      </c>
      <c r="AA112" s="1023">
        <f t="shared" si="30"/>
        <v>469</v>
      </c>
      <c r="AB112" s="1023">
        <f t="shared" si="31"/>
        <v>469</v>
      </c>
      <c r="AC112" s="1023">
        <f t="shared" si="32"/>
        <v>469</v>
      </c>
      <c r="AD112" s="1023">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5" t="s">
        <v>955</v>
      </c>
      <c r="F3" s="816"/>
      <c r="G3" s="816"/>
      <c r="H3" s="817"/>
      <c r="I3" s="817"/>
      <c r="J3" s="817"/>
      <c r="K3" s="817"/>
      <c r="L3" s="817"/>
      <c r="M3" s="817"/>
      <c r="N3" s="818"/>
      <c r="O3" s="818"/>
      <c r="P3" s="818"/>
      <c r="Q3" s="818"/>
      <c r="R3" s="818"/>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383</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1176</v>
      </c>
      <c r="H72" s="195" t="s">
        <v>271</v>
      </c>
      <c r="I72" s="809"/>
      <c r="J72" s="735" t="s">
        <v>102</v>
      </c>
      <c r="K72" s="735" t="s">
        <v>1176</v>
      </c>
      <c r="L72" s="735" t="s">
        <v>271</v>
      </c>
      <c r="M72" s="809"/>
      <c r="N72" s="735" t="s">
        <v>102</v>
      </c>
      <c r="O72" s="735" t="s">
        <v>1176</v>
      </c>
      <c r="P72" s="735" t="s">
        <v>271</v>
      </c>
      <c r="Q72" s="809"/>
      <c r="R72" s="735" t="s">
        <v>102</v>
      </c>
      <c r="S72" s="735" t="s">
        <v>1176</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20">
        <f t="shared" ref="F73:F75" si="0">MIN(364,INT((E73 - DATE(YEAR(E73),1,1))))</f>
        <v>59</v>
      </c>
      <c r="G73" s="370">
        <v>15</v>
      </c>
      <c r="H73" s="370">
        <v>6</v>
      </c>
      <c r="I73" s="231">
        <v>43466</v>
      </c>
      <c r="J73" s="820">
        <f t="shared" ref="J73:J83" si="1">MIN(364,INT((I73 - DATE(YEAR(I73),1,1))))</f>
        <v>0</v>
      </c>
      <c r="K73" s="370">
        <v>10</v>
      </c>
      <c r="L73" s="370">
        <v>4</v>
      </c>
      <c r="M73" s="231">
        <v>43497</v>
      </c>
      <c r="N73" s="820">
        <f t="shared" ref="N73:N76" si="2">MIN(364,INT((M73 - DATE(YEAR(M73),1,1))))</f>
        <v>31</v>
      </c>
      <c r="O73" s="370">
        <v>21</v>
      </c>
      <c r="P73" s="370">
        <v>20</v>
      </c>
      <c r="Q73" s="231">
        <v>43525</v>
      </c>
      <c r="R73" s="820">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0">
        <f t="shared" si="0"/>
        <v>90</v>
      </c>
      <c r="G74" s="370">
        <v>30</v>
      </c>
      <c r="H74" s="370">
        <v>10</v>
      </c>
      <c r="I74" s="231">
        <v>43497</v>
      </c>
      <c r="J74" s="820">
        <f t="shared" si="1"/>
        <v>31</v>
      </c>
      <c r="K74" s="370">
        <v>10</v>
      </c>
      <c r="L74" s="370">
        <v>4</v>
      </c>
      <c r="M74" s="231">
        <v>43556</v>
      </c>
      <c r="N74" s="820">
        <f t="shared" si="2"/>
        <v>90</v>
      </c>
      <c r="O74" s="370">
        <v>21</v>
      </c>
      <c r="P74" s="370">
        <v>20</v>
      </c>
      <c r="Q74" s="231">
        <v>43631</v>
      </c>
      <c r="R74" s="820">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0">
        <f t="shared" si="0"/>
        <v>165</v>
      </c>
      <c r="G75" s="370">
        <v>15</v>
      </c>
      <c r="H75" s="370">
        <v>5</v>
      </c>
      <c r="I75" s="231">
        <v>43525</v>
      </c>
      <c r="J75" s="820">
        <f t="shared" si="1"/>
        <v>59</v>
      </c>
      <c r="K75" s="370">
        <v>10</v>
      </c>
      <c r="L75" s="370">
        <v>4</v>
      </c>
      <c r="M75" s="231">
        <v>43647</v>
      </c>
      <c r="N75" s="820">
        <f t="shared" si="2"/>
        <v>181</v>
      </c>
      <c r="O75" s="370">
        <v>21</v>
      </c>
      <c r="P75" s="370">
        <v>20</v>
      </c>
      <c r="Q75" s="231">
        <v>43709</v>
      </c>
      <c r="R75" s="820">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0">
        <f t="shared" si="1"/>
        <v>90</v>
      </c>
      <c r="K76" s="370">
        <v>10</v>
      </c>
      <c r="L76" s="370">
        <v>4</v>
      </c>
      <c r="M76" s="231">
        <v>43739</v>
      </c>
      <c r="N76" s="820">
        <f t="shared" si="2"/>
        <v>273</v>
      </c>
      <c r="O76" s="370">
        <v>21</v>
      </c>
      <c r="P76" s="370">
        <v>20</v>
      </c>
      <c r="Q76" s="231">
        <v>43814</v>
      </c>
      <c r="R76" s="820">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0">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0">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0">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0">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0">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0">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0">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059"/>
      <c r="F99" s="1060"/>
      <c r="G99" s="24" t="s">
        <v>278</v>
      </c>
      <c r="H99" s="24"/>
      <c r="I99" s="24"/>
      <c r="J99" s="736" t="s">
        <v>384</v>
      </c>
      <c r="K99" s="736"/>
      <c r="L99" s="736"/>
      <c r="M99" s="819"/>
      <c r="N99" s="736" t="s">
        <v>385</v>
      </c>
      <c r="O99" s="736"/>
      <c r="P99" s="372"/>
      <c r="Q99" s="738"/>
      <c r="R99" s="372" t="s">
        <v>386</v>
      </c>
      <c r="S99" s="184"/>
      <c r="T99" s="184"/>
      <c r="U99" s="738"/>
      <c r="V99" s="184" t="s">
        <v>387</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1176</v>
      </c>
      <c r="L100" s="24" t="s">
        <v>271</v>
      </c>
      <c r="M100" s="735"/>
      <c r="N100" s="24" t="s">
        <v>102</v>
      </c>
      <c r="O100" s="735" t="s">
        <v>1176</v>
      </c>
      <c r="P100" s="24" t="s">
        <v>271</v>
      </c>
      <c r="Q100" s="735"/>
      <c r="R100" s="24" t="s">
        <v>102</v>
      </c>
      <c r="S100" s="735" t="s">
        <v>1176</v>
      </c>
      <c r="T100" s="24" t="s">
        <v>271</v>
      </c>
      <c r="U100" s="24"/>
      <c r="V100" s="24" t="s">
        <v>102</v>
      </c>
      <c r="W100" s="735" t="s">
        <v>1176</v>
      </c>
      <c r="X100" s="24" t="s">
        <v>271</v>
      </c>
      <c r="Y100" s="810"/>
      <c r="Z100" s="17"/>
      <c r="AA100" s="8"/>
      <c r="AB100" s="8"/>
      <c r="AC100" s="8"/>
    </row>
    <row r="101" spans="1:29" s="9" customFormat="1" ht="13.5" customHeight="1" outlineLevel="1" x14ac:dyDescent="0.25">
      <c r="A101" s="6"/>
      <c r="B101" s="7"/>
      <c r="C101" s="18"/>
      <c r="D101" s="27"/>
      <c r="E101" s="821">
        <v>0.5</v>
      </c>
      <c r="F101" s="820"/>
      <c r="G101" s="925" t="str">
        <f>General!H17</f>
        <v>b</v>
      </c>
      <c r="H101" s="927">
        <v>1.2</v>
      </c>
      <c r="I101" s="822">
        <v>43743</v>
      </c>
      <c r="J101" s="820">
        <f>MIN(364,INT((I101 - DATE(YEAR(I101),1,1))))</f>
        <v>277</v>
      </c>
      <c r="K101" s="821">
        <v>20</v>
      </c>
      <c r="L101" s="821">
        <v>20</v>
      </c>
      <c r="M101" s="822">
        <v>43560</v>
      </c>
      <c r="N101" s="820">
        <f t="shared" ref="N101:N103" si="4">MIN(364,INT((M101 - DATE(YEAR(M101),1,1))))</f>
        <v>94</v>
      </c>
      <c r="O101" s="821">
        <v>14</v>
      </c>
      <c r="P101" s="821">
        <v>13</v>
      </c>
      <c r="Q101" s="822">
        <v>43560</v>
      </c>
      <c r="R101" s="820">
        <f t="shared" ref="R101:R103" si="5">MIN(364,INT((Q101 - DATE(YEAR(Q101),1,1))))</f>
        <v>94</v>
      </c>
      <c r="S101" s="821">
        <v>14</v>
      </c>
      <c r="T101" s="821">
        <v>13</v>
      </c>
      <c r="U101" s="822">
        <v>43529</v>
      </c>
      <c r="V101" s="820">
        <f t="shared" ref="V101:V103" si="6">MIN(364,INT((U101 - DATE(YEAR(U101),1,1))))</f>
        <v>63</v>
      </c>
      <c r="W101" s="821">
        <v>30</v>
      </c>
      <c r="X101" s="821">
        <v>40</v>
      </c>
      <c r="Y101" s="217"/>
      <c r="Z101" s="17"/>
      <c r="AA101" s="8"/>
      <c r="AB101" s="8"/>
      <c r="AC101" s="8"/>
    </row>
    <row r="102" spans="1:29" s="9" customFormat="1" ht="13.5" customHeight="1" outlineLevel="1" x14ac:dyDescent="0.25">
      <c r="A102" s="6"/>
      <c r="B102" s="7"/>
      <c r="C102" s="18"/>
      <c r="D102" s="27"/>
      <c r="E102" s="820"/>
      <c r="F102" s="820"/>
      <c r="G102" s="925" t="str">
        <f>General!H18</f>
        <v>bd</v>
      </c>
      <c r="H102" s="821">
        <v>1.2</v>
      </c>
      <c r="I102" s="822">
        <v>43774</v>
      </c>
      <c r="J102" s="820">
        <f>MIN(364,INT((I102 - DATE(YEAR(I102),1,1))))</f>
        <v>308</v>
      </c>
      <c r="K102" s="821">
        <v>20</v>
      </c>
      <c r="L102" s="821">
        <v>20</v>
      </c>
      <c r="M102" s="822">
        <v>43590</v>
      </c>
      <c r="N102" s="820">
        <f t="shared" si="4"/>
        <v>124</v>
      </c>
      <c r="O102" s="821">
        <v>5</v>
      </c>
      <c r="P102" s="821">
        <v>3</v>
      </c>
      <c r="Q102" s="822">
        <v>43590</v>
      </c>
      <c r="R102" s="820">
        <f t="shared" si="5"/>
        <v>124</v>
      </c>
      <c r="S102" s="821">
        <v>5</v>
      </c>
      <c r="T102" s="821">
        <v>3</v>
      </c>
      <c r="U102" s="822">
        <v>43560</v>
      </c>
      <c r="V102" s="820">
        <f t="shared" si="6"/>
        <v>94</v>
      </c>
      <c r="W102" s="821">
        <v>30</v>
      </c>
      <c r="X102" s="821">
        <v>40</v>
      </c>
      <c r="Y102" s="217"/>
      <c r="Z102" s="17"/>
      <c r="AA102" s="8"/>
      <c r="AB102" s="8"/>
      <c r="AC102" s="8"/>
    </row>
    <row r="103" spans="1:29" s="9" customFormat="1" ht="13.5" customHeight="1" outlineLevel="1" x14ac:dyDescent="0.25">
      <c r="A103" s="6"/>
      <c r="B103" s="7"/>
      <c r="C103" s="18"/>
      <c r="D103" s="27"/>
      <c r="E103" s="820"/>
      <c r="F103" s="820"/>
      <c r="G103" s="925" t="str">
        <f>General!H19</f>
        <v>f</v>
      </c>
      <c r="H103" s="821">
        <v>1.2</v>
      </c>
      <c r="I103" s="820"/>
      <c r="J103" s="820"/>
      <c r="K103" s="820"/>
      <c r="L103" s="820"/>
      <c r="M103" s="822">
        <v>43682</v>
      </c>
      <c r="N103" s="820">
        <f t="shared" si="4"/>
        <v>216</v>
      </c>
      <c r="O103" s="821">
        <v>5</v>
      </c>
      <c r="P103" s="821">
        <v>3</v>
      </c>
      <c r="Q103" s="822">
        <v>43713</v>
      </c>
      <c r="R103" s="820">
        <f t="shared" si="5"/>
        <v>247</v>
      </c>
      <c r="S103" s="821">
        <v>5</v>
      </c>
      <c r="T103" s="821">
        <v>3</v>
      </c>
      <c r="U103" s="822">
        <v>43632</v>
      </c>
      <c r="V103" s="820">
        <f t="shared" si="6"/>
        <v>166</v>
      </c>
      <c r="W103" s="821">
        <v>14</v>
      </c>
      <c r="X103" s="821">
        <v>5</v>
      </c>
      <c r="Y103" s="217"/>
      <c r="Z103" s="17"/>
      <c r="AA103" s="8"/>
      <c r="AB103" s="8"/>
      <c r="AC103" s="8"/>
    </row>
    <row r="104" spans="1:29" s="9" customFormat="1" ht="13.5" customHeight="1" outlineLevel="1" x14ac:dyDescent="0.25">
      <c r="A104" s="6"/>
      <c r="B104" s="7"/>
      <c r="C104" s="18"/>
      <c r="D104" s="27"/>
      <c r="E104" s="820"/>
      <c r="F104" s="820"/>
      <c r="G104" s="925" t="str">
        <f>General!H20</f>
        <v>h</v>
      </c>
      <c r="H104" s="821">
        <v>1.2</v>
      </c>
      <c r="I104" s="820"/>
      <c r="J104" s="820"/>
      <c r="K104" s="820"/>
      <c r="L104" s="820"/>
      <c r="M104" s="820"/>
      <c r="N104" s="820"/>
      <c r="O104" s="820"/>
      <c r="P104" s="820"/>
      <c r="Q104" s="820"/>
      <c r="R104" s="820"/>
      <c r="S104" s="820"/>
      <c r="T104" s="820"/>
      <c r="U104" s="820"/>
      <c r="V104" s="820"/>
      <c r="W104" s="820"/>
      <c r="X104" s="820"/>
      <c r="Y104" s="217"/>
      <c r="Z104" s="17"/>
      <c r="AA104" s="8"/>
      <c r="AB104" s="8"/>
      <c r="AC104" s="8"/>
    </row>
    <row r="105" spans="1:29" s="9" customFormat="1" ht="13.5" customHeight="1" outlineLevel="1" x14ac:dyDescent="0.25">
      <c r="A105" s="6"/>
      <c r="B105" s="7"/>
      <c r="C105" s="18"/>
      <c r="D105" s="27"/>
      <c r="E105" s="820"/>
      <c r="F105" s="820"/>
      <c r="G105" s="925" t="str">
        <f>General!H21</f>
        <v>i</v>
      </c>
      <c r="H105" s="821">
        <v>1.2</v>
      </c>
      <c r="I105" s="820"/>
      <c r="J105" s="820"/>
      <c r="K105" s="820"/>
      <c r="L105" s="820"/>
      <c r="M105" s="820"/>
      <c r="N105" s="820"/>
      <c r="O105" s="820"/>
      <c r="P105" s="820"/>
      <c r="Q105" s="820"/>
      <c r="R105" s="820"/>
      <c r="S105" s="820"/>
      <c r="T105" s="820"/>
      <c r="U105" s="820"/>
      <c r="V105" s="820"/>
      <c r="W105" s="820"/>
      <c r="X105" s="820"/>
      <c r="Y105" s="217"/>
      <c r="Z105" s="17"/>
      <c r="AA105" s="8"/>
      <c r="AB105" s="8"/>
      <c r="AC105" s="8"/>
    </row>
    <row r="106" spans="1:29" s="697" customFormat="1" ht="13.5" customHeight="1" outlineLevel="1" x14ac:dyDescent="0.25">
      <c r="A106" s="701"/>
      <c r="B106" s="698"/>
      <c r="C106" s="710"/>
      <c r="D106" s="714"/>
      <c r="E106" s="820"/>
      <c r="F106" s="820"/>
      <c r="G106" s="925" t="str">
        <f>General!H22</f>
        <v>k</v>
      </c>
      <c r="H106" s="821">
        <v>1.2</v>
      </c>
      <c r="I106" s="820"/>
      <c r="J106" s="820"/>
      <c r="K106" s="820"/>
      <c r="L106" s="820"/>
      <c r="M106" s="820"/>
      <c r="N106" s="820"/>
      <c r="O106" s="820"/>
      <c r="P106" s="820"/>
      <c r="Q106" s="820"/>
      <c r="R106" s="820"/>
      <c r="S106" s="820"/>
      <c r="T106" s="820"/>
      <c r="U106" s="820"/>
      <c r="V106" s="820"/>
      <c r="W106" s="820"/>
      <c r="X106" s="820"/>
      <c r="Y106" s="217"/>
      <c r="Z106" s="705"/>
      <c r="AA106" s="700"/>
      <c r="AB106" s="700"/>
      <c r="AC106" s="700"/>
    </row>
    <row r="107" spans="1:29" s="697" customFormat="1" ht="13.5" customHeight="1" outlineLevel="1" x14ac:dyDescent="0.25">
      <c r="A107" s="701"/>
      <c r="B107" s="698"/>
      <c r="C107" s="710"/>
      <c r="D107" s="714"/>
      <c r="E107" s="820"/>
      <c r="F107" s="820"/>
      <c r="G107" s="925" t="str">
        <f>General!H23</f>
        <v>l</v>
      </c>
      <c r="H107" s="821">
        <v>1.2</v>
      </c>
      <c r="I107" s="820"/>
      <c r="J107" s="820"/>
      <c r="K107" s="820"/>
      <c r="L107" s="820"/>
      <c r="M107" s="820"/>
      <c r="N107" s="820"/>
      <c r="O107" s="820"/>
      <c r="P107" s="820"/>
      <c r="Q107" s="820"/>
      <c r="R107" s="820"/>
      <c r="S107" s="820"/>
      <c r="T107" s="820"/>
      <c r="U107" s="820"/>
      <c r="V107" s="820"/>
      <c r="W107" s="820"/>
      <c r="X107" s="820"/>
      <c r="Y107" s="217"/>
      <c r="Z107" s="705"/>
      <c r="AA107" s="700"/>
      <c r="AB107" s="700"/>
      <c r="AC107" s="700"/>
    </row>
    <row r="108" spans="1:29" s="697" customFormat="1" ht="13.5" customHeight="1" outlineLevel="1" x14ac:dyDescent="0.25">
      <c r="A108" s="701"/>
      <c r="B108" s="698"/>
      <c r="C108" s="710"/>
      <c r="D108" s="714"/>
      <c r="E108" s="820"/>
      <c r="F108" s="820"/>
      <c r="G108" s="925" t="str">
        <f>General!H24</f>
        <v>o</v>
      </c>
      <c r="H108" s="821">
        <v>1.2</v>
      </c>
      <c r="I108" s="820"/>
      <c r="J108" s="820"/>
      <c r="K108" s="820"/>
      <c r="L108" s="820"/>
      <c r="M108" s="820"/>
      <c r="N108" s="820"/>
      <c r="O108" s="820"/>
      <c r="P108" s="820"/>
      <c r="Q108" s="820"/>
      <c r="R108" s="820"/>
      <c r="S108" s="820"/>
      <c r="T108" s="820"/>
      <c r="U108" s="820"/>
      <c r="V108" s="820"/>
      <c r="W108" s="820"/>
      <c r="X108" s="820"/>
      <c r="Y108" s="217"/>
      <c r="Z108" s="705"/>
      <c r="AA108" s="700"/>
      <c r="AB108" s="700"/>
      <c r="AC108" s="700"/>
    </row>
    <row r="109" spans="1:29" s="697" customFormat="1" ht="13.5" customHeight="1" outlineLevel="1" x14ac:dyDescent="0.25">
      <c r="A109" s="701"/>
      <c r="B109" s="698"/>
      <c r="C109" s="710"/>
      <c r="D109" s="714"/>
      <c r="E109" s="820"/>
      <c r="F109" s="820"/>
      <c r="G109" s="925" t="str">
        <f>General!H25</f>
        <v>od</v>
      </c>
      <c r="H109" s="821">
        <v>1.2</v>
      </c>
      <c r="I109" s="820"/>
      <c r="J109" s="820"/>
      <c r="K109" s="820"/>
      <c r="L109" s="820"/>
      <c r="M109" s="820"/>
      <c r="N109" s="820"/>
      <c r="O109" s="820"/>
      <c r="P109" s="820"/>
      <c r="Q109" s="820"/>
      <c r="R109" s="820"/>
      <c r="S109" s="820"/>
      <c r="T109" s="820"/>
      <c r="U109" s="820"/>
      <c r="V109" s="820"/>
      <c r="W109" s="820"/>
      <c r="X109" s="820"/>
      <c r="Y109" s="217"/>
      <c r="Z109" s="705"/>
      <c r="AA109" s="700"/>
      <c r="AB109" s="700"/>
      <c r="AC109" s="700"/>
    </row>
    <row r="110" spans="1:29" s="697" customFormat="1" ht="13.5" customHeight="1" outlineLevel="1" x14ac:dyDescent="0.25">
      <c r="A110" s="701"/>
      <c r="B110" s="698"/>
      <c r="C110" s="710"/>
      <c r="D110" s="714"/>
      <c r="E110" s="820"/>
      <c r="F110" s="820"/>
      <c r="G110" s="925" t="str">
        <f>General!H26</f>
        <v>of</v>
      </c>
      <c r="H110" s="821">
        <v>1.2</v>
      </c>
      <c r="I110" s="820"/>
      <c r="J110" s="820"/>
      <c r="K110" s="820"/>
      <c r="L110" s="820"/>
      <c r="M110" s="820"/>
      <c r="N110" s="820"/>
      <c r="O110" s="820"/>
      <c r="P110" s="820"/>
      <c r="Q110" s="820"/>
      <c r="R110" s="820"/>
      <c r="S110" s="820"/>
      <c r="T110" s="820"/>
      <c r="U110" s="820"/>
      <c r="V110" s="820"/>
      <c r="W110" s="820"/>
      <c r="X110" s="820"/>
      <c r="Y110" s="217"/>
      <c r="Z110" s="705"/>
      <c r="AA110" s="700"/>
      <c r="AB110" s="700"/>
      <c r="AC110" s="700"/>
    </row>
    <row r="111" spans="1:29" s="9" customFormat="1" ht="13.5" customHeight="1" outlineLevel="1" x14ac:dyDescent="0.25">
      <c r="A111" s="6"/>
      <c r="B111" s="7"/>
      <c r="C111" s="18"/>
      <c r="D111" s="27"/>
      <c r="E111" s="820"/>
      <c r="F111" s="820"/>
      <c r="G111" s="925" t="str">
        <f>General!H27</f>
        <v>r</v>
      </c>
      <c r="H111" s="821">
        <v>1.2</v>
      </c>
      <c r="I111" s="820"/>
      <c r="J111" s="820"/>
      <c r="K111" s="820"/>
      <c r="L111" s="820"/>
      <c r="M111" s="820"/>
      <c r="N111" s="820"/>
      <c r="O111" s="820"/>
      <c r="P111" s="820"/>
      <c r="Q111" s="820"/>
      <c r="R111" s="820"/>
      <c r="S111" s="820"/>
      <c r="T111" s="820"/>
      <c r="U111" s="820"/>
      <c r="V111" s="820"/>
      <c r="W111" s="820"/>
      <c r="X111" s="820"/>
      <c r="Y111" s="217"/>
      <c r="Z111" s="17"/>
      <c r="AA111" s="8"/>
      <c r="AB111" s="8"/>
      <c r="AC111" s="8"/>
    </row>
    <row r="112" spans="1:29" s="9" customFormat="1" ht="13.5" customHeight="1" outlineLevel="1" x14ac:dyDescent="0.25">
      <c r="A112" s="6"/>
      <c r="B112" s="7"/>
      <c r="C112" s="18"/>
      <c r="D112" s="27"/>
      <c r="E112" s="820"/>
      <c r="F112" s="820"/>
      <c r="G112" s="925" t="str">
        <f>General!H28</f>
        <v>rd</v>
      </c>
      <c r="H112" s="821">
        <v>1.2</v>
      </c>
      <c r="I112" s="820"/>
      <c r="J112" s="820"/>
      <c r="K112" s="820"/>
      <c r="L112" s="820"/>
      <c r="M112" s="820"/>
      <c r="N112" s="820"/>
      <c r="O112" s="820"/>
      <c r="P112" s="820"/>
      <c r="Q112" s="820"/>
      <c r="R112" s="820"/>
      <c r="S112" s="820"/>
      <c r="T112" s="820"/>
      <c r="U112" s="820"/>
      <c r="V112" s="820"/>
      <c r="W112" s="820"/>
      <c r="X112" s="820"/>
      <c r="Y112" s="217"/>
      <c r="Z112" s="17"/>
      <c r="AA112" s="8"/>
      <c r="AB112" s="8"/>
      <c r="AC112" s="8"/>
    </row>
    <row r="113" spans="1:29" s="9" customFormat="1" ht="13.5" customHeight="1" outlineLevel="1" x14ac:dyDescent="0.25">
      <c r="A113" s="6"/>
      <c r="B113" s="7"/>
      <c r="C113" s="18"/>
      <c r="D113" s="27"/>
      <c r="E113" s="820"/>
      <c r="F113" s="820"/>
      <c r="G113" s="925" t="str">
        <f>General!H29</f>
        <v>v</v>
      </c>
      <c r="H113" s="821">
        <v>1.2</v>
      </c>
      <c r="I113" s="820"/>
      <c r="J113" s="820"/>
      <c r="K113" s="820"/>
      <c r="L113" s="820"/>
      <c r="M113" s="820"/>
      <c r="N113" s="820"/>
      <c r="O113" s="820"/>
      <c r="P113" s="820"/>
      <c r="Q113" s="820"/>
      <c r="R113" s="820"/>
      <c r="S113" s="820"/>
      <c r="T113" s="820"/>
      <c r="U113" s="820"/>
      <c r="V113" s="820"/>
      <c r="W113" s="820"/>
      <c r="X113" s="820"/>
      <c r="Y113" s="217"/>
      <c r="Z113" s="17"/>
      <c r="AA113" s="8"/>
      <c r="AB113" s="8"/>
      <c r="AC113" s="8"/>
    </row>
    <row r="114" spans="1:29" s="9" customFormat="1" ht="13.5" customHeight="1" outlineLevel="1" x14ac:dyDescent="0.25">
      <c r="A114" s="6"/>
      <c r="B114" s="7"/>
      <c r="C114" s="18"/>
      <c r="D114" s="27"/>
      <c r="E114" s="820"/>
      <c r="F114" s="820"/>
      <c r="G114" s="925" t="str">
        <f>General!H30</f>
        <v>w</v>
      </c>
      <c r="H114" s="821">
        <v>1.3</v>
      </c>
      <c r="I114" s="820"/>
      <c r="J114" s="820"/>
      <c r="K114" s="820"/>
      <c r="L114" s="820"/>
      <c r="M114" s="820"/>
      <c r="N114" s="820"/>
      <c r="O114" s="820"/>
      <c r="P114" s="820"/>
      <c r="Q114" s="820"/>
      <c r="R114" s="820"/>
      <c r="S114" s="820"/>
      <c r="T114" s="820"/>
      <c r="U114" s="820"/>
      <c r="V114" s="820"/>
      <c r="W114" s="820"/>
      <c r="X114" s="820"/>
      <c r="Y114" s="217"/>
      <c r="Z114" s="17"/>
      <c r="AA114" s="8"/>
      <c r="AB114" s="8"/>
      <c r="AC114" s="8"/>
    </row>
    <row r="115" spans="1:29" s="9" customFormat="1" ht="13.5" customHeight="1" outlineLevel="1" x14ac:dyDescent="0.25">
      <c r="A115" s="6"/>
      <c r="B115" s="7"/>
      <c r="C115" s="18"/>
      <c r="D115" s="27"/>
      <c r="E115" s="820"/>
      <c r="F115" s="820"/>
      <c r="G115" s="925" t="str">
        <f>General!H31</f>
        <v>wd</v>
      </c>
      <c r="H115" s="821">
        <v>1.3</v>
      </c>
      <c r="I115" s="820"/>
      <c r="J115" s="820"/>
      <c r="K115" s="820"/>
      <c r="L115" s="820"/>
      <c r="M115" s="820"/>
      <c r="N115" s="820"/>
      <c r="O115" s="820"/>
      <c r="P115" s="820"/>
      <c r="Q115" s="820"/>
      <c r="R115" s="820"/>
      <c r="S115" s="820"/>
      <c r="T115" s="820"/>
      <c r="U115" s="820"/>
      <c r="V115" s="820"/>
      <c r="W115" s="820"/>
      <c r="X115" s="820"/>
      <c r="Y115" s="217"/>
      <c r="Z115" s="17"/>
      <c r="AA115" s="8"/>
      <c r="AB115" s="8"/>
      <c r="AC115" s="8"/>
    </row>
    <row r="116" spans="1:29" s="9" customFormat="1" ht="13.5" customHeight="1" outlineLevel="1" x14ac:dyDescent="0.25">
      <c r="A116" s="6"/>
      <c r="B116" s="7"/>
      <c r="C116" s="18"/>
      <c r="D116" s="27"/>
      <c r="E116" s="820"/>
      <c r="F116" s="820"/>
      <c r="G116" s="925" t="str">
        <f>General!H32</f>
        <v>z</v>
      </c>
      <c r="H116" s="821">
        <v>1.2</v>
      </c>
      <c r="I116" s="820"/>
      <c r="J116" s="820"/>
      <c r="K116" s="820"/>
      <c r="L116" s="820"/>
      <c r="M116" s="820"/>
      <c r="N116" s="820"/>
      <c r="O116" s="820"/>
      <c r="P116" s="820"/>
      <c r="Q116" s="820"/>
      <c r="R116" s="820"/>
      <c r="S116" s="820"/>
      <c r="T116" s="820"/>
      <c r="U116" s="820"/>
      <c r="V116" s="820"/>
      <c r="W116" s="820"/>
      <c r="X116" s="820"/>
      <c r="Y116" s="217"/>
      <c r="Z116" s="17"/>
      <c r="AA116" s="8"/>
      <c r="AB116" s="8"/>
      <c r="AC116" s="8"/>
    </row>
    <row r="117" spans="1:29" s="9" customFormat="1" ht="13.5" customHeight="1" outlineLevel="1" x14ac:dyDescent="0.25">
      <c r="A117" s="6"/>
      <c r="B117" s="7"/>
      <c r="C117" s="18"/>
      <c r="D117" s="27"/>
      <c r="E117" s="820"/>
      <c r="F117" s="820"/>
      <c r="G117" s="925" t="str">
        <f>General!H33</f>
        <v>zd</v>
      </c>
      <c r="H117" s="821">
        <v>1.2</v>
      </c>
      <c r="I117" s="820"/>
      <c r="J117" s="820"/>
      <c r="K117" s="820"/>
      <c r="L117" s="820"/>
      <c r="M117" s="820"/>
      <c r="N117" s="820"/>
      <c r="O117" s="820"/>
      <c r="P117" s="820"/>
      <c r="Q117" s="820"/>
      <c r="R117" s="820"/>
      <c r="S117" s="820"/>
      <c r="T117" s="820"/>
      <c r="U117" s="820"/>
      <c r="V117" s="820"/>
      <c r="W117" s="820"/>
      <c r="X117" s="820"/>
      <c r="Y117" s="217"/>
      <c r="Z117" s="17"/>
      <c r="AA117" s="8"/>
      <c r="AB117" s="8"/>
      <c r="AC117" s="8"/>
    </row>
    <row r="118" spans="1:29" s="9" customFormat="1" ht="13.5" customHeight="1" outlineLevel="1" x14ac:dyDescent="0.25">
      <c r="A118" s="6"/>
      <c r="B118" s="7"/>
      <c r="C118" s="18"/>
      <c r="D118" s="34"/>
      <c r="E118" s="820"/>
      <c r="F118" s="820"/>
      <c r="G118" s="820"/>
      <c r="H118" s="820"/>
      <c r="I118" s="820"/>
      <c r="J118" s="820"/>
      <c r="K118" s="820"/>
      <c r="L118" s="820"/>
      <c r="M118" s="820"/>
      <c r="N118" s="820"/>
      <c r="O118" s="820"/>
      <c r="P118" s="820"/>
      <c r="Q118" s="820"/>
      <c r="R118" s="820"/>
      <c r="S118" s="820"/>
      <c r="T118" s="820"/>
      <c r="U118" s="820"/>
      <c r="V118" s="820"/>
      <c r="W118" s="820"/>
      <c r="X118" s="820"/>
      <c r="Y118" s="217"/>
      <c r="Z118" s="17"/>
      <c r="AA118" s="8"/>
      <c r="AB118" s="8"/>
      <c r="AC118" s="8"/>
    </row>
    <row r="119" spans="1:29" s="76" customFormat="1" ht="13.5" customHeight="1" outlineLevel="1" x14ac:dyDescent="0.25">
      <c r="A119" s="234"/>
      <c r="B119" s="235"/>
      <c r="C119" s="245"/>
      <c r="D119" s="261"/>
      <c r="E119" s="820"/>
      <c r="F119" s="820"/>
      <c r="G119" s="820"/>
      <c r="H119" s="820"/>
      <c r="I119" s="820"/>
      <c r="J119" s="820"/>
      <c r="K119" s="820"/>
      <c r="L119" s="820"/>
      <c r="M119" s="820"/>
      <c r="N119" s="820"/>
      <c r="O119" s="820"/>
      <c r="P119" s="820"/>
      <c r="Q119" s="820"/>
      <c r="R119" s="820"/>
      <c r="S119" s="820"/>
      <c r="T119" s="820"/>
      <c r="U119" s="820"/>
      <c r="V119" s="820"/>
      <c r="W119" s="820"/>
      <c r="X119" s="820"/>
      <c r="Y119" s="217"/>
      <c r="Z119" s="244"/>
      <c r="AA119" s="236"/>
      <c r="AB119" s="236"/>
      <c r="AC119" s="236"/>
    </row>
    <row r="120" spans="1:29" s="76" customFormat="1" ht="13.5" customHeight="1" outlineLevel="1" x14ac:dyDescent="0.25">
      <c r="A120" s="234"/>
      <c r="B120" s="235"/>
      <c r="C120" s="245"/>
      <c r="D120" s="261"/>
      <c r="E120" s="820"/>
      <c r="F120" s="820"/>
      <c r="G120" s="820"/>
      <c r="H120" s="820"/>
      <c r="I120" s="820"/>
      <c r="J120" s="820"/>
      <c r="K120" s="820"/>
      <c r="L120" s="820"/>
      <c r="M120" s="820"/>
      <c r="N120" s="820"/>
      <c r="O120" s="820"/>
      <c r="P120" s="820"/>
      <c r="Q120" s="820"/>
      <c r="R120" s="820"/>
      <c r="S120" s="820"/>
      <c r="T120" s="820"/>
      <c r="U120" s="820"/>
      <c r="V120" s="820"/>
      <c r="W120" s="820"/>
      <c r="X120" s="820"/>
      <c r="Y120" s="217"/>
      <c r="Z120" s="244"/>
      <c r="AA120" s="236"/>
      <c r="AB120" s="236"/>
      <c r="AC120" s="236"/>
    </row>
    <row r="121" spans="1:29" s="76" customFormat="1" ht="13.5" customHeight="1" outlineLevel="1" x14ac:dyDescent="0.25">
      <c r="A121" s="234"/>
      <c r="B121" s="235"/>
      <c r="C121" s="245"/>
      <c r="D121" s="261"/>
      <c r="E121" s="820"/>
      <c r="F121" s="820"/>
      <c r="G121" s="820"/>
      <c r="H121" s="820"/>
      <c r="I121" s="820"/>
      <c r="J121" s="820"/>
      <c r="K121" s="820"/>
      <c r="L121" s="820"/>
      <c r="M121" s="820"/>
      <c r="N121" s="820"/>
      <c r="O121" s="820"/>
      <c r="P121" s="820"/>
      <c r="Q121" s="820"/>
      <c r="R121" s="820"/>
      <c r="S121" s="820"/>
      <c r="T121" s="820"/>
      <c r="U121" s="820"/>
      <c r="V121" s="820"/>
      <c r="W121" s="820"/>
      <c r="X121" s="820"/>
      <c r="Y121" s="217"/>
      <c r="Z121" s="244"/>
      <c r="AA121" s="236"/>
      <c r="AB121" s="236"/>
      <c r="AC121" s="236"/>
    </row>
    <row r="122" spans="1:29" s="76" customFormat="1" ht="13.5" customHeight="1" outlineLevel="1" x14ac:dyDescent="0.25">
      <c r="A122" s="234"/>
      <c r="B122" s="235"/>
      <c r="C122" s="245"/>
      <c r="D122" s="261"/>
      <c r="E122" s="820"/>
      <c r="F122" s="820"/>
      <c r="G122" s="820"/>
      <c r="H122" s="820"/>
      <c r="I122" s="820"/>
      <c r="J122" s="820"/>
      <c r="K122" s="820"/>
      <c r="L122" s="820"/>
      <c r="M122" s="820"/>
      <c r="N122" s="820"/>
      <c r="O122" s="820"/>
      <c r="P122" s="820"/>
      <c r="Q122" s="820"/>
      <c r="R122" s="820"/>
      <c r="S122" s="820"/>
      <c r="T122" s="820"/>
      <c r="U122" s="820"/>
      <c r="V122" s="820"/>
      <c r="W122" s="820"/>
      <c r="X122" s="820"/>
      <c r="Y122" s="217"/>
      <c r="Z122" s="244"/>
      <c r="AA122" s="236"/>
      <c r="AB122" s="236"/>
      <c r="AC122" s="236"/>
    </row>
    <row r="123" spans="1:29" s="76" customFormat="1" ht="13.5" customHeight="1" x14ac:dyDescent="0.25">
      <c r="A123" s="234"/>
      <c r="B123" s="235"/>
      <c r="C123" s="245"/>
      <c r="D123" s="261"/>
      <c r="E123" s="978" t="s">
        <v>765</v>
      </c>
      <c r="F123" s="820"/>
      <c r="G123" s="820"/>
      <c r="H123" s="820"/>
      <c r="I123" s="820"/>
      <c r="J123" s="820"/>
      <c r="K123" s="820"/>
      <c r="L123" s="820"/>
      <c r="M123" s="820"/>
      <c r="N123" s="820"/>
      <c r="O123" s="820"/>
      <c r="P123" s="820"/>
      <c r="Q123" s="820"/>
      <c r="R123" s="820"/>
      <c r="S123" s="820"/>
      <c r="T123" s="820"/>
      <c r="U123" s="820"/>
      <c r="V123" s="820"/>
      <c r="W123" s="820"/>
      <c r="X123" s="820"/>
      <c r="Y123" s="217"/>
      <c r="Z123" s="244"/>
      <c r="AA123" s="236"/>
      <c r="AB123" s="236"/>
      <c r="AC123" s="236"/>
    </row>
    <row r="124" spans="1:29" s="697" customFormat="1" ht="13.5" customHeight="1" x14ac:dyDescent="0.25">
      <c r="A124" s="701"/>
      <c r="B124" s="698"/>
      <c r="C124" s="710"/>
      <c r="D124" s="712"/>
      <c r="E124" s="978"/>
      <c r="F124" s="1036">
        <v>43466</v>
      </c>
      <c r="G124" s="1036">
        <v>43497</v>
      </c>
      <c r="H124" s="1036">
        <v>43525</v>
      </c>
      <c r="I124" s="1036">
        <v>43556</v>
      </c>
      <c r="J124" s="1036">
        <v>43586</v>
      </c>
      <c r="K124" s="1036">
        <v>43617</v>
      </c>
      <c r="L124" s="1036">
        <v>43647</v>
      </c>
      <c r="M124" s="1036">
        <v>43678</v>
      </c>
      <c r="N124" s="1036">
        <v>43709</v>
      </c>
      <c r="O124" s="1036">
        <v>43739</v>
      </c>
      <c r="P124" s="1036">
        <v>43770</v>
      </c>
      <c r="Q124" s="1036">
        <v>43800</v>
      </c>
      <c r="R124" s="820"/>
      <c r="S124" s="820"/>
      <c r="T124" s="820"/>
      <c r="U124" s="820"/>
      <c r="V124" s="820"/>
      <c r="W124" s="820"/>
      <c r="X124" s="820"/>
      <c r="Y124" s="217"/>
      <c r="Z124" s="705"/>
      <c r="AA124" s="700"/>
      <c r="AB124" s="700"/>
      <c r="AC124" s="700"/>
    </row>
    <row r="125" spans="1:29" s="76" customFormat="1" ht="13.5" customHeight="1" outlineLevel="1" x14ac:dyDescent="0.25">
      <c r="A125" s="234"/>
      <c r="B125" s="235"/>
      <c r="C125" s="245"/>
      <c r="D125" s="261"/>
      <c r="E125" s="821" t="s">
        <v>102</v>
      </c>
      <c r="F125" s="1035">
        <f>MIN(364,INT((F124 - DATE(YEAR(F124),1,1))))</f>
        <v>0</v>
      </c>
      <c r="G125" s="1035">
        <f t="shared" ref="G125:Q125" si="7">MIN(364,INT((G124 - DATE(YEAR(G124),1,1))))</f>
        <v>31</v>
      </c>
      <c r="H125" s="1035">
        <f t="shared" si="7"/>
        <v>59</v>
      </c>
      <c r="I125" s="1035">
        <f t="shared" si="7"/>
        <v>90</v>
      </c>
      <c r="J125" s="1035">
        <f t="shared" si="7"/>
        <v>120</v>
      </c>
      <c r="K125" s="1035">
        <f t="shared" si="7"/>
        <v>151</v>
      </c>
      <c r="L125" s="1035">
        <f t="shared" si="7"/>
        <v>181</v>
      </c>
      <c r="M125" s="1035">
        <f t="shared" si="7"/>
        <v>212</v>
      </c>
      <c r="N125" s="1035">
        <f t="shared" si="7"/>
        <v>243</v>
      </c>
      <c r="O125" s="1035">
        <f t="shared" si="7"/>
        <v>273</v>
      </c>
      <c r="P125" s="1035">
        <f t="shared" si="7"/>
        <v>304</v>
      </c>
      <c r="Q125" s="1035">
        <f t="shared" si="7"/>
        <v>334</v>
      </c>
      <c r="R125" s="820"/>
      <c r="S125" s="820"/>
      <c r="T125" s="820"/>
      <c r="U125" s="820"/>
      <c r="V125" s="820"/>
      <c r="W125" s="820"/>
      <c r="X125" s="820"/>
      <c r="Y125" s="217"/>
      <c r="Z125" s="244"/>
      <c r="AA125" s="236"/>
      <c r="AB125" s="236"/>
      <c r="AC125" s="236"/>
    </row>
    <row r="126" spans="1:29" s="76" customFormat="1" ht="13.5" customHeight="1" outlineLevel="1" x14ac:dyDescent="0.25">
      <c r="A126" s="234"/>
      <c r="B126" s="235"/>
      <c r="C126" s="245"/>
      <c r="D126" s="261"/>
      <c r="E126" s="821" t="s">
        <v>766</v>
      </c>
      <c r="F126" s="821">
        <v>0</v>
      </c>
      <c r="G126" s="821">
        <v>0</v>
      </c>
      <c r="H126" s="821">
        <v>0</v>
      </c>
      <c r="I126" s="821">
        <v>0</v>
      </c>
      <c r="J126" s="821">
        <v>0</v>
      </c>
      <c r="K126" s="821">
        <v>0.5</v>
      </c>
      <c r="L126" s="821">
        <v>0.5</v>
      </c>
      <c r="M126" s="821">
        <v>0.3</v>
      </c>
      <c r="N126" s="821">
        <v>0.3</v>
      </c>
      <c r="O126" s="821">
        <v>0</v>
      </c>
      <c r="P126" s="821">
        <v>0</v>
      </c>
      <c r="Q126" s="821">
        <v>0</v>
      </c>
      <c r="R126" s="820"/>
      <c r="S126" s="820"/>
      <c r="T126" s="820"/>
      <c r="U126" s="820"/>
      <c r="V126" s="820"/>
      <c r="W126" s="820"/>
      <c r="X126" s="820"/>
      <c r="Y126" s="217"/>
      <c r="Z126" s="244"/>
      <c r="AA126" s="236"/>
      <c r="AB126" s="236"/>
      <c r="AC126" s="236"/>
    </row>
    <row r="127" spans="1:29" s="76" customFormat="1" ht="13.5" customHeight="1" outlineLevel="1" x14ac:dyDescent="0.25">
      <c r="A127" s="234"/>
      <c r="B127" s="235"/>
      <c r="C127" s="245"/>
      <c r="D127" s="261"/>
      <c r="E127" s="820"/>
      <c r="F127" s="820"/>
      <c r="G127" s="820"/>
      <c r="H127" s="820"/>
      <c r="I127" s="820"/>
      <c r="J127" s="820"/>
      <c r="K127" s="820"/>
      <c r="L127" s="820"/>
      <c r="M127" s="820"/>
      <c r="N127" s="820"/>
      <c r="O127" s="820"/>
      <c r="P127" s="820"/>
      <c r="Q127" s="820"/>
      <c r="R127" s="820"/>
      <c r="S127" s="820"/>
      <c r="T127" s="820"/>
      <c r="U127" s="820"/>
      <c r="V127" s="820"/>
      <c r="W127" s="820"/>
      <c r="X127" s="820"/>
      <c r="Y127" s="217"/>
      <c r="Z127" s="244"/>
      <c r="AA127" s="236"/>
      <c r="AB127" s="236"/>
      <c r="AC127" s="236"/>
    </row>
    <row r="128" spans="1:29" s="76" customFormat="1" ht="13.5" customHeight="1" outlineLevel="1" x14ac:dyDescent="0.25">
      <c r="A128" s="234"/>
      <c r="B128" s="235"/>
      <c r="C128" s="245"/>
      <c r="D128" s="261"/>
      <c r="E128" s="820"/>
      <c r="F128" s="820"/>
      <c r="G128" s="820"/>
      <c r="H128" s="820"/>
      <c r="I128" s="820"/>
      <c r="J128" s="820"/>
      <c r="K128" s="820"/>
      <c r="L128" s="820"/>
      <c r="M128" s="820"/>
      <c r="N128" s="820"/>
      <c r="O128" s="820"/>
      <c r="P128" s="820"/>
      <c r="Q128" s="820"/>
      <c r="R128" s="820"/>
      <c r="S128" s="820"/>
      <c r="T128" s="820"/>
      <c r="U128" s="820"/>
      <c r="V128" s="820"/>
      <c r="W128" s="820"/>
      <c r="X128" s="820"/>
      <c r="Y128" s="217"/>
      <c r="Z128" s="244"/>
      <c r="AA128" s="236"/>
      <c r="AB128" s="236"/>
      <c r="AC128" s="236"/>
    </row>
    <row r="129" spans="1:29" s="76" customFormat="1" ht="13.5" customHeight="1" outlineLevel="1" x14ac:dyDescent="0.25">
      <c r="A129" s="234"/>
      <c r="B129" s="235"/>
      <c r="C129" s="245"/>
      <c r="D129" s="261"/>
      <c r="E129" s="820"/>
      <c r="F129" s="820"/>
      <c r="G129" s="820"/>
      <c r="H129" s="820"/>
      <c r="I129" s="820"/>
      <c r="J129" s="820"/>
      <c r="K129" s="820"/>
      <c r="L129" s="820"/>
      <c r="M129" s="820"/>
      <c r="N129" s="820"/>
      <c r="O129" s="820"/>
      <c r="P129" s="820"/>
      <c r="Q129" s="820"/>
      <c r="R129" s="820"/>
      <c r="S129" s="820"/>
      <c r="T129" s="820"/>
      <c r="U129" s="820"/>
      <c r="V129" s="820"/>
      <c r="W129" s="820"/>
      <c r="X129" s="820"/>
      <c r="Y129" s="217"/>
      <c r="Z129" s="244"/>
      <c r="AA129" s="236"/>
      <c r="AB129" s="236"/>
      <c r="AC129" s="236"/>
    </row>
    <row r="130" spans="1:29" s="76" customFormat="1" ht="13.5" customHeight="1" x14ac:dyDescent="0.25">
      <c r="A130" s="234"/>
      <c r="B130" s="235"/>
      <c r="C130" s="245"/>
      <c r="D130" s="261"/>
      <c r="E130" s="978" t="s">
        <v>764</v>
      </c>
      <c r="F130" s="820"/>
      <c r="G130" s="820"/>
      <c r="H130" s="820"/>
      <c r="I130" s="820"/>
      <c r="J130" s="820"/>
      <c r="K130" s="820"/>
      <c r="L130" s="820"/>
      <c r="M130" s="820"/>
      <c r="N130" s="820"/>
      <c r="O130" s="820"/>
      <c r="P130" s="820"/>
      <c r="Q130" s="820"/>
      <c r="R130" s="820"/>
      <c r="S130" s="820"/>
      <c r="T130" s="820"/>
      <c r="U130" s="820"/>
      <c r="V130" s="820"/>
      <c r="W130" s="820"/>
      <c r="X130" s="820"/>
      <c r="Y130" s="217"/>
      <c r="Z130" s="244"/>
      <c r="AA130" s="236"/>
      <c r="AB130" s="236"/>
      <c r="AC130" s="236"/>
    </row>
    <row r="131" spans="1:29" s="76" customFormat="1" ht="13.5" customHeight="1" outlineLevel="1" x14ac:dyDescent="0.25">
      <c r="A131" s="234"/>
      <c r="B131" s="235"/>
      <c r="C131" s="245"/>
      <c r="D131" s="261"/>
      <c r="E131" s="821"/>
      <c r="F131" s="926">
        <f>F125</f>
        <v>0</v>
      </c>
      <c r="G131" s="926">
        <f t="shared" ref="G131:Q131" si="8">G125</f>
        <v>31</v>
      </c>
      <c r="H131" s="926">
        <f t="shared" si="8"/>
        <v>59</v>
      </c>
      <c r="I131" s="926">
        <f t="shared" si="8"/>
        <v>90</v>
      </c>
      <c r="J131" s="926">
        <f t="shared" si="8"/>
        <v>120</v>
      </c>
      <c r="K131" s="926">
        <f t="shared" si="8"/>
        <v>151</v>
      </c>
      <c r="L131" s="926">
        <f t="shared" si="8"/>
        <v>181</v>
      </c>
      <c r="M131" s="926">
        <f t="shared" si="8"/>
        <v>212</v>
      </c>
      <c r="N131" s="926">
        <f t="shared" si="8"/>
        <v>243</v>
      </c>
      <c r="O131" s="926">
        <f t="shared" si="8"/>
        <v>273</v>
      </c>
      <c r="P131" s="926">
        <f t="shared" si="8"/>
        <v>304</v>
      </c>
      <c r="Q131" s="926">
        <f t="shared" si="8"/>
        <v>334</v>
      </c>
      <c r="R131" s="820"/>
      <c r="S131" s="820"/>
      <c r="T131" s="820"/>
      <c r="U131" s="820"/>
      <c r="V131" s="820"/>
      <c r="W131" s="820"/>
      <c r="X131" s="820"/>
      <c r="Y131" s="217"/>
      <c r="Z131" s="244"/>
      <c r="AA131" s="236"/>
      <c r="AB131" s="236"/>
      <c r="AC131" s="236"/>
    </row>
    <row r="132" spans="1:29" s="76" customFormat="1" ht="13.5" customHeight="1" outlineLevel="1" x14ac:dyDescent="0.25">
      <c r="A132" s="234"/>
      <c r="B132" s="235"/>
      <c r="C132" s="245"/>
      <c r="D132" s="261"/>
      <c r="E132" s="926" t="str">
        <f>General!H17</f>
        <v>b</v>
      </c>
      <c r="F132" s="821">
        <v>0</v>
      </c>
      <c r="G132" s="821">
        <v>0</v>
      </c>
      <c r="H132" s="821">
        <v>0</v>
      </c>
      <c r="I132" s="821">
        <v>0</v>
      </c>
      <c r="J132" s="821">
        <v>0</v>
      </c>
      <c r="K132" s="821">
        <v>0.1</v>
      </c>
      <c r="L132" s="821">
        <v>0.1</v>
      </c>
      <c r="M132" s="821">
        <v>0.1</v>
      </c>
      <c r="N132" s="821">
        <v>0.1</v>
      </c>
      <c r="O132" s="821">
        <v>0</v>
      </c>
      <c r="P132" s="821">
        <v>0</v>
      </c>
      <c r="Q132" s="821">
        <v>0</v>
      </c>
      <c r="R132" s="820"/>
      <c r="S132" s="820"/>
      <c r="T132" s="820"/>
      <c r="U132" s="820"/>
      <c r="V132" s="820"/>
      <c r="W132" s="820"/>
      <c r="X132" s="820"/>
      <c r="Y132" s="217"/>
      <c r="Z132" s="244"/>
      <c r="AA132" s="236"/>
      <c r="AB132" s="236"/>
      <c r="AC132" s="236"/>
    </row>
    <row r="133" spans="1:29" s="76" customFormat="1" ht="13.5" customHeight="1" outlineLevel="1" x14ac:dyDescent="0.25">
      <c r="A133" s="234"/>
      <c r="B133" s="235"/>
      <c r="C133" s="245"/>
      <c r="D133" s="261"/>
      <c r="E133" s="926" t="str">
        <f>General!H18</f>
        <v>bd</v>
      </c>
      <c r="F133" s="821">
        <v>0</v>
      </c>
      <c r="G133" s="821">
        <v>0</v>
      </c>
      <c r="H133" s="821">
        <v>0</v>
      </c>
      <c r="I133" s="821">
        <v>0</v>
      </c>
      <c r="J133" s="821">
        <v>0</v>
      </c>
      <c r="K133" s="821">
        <v>0.1</v>
      </c>
      <c r="L133" s="821">
        <v>0.1</v>
      </c>
      <c r="M133" s="821">
        <v>0.1</v>
      </c>
      <c r="N133" s="821">
        <v>0.1</v>
      </c>
      <c r="O133" s="821">
        <v>0</v>
      </c>
      <c r="P133" s="821">
        <v>0</v>
      </c>
      <c r="Q133" s="821">
        <v>0</v>
      </c>
      <c r="R133" s="820"/>
      <c r="S133" s="820"/>
      <c r="T133" s="820"/>
      <c r="U133" s="820"/>
      <c r="V133" s="820"/>
      <c r="W133" s="820"/>
      <c r="X133" s="820"/>
      <c r="Y133" s="217"/>
      <c r="Z133" s="244"/>
      <c r="AA133" s="236"/>
      <c r="AB133" s="236"/>
      <c r="AC133" s="236"/>
    </row>
    <row r="134" spans="1:29" s="76" customFormat="1" ht="13.5" customHeight="1" outlineLevel="1" x14ac:dyDescent="0.25">
      <c r="A134" s="234"/>
      <c r="B134" s="235"/>
      <c r="C134" s="245"/>
      <c r="D134" s="261"/>
      <c r="E134" s="926" t="str">
        <f>General!H19</f>
        <v>f</v>
      </c>
      <c r="F134" s="821">
        <v>0</v>
      </c>
      <c r="G134" s="821">
        <v>0</v>
      </c>
      <c r="H134" s="821">
        <v>0</v>
      </c>
      <c r="I134" s="821">
        <v>0</v>
      </c>
      <c r="J134" s="821">
        <v>0</v>
      </c>
      <c r="K134" s="821">
        <v>0.1</v>
      </c>
      <c r="L134" s="821">
        <v>0.1</v>
      </c>
      <c r="M134" s="821">
        <v>0.1</v>
      </c>
      <c r="N134" s="821">
        <v>0.1</v>
      </c>
      <c r="O134" s="821">
        <v>0</v>
      </c>
      <c r="P134" s="821">
        <v>0</v>
      </c>
      <c r="Q134" s="821">
        <v>0</v>
      </c>
      <c r="R134" s="820"/>
      <c r="S134" s="820"/>
      <c r="T134" s="820"/>
      <c r="U134" s="820"/>
      <c r="V134" s="820"/>
      <c r="W134" s="820"/>
      <c r="X134" s="820"/>
      <c r="Y134" s="217"/>
      <c r="Z134" s="244"/>
      <c r="AA134" s="236"/>
      <c r="AB134" s="236"/>
      <c r="AC134" s="236"/>
    </row>
    <row r="135" spans="1:29" s="697" customFormat="1" ht="13.5" customHeight="1" outlineLevel="1" x14ac:dyDescent="0.25">
      <c r="A135" s="701"/>
      <c r="B135" s="698"/>
      <c r="C135" s="710"/>
      <c r="D135" s="712"/>
      <c r="E135" s="926" t="str">
        <f>General!H20</f>
        <v>h</v>
      </c>
      <c r="F135" s="821">
        <v>0</v>
      </c>
      <c r="G135" s="821">
        <v>0</v>
      </c>
      <c r="H135" s="821">
        <v>0</v>
      </c>
      <c r="I135" s="821">
        <v>0</v>
      </c>
      <c r="J135" s="821">
        <v>0</v>
      </c>
      <c r="K135" s="821">
        <v>0.1</v>
      </c>
      <c r="L135" s="821">
        <v>0.1</v>
      </c>
      <c r="M135" s="821">
        <v>0.1</v>
      </c>
      <c r="N135" s="821">
        <v>0.1</v>
      </c>
      <c r="O135" s="821">
        <v>0</v>
      </c>
      <c r="P135" s="821">
        <v>0</v>
      </c>
      <c r="Q135" s="821">
        <v>0</v>
      </c>
      <c r="R135" s="820"/>
      <c r="S135" s="820"/>
      <c r="T135" s="820"/>
      <c r="U135" s="820"/>
      <c r="V135" s="820"/>
      <c r="W135" s="820"/>
      <c r="X135" s="820"/>
      <c r="Y135" s="217"/>
      <c r="Z135" s="705"/>
      <c r="AA135" s="700"/>
      <c r="AB135" s="700"/>
      <c r="AC135" s="700"/>
    </row>
    <row r="136" spans="1:29" s="697" customFormat="1" ht="13.5" customHeight="1" outlineLevel="1" x14ac:dyDescent="0.25">
      <c r="A136" s="701"/>
      <c r="B136" s="698"/>
      <c r="C136" s="710"/>
      <c r="D136" s="712"/>
      <c r="E136" s="926" t="str">
        <f>General!H21</f>
        <v>i</v>
      </c>
      <c r="F136" s="821">
        <v>0</v>
      </c>
      <c r="G136" s="821">
        <v>0</v>
      </c>
      <c r="H136" s="821">
        <v>0</v>
      </c>
      <c r="I136" s="821">
        <v>0</v>
      </c>
      <c r="J136" s="821">
        <v>0</v>
      </c>
      <c r="K136" s="821">
        <v>0.1</v>
      </c>
      <c r="L136" s="821">
        <v>0.1</v>
      </c>
      <c r="M136" s="821">
        <v>0.1</v>
      </c>
      <c r="N136" s="821">
        <v>0.1</v>
      </c>
      <c r="O136" s="821">
        <v>0</v>
      </c>
      <c r="P136" s="821">
        <v>0</v>
      </c>
      <c r="Q136" s="821">
        <v>0</v>
      </c>
      <c r="R136" s="820"/>
      <c r="S136" s="820"/>
      <c r="T136" s="820"/>
      <c r="U136" s="820"/>
      <c r="V136" s="820"/>
      <c r="W136" s="820"/>
      <c r="X136" s="820"/>
      <c r="Y136" s="217"/>
      <c r="Z136" s="705"/>
      <c r="AA136" s="700"/>
      <c r="AB136" s="700"/>
      <c r="AC136" s="700"/>
    </row>
    <row r="137" spans="1:29" s="697" customFormat="1" ht="13.5" customHeight="1" outlineLevel="1" x14ac:dyDescent="0.25">
      <c r="A137" s="701"/>
      <c r="B137" s="698"/>
      <c r="C137" s="710"/>
      <c r="D137" s="712"/>
      <c r="E137" s="926" t="str">
        <f>General!H22</f>
        <v>k</v>
      </c>
      <c r="F137" s="821">
        <v>0</v>
      </c>
      <c r="G137" s="821">
        <v>0</v>
      </c>
      <c r="H137" s="821">
        <v>0</v>
      </c>
      <c r="I137" s="821">
        <v>0</v>
      </c>
      <c r="J137" s="821">
        <v>0</v>
      </c>
      <c r="K137" s="821">
        <v>0.1</v>
      </c>
      <c r="L137" s="821">
        <v>0.1</v>
      </c>
      <c r="M137" s="821">
        <v>0.1</v>
      </c>
      <c r="N137" s="821">
        <v>0.1</v>
      </c>
      <c r="O137" s="821">
        <v>0</v>
      </c>
      <c r="P137" s="821">
        <v>0</v>
      </c>
      <c r="Q137" s="821">
        <v>0</v>
      </c>
      <c r="R137" s="820"/>
      <c r="S137" s="820"/>
      <c r="T137" s="820"/>
      <c r="U137" s="820"/>
      <c r="V137" s="820"/>
      <c r="W137" s="820"/>
      <c r="X137" s="820"/>
      <c r="Y137" s="217"/>
      <c r="Z137" s="705"/>
      <c r="AA137" s="700"/>
      <c r="AB137" s="700"/>
      <c r="AC137" s="700"/>
    </row>
    <row r="138" spans="1:29" s="697" customFormat="1" ht="13.5" customHeight="1" outlineLevel="1" x14ac:dyDescent="0.25">
      <c r="A138" s="701"/>
      <c r="B138" s="698"/>
      <c r="C138" s="710"/>
      <c r="D138" s="712"/>
      <c r="E138" s="926" t="str">
        <f>General!H23</f>
        <v>l</v>
      </c>
      <c r="F138" s="821">
        <v>0</v>
      </c>
      <c r="G138" s="821">
        <v>0</v>
      </c>
      <c r="H138" s="821">
        <v>0</v>
      </c>
      <c r="I138" s="821">
        <v>0</v>
      </c>
      <c r="J138" s="821">
        <v>0</v>
      </c>
      <c r="K138" s="821">
        <v>0.1</v>
      </c>
      <c r="L138" s="821">
        <v>0.1</v>
      </c>
      <c r="M138" s="821">
        <v>0.1</v>
      </c>
      <c r="N138" s="821">
        <v>0.1</v>
      </c>
      <c r="O138" s="821">
        <v>0</v>
      </c>
      <c r="P138" s="821">
        <v>0</v>
      </c>
      <c r="Q138" s="821">
        <v>0</v>
      </c>
      <c r="R138" s="820"/>
      <c r="S138" s="820"/>
      <c r="T138" s="820"/>
      <c r="U138" s="820"/>
      <c r="V138" s="820"/>
      <c r="W138" s="820"/>
      <c r="X138" s="820"/>
      <c r="Y138" s="217"/>
      <c r="Z138" s="705"/>
      <c r="AA138" s="700"/>
      <c r="AB138" s="700"/>
      <c r="AC138" s="700"/>
    </row>
    <row r="139" spans="1:29" s="697" customFormat="1" ht="13.5" customHeight="1" outlineLevel="1" x14ac:dyDescent="0.25">
      <c r="A139" s="701"/>
      <c r="B139" s="698"/>
      <c r="C139" s="710"/>
      <c r="D139" s="712"/>
      <c r="E139" s="926" t="str">
        <f>General!H24</f>
        <v>o</v>
      </c>
      <c r="F139" s="821">
        <v>0</v>
      </c>
      <c r="G139" s="821">
        <v>0</v>
      </c>
      <c r="H139" s="821">
        <v>0</v>
      </c>
      <c r="I139" s="821">
        <v>0</v>
      </c>
      <c r="J139" s="821">
        <v>0</v>
      </c>
      <c r="K139" s="821">
        <v>0.1</v>
      </c>
      <c r="L139" s="821">
        <v>0.1</v>
      </c>
      <c r="M139" s="821">
        <v>0.1</v>
      </c>
      <c r="N139" s="821">
        <v>0.1</v>
      </c>
      <c r="O139" s="821">
        <v>0</v>
      </c>
      <c r="P139" s="821">
        <v>0</v>
      </c>
      <c r="Q139" s="821">
        <v>0</v>
      </c>
      <c r="R139" s="820"/>
      <c r="S139" s="820"/>
      <c r="T139" s="820"/>
      <c r="U139" s="820"/>
      <c r="V139" s="820"/>
      <c r="W139" s="820"/>
      <c r="X139" s="820"/>
      <c r="Y139" s="217"/>
      <c r="Z139" s="705"/>
      <c r="AA139" s="700"/>
      <c r="AB139" s="700"/>
      <c r="AC139" s="700"/>
    </row>
    <row r="140" spans="1:29" s="76" customFormat="1" ht="13.5" customHeight="1" outlineLevel="1" x14ac:dyDescent="0.25">
      <c r="A140" s="234"/>
      <c r="B140" s="235"/>
      <c r="C140" s="245"/>
      <c r="D140" s="261"/>
      <c r="E140" s="926" t="str">
        <f>General!H25</f>
        <v>od</v>
      </c>
      <c r="F140" s="821">
        <v>0</v>
      </c>
      <c r="G140" s="821">
        <v>0</v>
      </c>
      <c r="H140" s="821">
        <v>0</v>
      </c>
      <c r="I140" s="821">
        <v>0</v>
      </c>
      <c r="J140" s="821">
        <v>0</v>
      </c>
      <c r="K140" s="821">
        <v>0.1</v>
      </c>
      <c r="L140" s="821">
        <v>0.1</v>
      </c>
      <c r="M140" s="821">
        <v>0.1</v>
      </c>
      <c r="N140" s="821">
        <v>0.1</v>
      </c>
      <c r="O140" s="821">
        <v>0</v>
      </c>
      <c r="P140" s="821">
        <v>0</v>
      </c>
      <c r="Q140" s="821">
        <v>0</v>
      </c>
      <c r="R140" s="820"/>
      <c r="S140" s="820"/>
      <c r="T140" s="820"/>
      <c r="U140" s="820"/>
      <c r="V140" s="820"/>
      <c r="W140" s="820"/>
      <c r="X140" s="820"/>
      <c r="Y140" s="217"/>
      <c r="Z140" s="244"/>
      <c r="AA140" s="236"/>
      <c r="AB140" s="236"/>
      <c r="AC140" s="236"/>
    </row>
    <row r="141" spans="1:29" s="76" customFormat="1" ht="13.5" customHeight="1" outlineLevel="1" x14ac:dyDescent="0.25">
      <c r="A141" s="234"/>
      <c r="B141" s="235"/>
      <c r="C141" s="245"/>
      <c r="D141" s="261"/>
      <c r="E141" s="926" t="str">
        <f>General!H26</f>
        <v>of</v>
      </c>
      <c r="F141" s="821">
        <v>0</v>
      </c>
      <c r="G141" s="821">
        <v>0</v>
      </c>
      <c r="H141" s="821">
        <v>0</v>
      </c>
      <c r="I141" s="821">
        <v>0</v>
      </c>
      <c r="J141" s="821">
        <v>0</v>
      </c>
      <c r="K141" s="821">
        <v>0.1</v>
      </c>
      <c r="L141" s="821">
        <v>0.1</v>
      </c>
      <c r="M141" s="821">
        <v>0.1</v>
      </c>
      <c r="N141" s="821">
        <v>0.1</v>
      </c>
      <c r="O141" s="821">
        <v>0</v>
      </c>
      <c r="P141" s="821">
        <v>0</v>
      </c>
      <c r="Q141" s="821">
        <v>0</v>
      </c>
      <c r="R141" s="820"/>
      <c r="S141" s="820"/>
      <c r="T141" s="820"/>
      <c r="U141" s="820"/>
      <c r="V141" s="820"/>
      <c r="W141" s="820"/>
      <c r="X141" s="820"/>
      <c r="Y141" s="217"/>
      <c r="Z141" s="244"/>
      <c r="AA141" s="236"/>
      <c r="AB141" s="236"/>
      <c r="AC141" s="236"/>
    </row>
    <row r="142" spans="1:29" s="76" customFormat="1" ht="13.5" customHeight="1" outlineLevel="1" x14ac:dyDescent="0.25">
      <c r="A142" s="234"/>
      <c r="B142" s="235"/>
      <c r="C142" s="245"/>
      <c r="D142" s="261"/>
      <c r="E142" s="926" t="str">
        <f>General!H27</f>
        <v>r</v>
      </c>
      <c r="F142" s="821">
        <v>0</v>
      </c>
      <c r="G142" s="821">
        <v>0</v>
      </c>
      <c r="H142" s="821">
        <v>0</v>
      </c>
      <c r="I142" s="821">
        <v>0</v>
      </c>
      <c r="J142" s="821">
        <v>0</v>
      </c>
      <c r="K142" s="821">
        <v>0.1</v>
      </c>
      <c r="L142" s="821">
        <v>0.1</v>
      </c>
      <c r="M142" s="821">
        <v>0.1</v>
      </c>
      <c r="N142" s="821">
        <v>0.1</v>
      </c>
      <c r="O142" s="821">
        <v>0</v>
      </c>
      <c r="P142" s="821">
        <v>0</v>
      </c>
      <c r="Q142" s="821">
        <v>0</v>
      </c>
      <c r="R142" s="820"/>
      <c r="S142" s="820"/>
      <c r="T142" s="820"/>
      <c r="U142" s="820"/>
      <c r="V142" s="820"/>
      <c r="W142" s="820"/>
      <c r="X142" s="820"/>
      <c r="Y142" s="217"/>
      <c r="Z142" s="244"/>
      <c r="AA142" s="236"/>
      <c r="AB142" s="236"/>
      <c r="AC142" s="236"/>
    </row>
    <row r="143" spans="1:29" s="76" customFormat="1" ht="13.5" customHeight="1" outlineLevel="1" x14ac:dyDescent="0.25">
      <c r="A143" s="234"/>
      <c r="B143" s="235"/>
      <c r="C143" s="245"/>
      <c r="D143" s="261"/>
      <c r="E143" s="926" t="str">
        <f>General!H28</f>
        <v>rd</v>
      </c>
      <c r="F143" s="821">
        <v>0</v>
      </c>
      <c r="G143" s="821">
        <v>0</v>
      </c>
      <c r="H143" s="821">
        <v>0</v>
      </c>
      <c r="I143" s="821">
        <v>0</v>
      </c>
      <c r="J143" s="821">
        <v>0</v>
      </c>
      <c r="K143" s="821">
        <v>0.1</v>
      </c>
      <c r="L143" s="821">
        <v>0.1</v>
      </c>
      <c r="M143" s="821">
        <v>0.1</v>
      </c>
      <c r="N143" s="821">
        <v>0.1</v>
      </c>
      <c r="O143" s="821">
        <v>0</v>
      </c>
      <c r="P143" s="821">
        <v>0</v>
      </c>
      <c r="Q143" s="821">
        <v>0</v>
      </c>
      <c r="R143" s="820"/>
      <c r="S143" s="820"/>
      <c r="T143" s="820"/>
      <c r="U143" s="820"/>
      <c r="V143" s="820"/>
      <c r="W143" s="820"/>
      <c r="X143" s="820"/>
      <c r="Y143" s="217"/>
      <c r="Z143" s="244"/>
      <c r="AA143" s="236"/>
      <c r="AB143" s="236"/>
      <c r="AC143" s="236"/>
    </row>
    <row r="144" spans="1:29" s="76" customFormat="1" ht="13.5" customHeight="1" outlineLevel="1" x14ac:dyDescent="0.25">
      <c r="A144" s="234"/>
      <c r="B144" s="235"/>
      <c r="C144" s="245"/>
      <c r="D144" s="261"/>
      <c r="E144" s="926" t="str">
        <f>General!H29</f>
        <v>v</v>
      </c>
      <c r="F144" s="821">
        <v>0</v>
      </c>
      <c r="G144" s="821">
        <v>0</v>
      </c>
      <c r="H144" s="821">
        <v>0</v>
      </c>
      <c r="I144" s="821">
        <v>0</v>
      </c>
      <c r="J144" s="821">
        <v>0</v>
      </c>
      <c r="K144" s="821">
        <v>0.1</v>
      </c>
      <c r="L144" s="821">
        <v>0.1</v>
      </c>
      <c r="M144" s="821">
        <v>0.1</v>
      </c>
      <c r="N144" s="821">
        <v>0.1</v>
      </c>
      <c r="O144" s="821">
        <v>0</v>
      </c>
      <c r="P144" s="821">
        <v>0</v>
      </c>
      <c r="Q144" s="821">
        <v>0</v>
      </c>
      <c r="R144" s="820"/>
      <c r="S144" s="820"/>
      <c r="T144" s="820"/>
      <c r="U144" s="820"/>
      <c r="V144" s="820"/>
      <c r="W144" s="820"/>
      <c r="X144" s="820"/>
      <c r="Y144" s="217"/>
      <c r="Z144" s="244"/>
      <c r="AA144" s="236"/>
      <c r="AB144" s="236"/>
      <c r="AC144" s="236"/>
    </row>
    <row r="145" spans="1:29" s="9" customFormat="1" ht="13.5" customHeight="1" outlineLevel="1" x14ac:dyDescent="0.25">
      <c r="A145" s="6"/>
      <c r="B145" s="7"/>
      <c r="C145" s="18"/>
      <c r="D145" s="34"/>
      <c r="E145" s="926" t="str">
        <f>General!H30</f>
        <v>w</v>
      </c>
      <c r="F145" s="821">
        <v>0</v>
      </c>
      <c r="G145" s="821">
        <v>0</v>
      </c>
      <c r="H145" s="821">
        <v>0</v>
      </c>
      <c r="I145" s="821">
        <v>0</v>
      </c>
      <c r="J145" s="821">
        <v>0</v>
      </c>
      <c r="K145" s="821">
        <v>0.1</v>
      </c>
      <c r="L145" s="821">
        <v>0.1</v>
      </c>
      <c r="M145" s="821">
        <v>0.1</v>
      </c>
      <c r="N145" s="821">
        <v>0.1</v>
      </c>
      <c r="O145" s="821">
        <v>0</v>
      </c>
      <c r="P145" s="821">
        <v>0</v>
      </c>
      <c r="Q145" s="821">
        <v>0</v>
      </c>
      <c r="R145" s="820"/>
      <c r="S145" s="820"/>
      <c r="T145" s="820"/>
      <c r="U145" s="820"/>
      <c r="V145" s="820"/>
      <c r="W145" s="820"/>
      <c r="X145" s="820"/>
      <c r="Y145" s="217"/>
      <c r="Z145" s="17"/>
      <c r="AA145" s="8"/>
      <c r="AB145" s="8"/>
      <c r="AC145" s="8"/>
    </row>
    <row r="146" spans="1:29" s="9" customFormat="1" ht="13.5" customHeight="1" outlineLevel="1" x14ac:dyDescent="0.25">
      <c r="A146" s="6"/>
      <c r="B146" s="7"/>
      <c r="C146" s="18"/>
      <c r="D146" s="34"/>
      <c r="E146" s="926" t="str">
        <f>General!H31</f>
        <v>wd</v>
      </c>
      <c r="F146" s="821">
        <v>0</v>
      </c>
      <c r="G146" s="821">
        <v>0</v>
      </c>
      <c r="H146" s="821">
        <v>0</v>
      </c>
      <c r="I146" s="821">
        <v>0</v>
      </c>
      <c r="J146" s="821">
        <v>0</v>
      </c>
      <c r="K146" s="821">
        <v>0.1</v>
      </c>
      <c r="L146" s="821">
        <v>0.1</v>
      </c>
      <c r="M146" s="821">
        <v>0.1</v>
      </c>
      <c r="N146" s="821">
        <v>0.1</v>
      </c>
      <c r="O146" s="821">
        <v>0</v>
      </c>
      <c r="P146" s="821">
        <v>0</v>
      </c>
      <c r="Q146" s="821">
        <v>0</v>
      </c>
      <c r="R146" s="820"/>
      <c r="S146" s="820"/>
      <c r="T146" s="820"/>
      <c r="U146" s="820"/>
      <c r="V146" s="820"/>
      <c r="W146" s="820"/>
      <c r="X146" s="820"/>
      <c r="Y146" s="217"/>
      <c r="Z146" s="17"/>
      <c r="AA146" s="8"/>
      <c r="AB146" s="8"/>
      <c r="AC146" s="8"/>
    </row>
    <row r="147" spans="1:29" s="9" customFormat="1" ht="13.5" customHeight="1" outlineLevel="1" x14ac:dyDescent="0.25">
      <c r="A147" s="6"/>
      <c r="B147" s="7"/>
      <c r="C147" s="18"/>
      <c r="D147" s="34"/>
      <c r="E147" s="926" t="str">
        <f>General!H32</f>
        <v>z</v>
      </c>
      <c r="F147" s="821">
        <v>0</v>
      </c>
      <c r="G147" s="821">
        <v>0</v>
      </c>
      <c r="H147" s="821">
        <v>0</v>
      </c>
      <c r="I147" s="821">
        <v>0</v>
      </c>
      <c r="J147" s="821">
        <v>0</v>
      </c>
      <c r="K147" s="821">
        <v>0.1</v>
      </c>
      <c r="L147" s="821">
        <v>0.1</v>
      </c>
      <c r="M147" s="821">
        <v>0.1</v>
      </c>
      <c r="N147" s="821">
        <v>0.1</v>
      </c>
      <c r="O147" s="821">
        <v>0</v>
      </c>
      <c r="P147" s="821">
        <v>0</v>
      </c>
      <c r="Q147" s="821">
        <v>0</v>
      </c>
      <c r="R147" s="820"/>
      <c r="S147" s="820"/>
      <c r="T147" s="820"/>
      <c r="U147" s="820"/>
      <c r="V147" s="820"/>
      <c r="W147" s="820"/>
      <c r="X147" s="820"/>
      <c r="Y147" s="217"/>
      <c r="Z147" s="17"/>
      <c r="AA147" s="8"/>
      <c r="AB147" s="8"/>
      <c r="AC147" s="8"/>
    </row>
    <row r="148" spans="1:29" s="9" customFormat="1" ht="13.5" customHeight="1" outlineLevel="1" x14ac:dyDescent="0.25">
      <c r="A148" s="6"/>
      <c r="B148" s="7"/>
      <c r="C148" s="18"/>
      <c r="D148" s="34"/>
      <c r="E148" s="926" t="str">
        <f>General!H33</f>
        <v>zd</v>
      </c>
      <c r="F148" s="821">
        <v>0</v>
      </c>
      <c r="G148" s="821">
        <v>0</v>
      </c>
      <c r="H148" s="821">
        <v>0</v>
      </c>
      <c r="I148" s="821">
        <v>0</v>
      </c>
      <c r="J148" s="821">
        <v>0</v>
      </c>
      <c r="K148" s="821">
        <v>0.1</v>
      </c>
      <c r="L148" s="821">
        <v>0.1</v>
      </c>
      <c r="M148" s="821">
        <v>0.1</v>
      </c>
      <c r="N148" s="821">
        <v>0.1</v>
      </c>
      <c r="O148" s="821">
        <v>0</v>
      </c>
      <c r="P148" s="821">
        <v>0</v>
      </c>
      <c r="Q148" s="821">
        <v>0</v>
      </c>
      <c r="R148" s="820"/>
      <c r="S148" s="820"/>
      <c r="T148" s="820"/>
      <c r="U148" s="820"/>
      <c r="V148" s="820"/>
      <c r="W148" s="820"/>
      <c r="X148" s="820"/>
      <c r="Y148" s="217"/>
      <c r="Z148" s="17"/>
      <c r="AA148" s="8"/>
      <c r="AB148" s="8"/>
      <c r="AC148" s="8"/>
    </row>
    <row r="149" spans="1:29" s="9" customFormat="1" ht="13.5" customHeight="1" outlineLevel="1" x14ac:dyDescent="0.25">
      <c r="A149" s="6"/>
      <c r="B149" s="7"/>
      <c r="C149" s="18"/>
      <c r="D149" s="34"/>
      <c r="E149" s="820"/>
      <c r="F149" s="820"/>
      <c r="G149" s="820"/>
      <c r="H149" s="820"/>
      <c r="I149" s="820"/>
      <c r="J149" s="820"/>
      <c r="K149" s="820"/>
      <c r="L149" s="820"/>
      <c r="M149" s="820"/>
      <c r="N149" s="820"/>
      <c r="O149" s="820"/>
      <c r="P149" s="820"/>
      <c r="Q149" s="820"/>
      <c r="R149" s="820"/>
      <c r="S149" s="820"/>
      <c r="T149" s="820"/>
      <c r="U149" s="820"/>
      <c r="V149" s="820"/>
      <c r="W149" s="820"/>
      <c r="X149" s="820"/>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zoomScale="84" zoomScaleNormal="84" workbookViewId="0">
      <selection activeCell="H57" sqref="H57:T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hidden="1"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hidden="1"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hidden="1"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hidden="1"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hidden="1"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hidden="1"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hidden="1"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hidden="1"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hidden="1"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hidden="1"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hidden="1"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hidden="1"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hidden="1"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hidden="1" customHeight="1" outlineLevel="1" x14ac:dyDescent="0.25">
      <c r="A18" s="701"/>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hidden="1"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hidden="1" customHeight="1" outlineLevel="1" x14ac:dyDescent="0.25">
      <c r="A20" s="701"/>
      <c r="B20" s="78"/>
      <c r="C20" s="108"/>
      <c r="D20" s="108"/>
      <c r="E20" s="108"/>
      <c r="F20" s="110"/>
      <c r="G20" s="112"/>
      <c r="H20" s="112" t="s">
        <v>1099</v>
      </c>
      <c r="I20" s="112"/>
      <c r="J20" s="112" t="s">
        <v>406</v>
      </c>
      <c r="K20" s="995">
        <v>0</v>
      </c>
      <c r="L20" s="995">
        <v>0</v>
      </c>
      <c r="M20" s="995">
        <v>0</v>
      </c>
      <c r="N20" s="995">
        <v>0</v>
      </c>
      <c r="O20" s="995">
        <v>0</v>
      </c>
      <c r="P20" s="995">
        <v>1</v>
      </c>
      <c r="Q20" s="995">
        <v>1</v>
      </c>
      <c r="R20" s="995">
        <v>1</v>
      </c>
      <c r="S20" s="995">
        <v>1</v>
      </c>
      <c r="T20" s="995">
        <v>1</v>
      </c>
      <c r="U20" s="112"/>
      <c r="V20" s="112"/>
      <c r="W20" s="112"/>
      <c r="X20" s="112"/>
      <c r="Y20" s="112"/>
      <c r="Z20" s="112"/>
      <c r="AA20" s="110"/>
      <c r="AB20" s="110"/>
      <c r="AC20" s="110"/>
      <c r="AD20" s="110"/>
      <c r="AE20" s="705"/>
      <c r="AF20" s="83"/>
    </row>
    <row r="21" spans="1:32" s="697" customFormat="1" ht="13.15" hidden="1" customHeight="1" outlineLevel="1" x14ac:dyDescent="0.25">
      <c r="A21" s="701"/>
      <c r="B21" s="78"/>
      <c r="C21" s="108"/>
      <c r="D21" s="108"/>
      <c r="E21" s="108"/>
      <c r="F21" s="110"/>
      <c r="G21" s="112"/>
      <c r="H21" s="112"/>
      <c r="I21" s="112"/>
      <c r="J21" s="112" t="s">
        <v>407</v>
      </c>
      <c r="K21" s="995">
        <v>1</v>
      </c>
      <c r="L21" s="995">
        <v>1</v>
      </c>
      <c r="M21" s="995">
        <v>1</v>
      </c>
      <c r="N21" s="995">
        <v>1</v>
      </c>
      <c r="O21" s="995">
        <v>1</v>
      </c>
      <c r="P21" s="995">
        <v>0</v>
      </c>
      <c r="Q21" s="995">
        <v>0</v>
      </c>
      <c r="R21" s="995">
        <v>1</v>
      </c>
      <c r="S21" s="995">
        <v>1</v>
      </c>
      <c r="T21" s="995">
        <v>1</v>
      </c>
      <c r="U21" s="112"/>
      <c r="V21" s="112"/>
      <c r="W21" s="112"/>
      <c r="X21" s="112"/>
      <c r="Y21" s="112"/>
      <c r="Z21" s="112"/>
      <c r="AA21" s="110"/>
      <c r="AB21" s="110"/>
      <c r="AC21" s="110"/>
      <c r="AD21" s="110"/>
      <c r="AE21" s="705"/>
      <c r="AF21" s="83"/>
    </row>
    <row r="22" spans="1:32" s="697" customFormat="1" ht="13.15" hidden="1" customHeight="1" outlineLevel="1" x14ac:dyDescent="0.25">
      <c r="A22" s="701"/>
      <c r="B22" s="78"/>
      <c r="C22" s="108"/>
      <c r="D22" s="108"/>
      <c r="E22" s="108"/>
      <c r="F22" s="110"/>
      <c r="G22" s="112"/>
      <c r="H22" s="112"/>
      <c r="I22" s="112"/>
      <c r="J22" s="112" t="s">
        <v>408</v>
      </c>
      <c r="K22" s="995">
        <v>1</v>
      </c>
      <c r="L22" s="995">
        <v>1</v>
      </c>
      <c r="M22" s="995">
        <v>1</v>
      </c>
      <c r="N22" s="995">
        <v>1</v>
      </c>
      <c r="O22" s="995">
        <v>1</v>
      </c>
      <c r="P22" s="995">
        <v>1</v>
      </c>
      <c r="Q22" s="995">
        <v>1</v>
      </c>
      <c r="R22" s="995">
        <v>0</v>
      </c>
      <c r="S22" s="995">
        <v>0</v>
      </c>
      <c r="T22" s="995">
        <v>0</v>
      </c>
      <c r="U22" s="112"/>
      <c r="V22" s="112"/>
      <c r="W22" s="112"/>
      <c r="X22" s="112"/>
      <c r="Y22" s="112"/>
      <c r="Z22" s="112"/>
      <c r="AA22" s="110"/>
      <c r="AB22" s="110"/>
      <c r="AC22" s="110"/>
      <c r="AD22" s="110"/>
      <c r="AE22" s="705"/>
      <c r="AF22" s="83"/>
    </row>
    <row r="23" spans="1:32" s="697" customFormat="1" ht="13.15" hidden="1" customHeight="1" outlineLevel="1" x14ac:dyDescent="0.25">
      <c r="A23" s="701"/>
      <c r="B23" s="78"/>
      <c r="C23" s="108"/>
      <c r="D23" s="108"/>
      <c r="E23" s="108"/>
      <c r="F23" s="110"/>
      <c r="G23" s="112"/>
      <c r="H23" s="112"/>
      <c r="I23" s="112"/>
      <c r="J23" s="112" t="s">
        <v>409</v>
      </c>
      <c r="K23" s="995">
        <v>1</v>
      </c>
      <c r="L23" s="995">
        <v>1</v>
      </c>
      <c r="M23" s="995">
        <v>1</v>
      </c>
      <c r="N23" s="995">
        <v>1</v>
      </c>
      <c r="O23" s="995">
        <v>1</v>
      </c>
      <c r="P23" s="995">
        <v>1</v>
      </c>
      <c r="Q23" s="995">
        <v>1</v>
      </c>
      <c r="R23" s="995">
        <v>1</v>
      </c>
      <c r="S23" s="995">
        <v>1</v>
      </c>
      <c r="T23" s="995">
        <v>1</v>
      </c>
      <c r="U23" s="112"/>
      <c r="V23" s="112"/>
      <c r="W23" s="112"/>
      <c r="X23" s="112"/>
      <c r="Y23" s="112"/>
      <c r="Z23" s="112"/>
      <c r="AA23" s="110"/>
      <c r="AB23" s="110"/>
      <c r="AC23" s="110"/>
      <c r="AD23" s="110"/>
      <c r="AE23" s="705"/>
      <c r="AF23" s="83"/>
    </row>
    <row r="24" spans="1:32" s="697" customFormat="1" ht="13.15" hidden="1" customHeight="1" outlineLevel="1" x14ac:dyDescent="0.25">
      <c r="A24" s="701"/>
      <c r="B24" s="78"/>
      <c r="C24" s="108"/>
      <c r="D24" s="108"/>
      <c r="E24" s="108"/>
      <c r="F24" s="110"/>
      <c r="G24" s="112"/>
      <c r="H24" s="112"/>
      <c r="I24" s="112"/>
      <c r="J24" s="112" t="s">
        <v>410</v>
      </c>
      <c r="K24" s="995">
        <v>1</v>
      </c>
      <c r="L24" s="995">
        <v>1</v>
      </c>
      <c r="M24" s="995">
        <v>1</v>
      </c>
      <c r="N24" s="995">
        <v>1</v>
      </c>
      <c r="O24" s="995">
        <v>1</v>
      </c>
      <c r="P24" s="995">
        <v>1</v>
      </c>
      <c r="Q24" s="995">
        <v>1</v>
      </c>
      <c r="R24" s="995">
        <v>1</v>
      </c>
      <c r="S24" s="995">
        <v>1</v>
      </c>
      <c r="T24" s="995">
        <v>1</v>
      </c>
      <c r="U24" s="112"/>
      <c r="V24" s="112"/>
      <c r="W24" s="112"/>
      <c r="X24" s="112"/>
      <c r="Y24" s="112"/>
      <c r="Z24" s="112"/>
      <c r="AA24" s="110"/>
      <c r="AB24" s="110"/>
      <c r="AC24" s="110"/>
      <c r="AD24" s="110"/>
      <c r="AE24" s="705"/>
      <c r="AF24" s="83"/>
    </row>
    <row r="25" spans="1:32" s="697" customFormat="1" ht="13.15" hidden="1" customHeight="1" outlineLevel="1" x14ac:dyDescent="0.25">
      <c r="A25" s="701"/>
      <c r="B25" s="78"/>
      <c r="C25" s="108"/>
      <c r="D25" s="108"/>
      <c r="E25" s="108"/>
      <c r="F25" s="110"/>
      <c r="G25" s="112"/>
      <c r="H25" s="112"/>
      <c r="I25" s="112"/>
      <c r="J25" s="112" t="s">
        <v>411</v>
      </c>
      <c r="K25" s="995">
        <v>1</v>
      </c>
      <c r="L25" s="995">
        <v>1</v>
      </c>
      <c r="M25" s="995">
        <v>1</v>
      </c>
      <c r="N25" s="995">
        <v>1</v>
      </c>
      <c r="O25" s="995">
        <v>1</v>
      </c>
      <c r="P25" s="995">
        <v>1</v>
      </c>
      <c r="Q25" s="995">
        <v>1</v>
      </c>
      <c r="R25" s="995">
        <v>1</v>
      </c>
      <c r="S25" s="995">
        <v>1</v>
      </c>
      <c r="T25" s="995">
        <v>1</v>
      </c>
      <c r="U25" s="112"/>
      <c r="V25" s="112"/>
      <c r="W25" s="112"/>
      <c r="X25" s="112"/>
      <c r="Y25" s="112"/>
      <c r="Z25" s="112"/>
      <c r="AA25" s="110"/>
      <c r="AB25" s="110"/>
      <c r="AC25" s="110"/>
      <c r="AD25" s="110"/>
      <c r="AE25" s="705"/>
      <c r="AF25" s="83"/>
    </row>
    <row r="26" spans="1:32" s="697" customFormat="1" ht="13.15" hidden="1" customHeight="1" outlineLevel="1" x14ac:dyDescent="0.25">
      <c r="A26" s="701"/>
      <c r="B26" s="78"/>
      <c r="C26" s="108"/>
      <c r="D26" s="108"/>
      <c r="E26" s="108"/>
      <c r="F26" s="110"/>
      <c r="G26" s="112"/>
      <c r="H26" s="112"/>
      <c r="I26" s="112"/>
      <c r="J26" s="112" t="s">
        <v>412</v>
      </c>
      <c r="K26" s="995">
        <v>1</v>
      </c>
      <c r="L26" s="995">
        <v>1</v>
      </c>
      <c r="M26" s="995">
        <v>1</v>
      </c>
      <c r="N26" s="995">
        <v>1</v>
      </c>
      <c r="O26" s="995">
        <v>1</v>
      </c>
      <c r="P26" s="995">
        <v>1</v>
      </c>
      <c r="Q26" s="995">
        <v>1</v>
      </c>
      <c r="R26" s="995">
        <v>1</v>
      </c>
      <c r="S26" s="995">
        <v>1</v>
      </c>
      <c r="T26" s="995">
        <v>1</v>
      </c>
      <c r="U26" s="112"/>
      <c r="V26" s="112"/>
      <c r="W26" s="112"/>
      <c r="X26" s="112"/>
      <c r="Y26" s="112"/>
      <c r="Z26" s="112"/>
      <c r="AA26" s="110"/>
      <c r="AB26" s="110"/>
      <c r="AC26" s="110"/>
      <c r="AD26" s="110"/>
      <c r="AE26" s="705"/>
      <c r="AF26" s="83"/>
    </row>
    <row r="27" spans="1:32" s="697" customFormat="1" ht="13.15" hidden="1" customHeight="1" outlineLevel="1" x14ac:dyDescent="0.25">
      <c r="A27" s="701"/>
      <c r="B27" s="78"/>
      <c r="C27" s="108"/>
      <c r="D27" s="108"/>
      <c r="E27" s="108"/>
      <c r="F27" s="110"/>
      <c r="G27" s="112"/>
      <c r="H27" s="112"/>
      <c r="I27" s="112"/>
      <c r="J27" s="112" t="s">
        <v>413</v>
      </c>
      <c r="K27" s="995">
        <v>1</v>
      </c>
      <c r="L27" s="995">
        <v>1</v>
      </c>
      <c r="M27" s="995">
        <v>1</v>
      </c>
      <c r="N27" s="995">
        <v>1</v>
      </c>
      <c r="O27" s="995">
        <v>1</v>
      </c>
      <c r="P27" s="995">
        <v>1</v>
      </c>
      <c r="Q27" s="995">
        <v>1</v>
      </c>
      <c r="R27" s="995">
        <v>1</v>
      </c>
      <c r="S27" s="995">
        <v>1</v>
      </c>
      <c r="T27" s="995">
        <v>1</v>
      </c>
      <c r="U27" s="112"/>
      <c r="V27" s="112"/>
      <c r="W27" s="112"/>
      <c r="X27" s="112"/>
      <c r="Y27" s="112"/>
      <c r="Z27" s="112"/>
      <c r="AA27" s="110"/>
      <c r="AB27" s="110"/>
      <c r="AC27" s="110"/>
      <c r="AD27" s="110"/>
      <c r="AE27" s="705"/>
      <c r="AF27" s="83"/>
    </row>
    <row r="28" spans="1:32" s="697" customFormat="1" ht="13.15" hidden="1" customHeight="1" outlineLevel="1" x14ac:dyDescent="0.25">
      <c r="A28" s="701"/>
      <c r="B28" s="78"/>
      <c r="C28" s="108"/>
      <c r="D28" s="108"/>
      <c r="E28" s="108"/>
      <c r="F28" s="110"/>
      <c r="G28" s="112"/>
      <c r="H28" s="112"/>
      <c r="I28" s="112"/>
      <c r="J28" s="112" t="s">
        <v>414</v>
      </c>
      <c r="K28" s="995">
        <v>1</v>
      </c>
      <c r="L28" s="995">
        <v>1</v>
      </c>
      <c r="M28" s="995">
        <v>1</v>
      </c>
      <c r="N28" s="995">
        <v>1</v>
      </c>
      <c r="O28" s="995">
        <v>1</v>
      </c>
      <c r="P28" s="995">
        <v>1</v>
      </c>
      <c r="Q28" s="995">
        <v>1</v>
      </c>
      <c r="R28" s="995">
        <v>1</v>
      </c>
      <c r="S28" s="995">
        <v>1</v>
      </c>
      <c r="T28" s="995">
        <v>1</v>
      </c>
      <c r="U28" s="112"/>
      <c r="V28" s="112"/>
      <c r="W28" s="112"/>
      <c r="X28" s="112"/>
      <c r="Y28" s="112"/>
      <c r="Z28" s="112"/>
      <c r="AA28" s="110"/>
      <c r="AB28" s="110"/>
      <c r="AC28" s="110"/>
      <c r="AD28" s="110"/>
      <c r="AE28" s="705"/>
      <c r="AF28" s="83"/>
    </row>
    <row r="29" spans="1:32" s="697" customFormat="1" ht="13.15" hidden="1" customHeight="1" outlineLevel="1" x14ac:dyDescent="0.25">
      <c r="A29" s="701"/>
      <c r="B29" s="78"/>
      <c r="C29" s="108"/>
      <c r="D29" s="108"/>
      <c r="E29" s="108"/>
      <c r="F29" s="110"/>
      <c r="G29" s="112"/>
      <c r="H29" s="112"/>
      <c r="I29" s="112"/>
      <c r="J29" s="112" t="s">
        <v>415</v>
      </c>
      <c r="K29" s="995">
        <v>1</v>
      </c>
      <c r="L29" s="995">
        <v>1</v>
      </c>
      <c r="M29" s="995">
        <v>1</v>
      </c>
      <c r="N29" s="995">
        <v>1</v>
      </c>
      <c r="O29" s="995">
        <v>1</v>
      </c>
      <c r="P29" s="995">
        <v>1</v>
      </c>
      <c r="Q29" s="995">
        <v>1</v>
      </c>
      <c r="R29" s="995">
        <v>1</v>
      </c>
      <c r="S29" s="995">
        <v>1</v>
      </c>
      <c r="T29" s="995">
        <v>1</v>
      </c>
      <c r="U29" s="112"/>
      <c r="V29" s="112"/>
      <c r="W29" s="112"/>
      <c r="X29" s="112"/>
      <c r="Y29" s="112"/>
      <c r="Z29" s="112"/>
      <c r="AA29" s="110"/>
      <c r="AB29" s="110"/>
      <c r="AC29" s="110"/>
      <c r="AD29" s="110"/>
      <c r="AE29" s="705"/>
      <c r="AF29" s="83"/>
    </row>
    <row r="30" spans="1:32" ht="5.0999999999999996" hidden="1"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854</v>
      </c>
      <c r="I51" s="116"/>
      <c r="J51" s="114"/>
      <c r="K51" s="347" t="s">
        <v>1111</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1110</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1112</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61" t="s">
        <v>1179</v>
      </c>
      <c r="I57" s="1062"/>
      <c r="J57" s="1062"/>
      <c r="K57" s="1062"/>
      <c r="L57" s="1062"/>
      <c r="M57" s="1062"/>
      <c r="N57" s="1062"/>
      <c r="O57" s="1062"/>
      <c r="P57" s="1062"/>
      <c r="Q57" s="1062"/>
      <c r="R57" s="1062"/>
      <c r="S57" s="1062"/>
      <c r="T57" s="1063"/>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hidden="1"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hidden="1"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hidden="1"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hidden="1"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hidden="1"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hidden="1"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hidden="1"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hidden="1"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hidden="1"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hidden="1"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hidden="1"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hidden="1" customHeight="1" outlineLevel="1" x14ac:dyDescent="0.25">
      <c r="A71" s="74"/>
      <c r="B71" s="126"/>
      <c r="C71" s="108"/>
      <c r="D71" s="108"/>
      <c r="E71" s="108"/>
      <c r="F71" s="92"/>
      <c r="G71" s="107" t="s">
        <v>140</v>
      </c>
      <c r="H71" s="107" t="s">
        <v>141</v>
      </c>
      <c r="I71" s="107"/>
      <c r="J71" s="251" t="s">
        <v>848</v>
      </c>
      <c r="K71" s="107" t="s">
        <v>419</v>
      </c>
      <c r="L71" s="251" t="s">
        <v>817</v>
      </c>
      <c r="M71" s="251" t="s">
        <v>818</v>
      </c>
      <c r="N71" s="251" t="s">
        <v>819</v>
      </c>
      <c r="O71" s="251" t="s">
        <v>820</v>
      </c>
      <c r="P71" s="251" t="s">
        <v>821</v>
      </c>
      <c r="Q71" s="251" t="s">
        <v>822</v>
      </c>
      <c r="R71" s="251" t="s">
        <v>823</v>
      </c>
      <c r="S71" s="251" t="s">
        <v>824</v>
      </c>
      <c r="T71" s="107"/>
      <c r="U71" s="251"/>
      <c r="V71" s="251"/>
      <c r="W71" s="251"/>
      <c r="X71" s="251"/>
      <c r="Y71" s="251"/>
      <c r="Z71" s="107"/>
      <c r="AA71" s="757"/>
      <c r="AB71" s="757"/>
      <c r="AC71" s="757"/>
      <c r="AD71" s="194"/>
      <c r="AE71" s="90"/>
      <c r="AF71" s="127"/>
    </row>
    <row r="72" spans="1:32" ht="5.0999999999999996" hidden="1"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hidden="1"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hidden="1" customHeight="1" outlineLevel="1" x14ac:dyDescent="0.25">
      <c r="A74" s="74"/>
      <c r="B74" s="126"/>
      <c r="C74" s="108"/>
      <c r="D74" s="108"/>
      <c r="E74" s="108"/>
      <c r="F74" s="110"/>
      <c r="G74" s="116" t="s">
        <v>846</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hidden="1"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hidden="1" customHeight="1" outlineLevel="1" x14ac:dyDescent="0.25">
      <c r="A76" s="234"/>
      <c r="B76" s="126"/>
      <c r="C76" s="245"/>
      <c r="D76" s="245"/>
      <c r="E76" s="245"/>
      <c r="F76" s="241"/>
      <c r="G76" s="285" t="s">
        <v>918</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hidden="1" customHeight="1" outlineLevel="1" x14ac:dyDescent="0.25">
      <c r="A77" s="74"/>
      <c r="B77" s="126"/>
      <c r="C77" s="108"/>
      <c r="D77" s="108"/>
      <c r="E77" s="108"/>
      <c r="F77" s="110"/>
      <c r="G77" s="118" t="s">
        <v>847</v>
      </c>
      <c r="H77" s="118"/>
      <c r="I77" s="118"/>
      <c r="J77" s="130">
        <v>4.0000000000000001E-3</v>
      </c>
      <c r="K77" s="772" t="s">
        <v>1116</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hidden="1"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hidden="1"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hidden="1"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hidden="1"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collapsed="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hidden="1"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hidden="1"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hidden="1"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hidden="1"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hidden="1"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hidden="1" customHeight="1" outlineLevel="1" collapsed="1" x14ac:dyDescent="0.25">
      <c r="A88" s="136"/>
      <c r="B88" s="137"/>
      <c r="C88" s="84"/>
      <c r="D88" s="84">
        <v>410</v>
      </c>
      <c r="E88" s="84" t="s">
        <v>1</v>
      </c>
      <c r="F88" s="140"/>
      <c r="G88" s="141" t="s">
        <v>1002</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hidden="1" customHeight="1" outlineLevel="1" x14ac:dyDescent="0.25">
      <c r="A89" s="136"/>
      <c r="B89" s="137"/>
      <c r="C89" s="84"/>
      <c r="D89" s="91"/>
      <c r="E89" s="92"/>
      <c r="F89" s="140"/>
      <c r="G89" s="140" t="s">
        <v>1003</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hidden="1"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hidden="1"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hidden="1" customHeight="1" outlineLevel="1" x14ac:dyDescent="0.25">
      <c r="A92" s="136"/>
      <c r="B92" s="137"/>
      <c r="C92" s="92"/>
      <c r="D92" s="92"/>
      <c r="E92" s="92"/>
      <c r="F92" s="92"/>
      <c r="G92" s="92"/>
      <c r="H92" s="106"/>
      <c r="I92" s="106"/>
      <c r="J92" s="106"/>
      <c r="K92" s="106"/>
      <c r="L92" s="106"/>
      <c r="M92" s="106"/>
      <c r="N92" s="750"/>
      <c r="O92" s="750"/>
      <c r="P92" s="750"/>
      <c r="Q92" s="106"/>
      <c r="R92" s="106"/>
      <c r="S92" s="673"/>
      <c r="T92" s="673"/>
      <c r="U92" s="673"/>
      <c r="V92" s="106"/>
      <c r="W92" s="106"/>
      <c r="X92" s="673"/>
      <c r="Y92" s="673"/>
      <c r="Z92" s="673"/>
      <c r="AA92" s="673"/>
      <c r="AB92" s="673"/>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hidden="1" customHeight="1" outlineLevel="1" x14ac:dyDescent="0.25">
      <c r="A93" s="136"/>
      <c r="B93" s="137"/>
      <c r="C93" s="92"/>
      <c r="D93" s="92"/>
      <c r="E93" s="92"/>
      <c r="F93" s="92"/>
      <c r="G93" s="92"/>
      <c r="H93" s="92"/>
      <c r="I93" s="106"/>
      <c r="J93" s="106"/>
      <c r="K93" s="106"/>
      <c r="L93" s="106"/>
      <c r="M93" s="106"/>
      <c r="N93" s="750"/>
      <c r="O93" s="750"/>
      <c r="P93" s="750"/>
      <c r="Q93" s="106"/>
      <c r="R93" s="106"/>
      <c r="S93" s="673"/>
      <c r="T93" s="673"/>
      <c r="U93" s="673"/>
      <c r="V93" s="106"/>
      <c r="W93" s="106"/>
      <c r="X93" s="673"/>
      <c r="Y93" s="673"/>
      <c r="Z93" s="673"/>
      <c r="AA93" s="673"/>
      <c r="AB93" s="673"/>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hidden="1" customHeight="1" outlineLevel="1" x14ac:dyDescent="0.25">
      <c r="A94" s="136"/>
      <c r="B94" s="137"/>
      <c r="C94" s="92"/>
      <c r="D94" s="92"/>
      <c r="E94" s="92"/>
      <c r="F94" s="92"/>
      <c r="G94" s="92"/>
      <c r="H94" s="107"/>
      <c r="I94" s="107" t="s">
        <v>398</v>
      </c>
      <c r="J94" s="131" t="s">
        <v>1005</v>
      </c>
      <c r="K94" s="131"/>
      <c r="L94" s="131"/>
      <c r="M94" s="131"/>
      <c r="N94" s="131"/>
      <c r="O94" s="131"/>
      <c r="P94" s="131"/>
      <c r="Q94" s="131"/>
      <c r="R94" s="131"/>
      <c r="S94" s="251"/>
      <c r="T94" s="131" t="s">
        <v>1006</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hidden="1" customHeight="1" outlineLevel="1" x14ac:dyDescent="0.25">
      <c r="A95" s="136"/>
      <c r="B95" s="137"/>
      <c r="C95" s="108"/>
      <c r="D95" s="108"/>
      <c r="E95" s="108"/>
      <c r="F95" s="92"/>
      <c r="G95" s="92"/>
      <c r="H95" s="107" t="s">
        <v>482</v>
      </c>
      <c r="I95" s="107" t="s">
        <v>38</v>
      </c>
      <c r="J95" s="107" t="s">
        <v>396</v>
      </c>
      <c r="K95" s="107" t="s">
        <v>397</v>
      </c>
      <c r="L95" s="107" t="s">
        <v>399</v>
      </c>
      <c r="M95" s="107" t="s">
        <v>400</v>
      </c>
      <c r="N95" s="251" t="s">
        <v>401</v>
      </c>
      <c r="O95" s="251" t="s">
        <v>403</v>
      </c>
      <c r="P95" s="251" t="s">
        <v>913</v>
      </c>
      <c r="Q95" s="251" t="s">
        <v>914</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hidden="1"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hidden="1"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hidden="1" customHeight="1" outlineLevel="1" x14ac:dyDescent="0.25">
      <c r="A98" s="136"/>
      <c r="B98" s="137"/>
      <c r="C98" s="108"/>
      <c r="D98" s="108"/>
      <c r="E98" s="108"/>
      <c r="F98" s="149"/>
      <c r="G98" s="116"/>
      <c r="H98" s="622" t="s">
        <v>848</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hidden="1" customHeight="1" outlineLevel="2" x14ac:dyDescent="0.25">
      <c r="A99" s="136"/>
      <c r="B99" s="137"/>
      <c r="C99" s="108"/>
      <c r="D99" s="108"/>
      <c r="E99" s="108"/>
      <c r="F99" s="272"/>
      <c r="G99" s="116"/>
      <c r="H99" s="62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hidden="1" customHeight="1" outlineLevel="2" x14ac:dyDescent="0.25">
      <c r="A100" s="136"/>
      <c r="B100" s="137"/>
      <c r="C100" s="108"/>
      <c r="D100" s="108"/>
      <c r="E100" s="108"/>
      <c r="F100" s="272"/>
      <c r="G100" s="116"/>
      <c r="H100" s="622" t="s">
        <v>817</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hidden="1" customHeight="1" outlineLevel="2" x14ac:dyDescent="0.25">
      <c r="A101" s="136"/>
      <c r="B101" s="137"/>
      <c r="C101" s="108"/>
      <c r="D101" s="108"/>
      <c r="E101" s="108"/>
      <c r="F101" s="272"/>
      <c r="G101" s="116"/>
      <c r="H101" s="622" t="s">
        <v>818</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hidden="1" customHeight="1" outlineLevel="2" x14ac:dyDescent="0.25">
      <c r="A102" s="136"/>
      <c r="B102" s="137"/>
      <c r="C102" s="108"/>
      <c r="D102" s="108"/>
      <c r="E102" s="108"/>
      <c r="F102" s="272"/>
      <c r="G102" s="116"/>
      <c r="H102" s="622" t="s">
        <v>819</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hidden="1" customHeight="1" outlineLevel="2" x14ac:dyDescent="0.25">
      <c r="A103" s="136"/>
      <c r="B103" s="137"/>
      <c r="C103" s="108"/>
      <c r="D103" s="108"/>
      <c r="E103" s="108"/>
      <c r="F103" s="272"/>
      <c r="G103" s="116"/>
      <c r="H103" s="622" t="s">
        <v>820</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hidden="1" customHeight="1" outlineLevel="2" x14ac:dyDescent="0.25">
      <c r="A104" s="136"/>
      <c r="B104" s="137"/>
      <c r="C104" s="108"/>
      <c r="D104" s="108"/>
      <c r="E104" s="108"/>
      <c r="F104" s="272"/>
      <c r="G104" s="116"/>
      <c r="H104" s="622" t="s">
        <v>821</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hidden="1" customHeight="1" outlineLevel="2" x14ac:dyDescent="0.25">
      <c r="A105" s="136"/>
      <c r="B105" s="137"/>
      <c r="C105" s="108"/>
      <c r="D105" s="108"/>
      <c r="E105" s="108"/>
      <c r="F105" s="272"/>
      <c r="G105" s="116"/>
      <c r="H105" s="622" t="s">
        <v>822</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hidden="1" customHeight="1" outlineLevel="2" x14ac:dyDescent="0.25">
      <c r="A106" s="136"/>
      <c r="B106" s="137"/>
      <c r="C106" s="108"/>
      <c r="D106" s="108"/>
      <c r="E106" s="108"/>
      <c r="F106" s="272"/>
      <c r="G106" s="116"/>
      <c r="H106" s="622" t="s">
        <v>823</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hidden="1" customHeight="1" outlineLevel="2" x14ac:dyDescent="0.25">
      <c r="A107" s="136"/>
      <c r="B107" s="137"/>
      <c r="C107" s="108"/>
      <c r="D107" s="108"/>
      <c r="E107" s="108"/>
      <c r="F107" s="272"/>
      <c r="G107" s="116"/>
      <c r="H107" s="622" t="s">
        <v>824</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hidden="1"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hidden="1"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collapsed="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hidden="1"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hidden="1"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hidden="1"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hidden="1"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hidden="1"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hidden="1"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hidden="1"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hidden="1"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hidden="1"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3"/>
      <c r="V119" s="673"/>
      <c r="W119" s="673"/>
      <c r="X119" s="673"/>
      <c r="Y119" s="673"/>
      <c r="Z119" s="106"/>
      <c r="AA119" s="756"/>
      <c r="AB119" s="756"/>
      <c r="AC119" s="75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hidden="1"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3"/>
      <c r="V120" s="673"/>
      <c r="W120" s="673"/>
      <c r="X120" s="673"/>
      <c r="Y120" s="673"/>
      <c r="Z120" s="106"/>
      <c r="AA120" s="756"/>
      <c r="AB120" s="756"/>
      <c r="AC120" s="75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hidden="1"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7"/>
      <c r="AB121" s="757"/>
      <c r="AC121" s="757"/>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hidden="1"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7"/>
      <c r="AB122" s="757"/>
      <c r="AC122" s="757"/>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hidden="1"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7"/>
      <c r="AB123" s="757"/>
      <c r="AC123" s="757"/>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hidden="1"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hidden="1" customHeight="1" outlineLevel="1" x14ac:dyDescent="0.25">
      <c r="A125" s="136"/>
      <c r="B125" s="126"/>
      <c r="C125" s="108"/>
      <c r="D125" s="108"/>
      <c r="E125" s="108"/>
      <c r="F125" s="110"/>
      <c r="G125" s="112"/>
      <c r="H125" s="112" t="s">
        <v>166</v>
      </c>
      <c r="I125" s="112"/>
      <c r="J125" s="1036">
        <v>43570</v>
      </c>
      <c r="K125" s="1036">
        <v>43570</v>
      </c>
      <c r="L125" s="1036">
        <v>43570</v>
      </c>
      <c r="M125" s="1036">
        <v>43570</v>
      </c>
      <c r="N125" s="1036">
        <v>43570</v>
      </c>
      <c r="O125" s="1036">
        <v>43570</v>
      </c>
      <c r="P125" s="1036">
        <v>43570</v>
      </c>
      <c r="Q125" s="1036">
        <v>43570</v>
      </c>
      <c r="R125" s="1036">
        <v>43570</v>
      </c>
      <c r="S125" s="1036">
        <v>43570</v>
      </c>
      <c r="T125" s="112"/>
      <c r="U125" s="112"/>
      <c r="V125" s="112"/>
      <c r="W125" s="112"/>
      <c r="X125" s="112"/>
      <c r="Y125" s="112"/>
      <c r="Z125" s="112"/>
      <c r="AA125" s="110"/>
      <c r="AB125" s="110"/>
      <c r="AC125" s="110"/>
      <c r="AD125" s="110"/>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3.15" hidden="1" customHeight="1" outlineLevel="1" x14ac:dyDescent="0.25">
      <c r="A126" s="136"/>
      <c r="B126" s="126"/>
      <c r="C126" s="108"/>
      <c r="D126" s="108"/>
      <c r="E126" s="108"/>
      <c r="F126" s="110"/>
      <c r="G126" s="112"/>
      <c r="H126" s="112"/>
      <c r="I126" s="112" t="s">
        <v>1170</v>
      </c>
      <c r="J126" s="1035">
        <f>MIN(364,INT((J125 - DATE(YEAR(J125),1,1))))</f>
        <v>104</v>
      </c>
      <c r="K126" s="1035">
        <f t="shared" ref="K126" si="2">MIN(364,INT((K125 - DATE(YEAR(K125),1,1))))</f>
        <v>104</v>
      </c>
      <c r="L126" s="1035">
        <f t="shared" ref="L126" si="3">MIN(364,INT((L125 - DATE(YEAR(L125),1,1))))</f>
        <v>104</v>
      </c>
      <c r="M126" s="1035">
        <f t="shared" ref="M126" si="4">MIN(364,INT((M125 - DATE(YEAR(M125),1,1))))</f>
        <v>104</v>
      </c>
      <c r="N126" s="1035">
        <f t="shared" ref="N126" si="5">MIN(364,INT((N125 - DATE(YEAR(N125),1,1))))</f>
        <v>104</v>
      </c>
      <c r="O126" s="1035">
        <f t="shared" ref="O126" si="6">MIN(364,INT((O125 - DATE(YEAR(O125),1,1))))</f>
        <v>104</v>
      </c>
      <c r="P126" s="1035">
        <f t="shared" ref="P126" si="7">MIN(364,INT((P125 - DATE(YEAR(P125),1,1))))</f>
        <v>104</v>
      </c>
      <c r="Q126" s="1035">
        <f t="shared" ref="Q126" si="8">MIN(364,INT((Q125 - DATE(YEAR(Q125),1,1))))</f>
        <v>104</v>
      </c>
      <c r="R126" s="1035">
        <f t="shared" ref="R126" si="9">MIN(364,INT((R125 - DATE(YEAR(R125),1,1))))</f>
        <v>104</v>
      </c>
      <c r="S126" s="1035">
        <f t="shared" ref="S126" si="10">MIN(364,INT((S125 - DATE(YEAR(S125),1,1))))</f>
        <v>104</v>
      </c>
      <c r="T126" s="112"/>
      <c r="U126" s="112"/>
      <c r="V126" s="112"/>
      <c r="W126" s="112"/>
      <c r="X126" s="112"/>
      <c r="Y126" s="112"/>
      <c r="Z126" s="112"/>
      <c r="AA126" s="110"/>
      <c r="AB126" s="110"/>
      <c r="AC126" s="110"/>
      <c r="AD126" s="110"/>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3.15" hidden="1" customHeight="1" outlineLevel="1" x14ac:dyDescent="0.25">
      <c r="A127" s="136"/>
      <c r="B127" s="126"/>
      <c r="C127" s="108"/>
      <c r="D127" s="108"/>
      <c r="E127" s="108"/>
      <c r="F127" s="110"/>
      <c r="G127" s="112"/>
      <c r="H127" s="112" t="s">
        <v>167</v>
      </c>
      <c r="I127" s="112"/>
      <c r="J127" s="1036">
        <v>43580</v>
      </c>
      <c r="K127" s="1036">
        <v>43580</v>
      </c>
      <c r="L127" s="1036">
        <v>43580</v>
      </c>
      <c r="M127" s="1036">
        <v>43580</v>
      </c>
      <c r="N127" s="1036">
        <v>43610</v>
      </c>
      <c r="O127" s="1036">
        <v>43580</v>
      </c>
      <c r="P127" s="1036">
        <v>43580</v>
      </c>
      <c r="Q127" s="1036">
        <v>43580</v>
      </c>
      <c r="R127" s="1036">
        <v>43580</v>
      </c>
      <c r="S127" s="1036">
        <v>43580</v>
      </c>
      <c r="T127" s="112"/>
      <c r="U127" s="112"/>
      <c r="V127" s="112"/>
      <c r="W127" s="112"/>
      <c r="X127" s="112"/>
      <c r="Y127" s="112"/>
      <c r="Z127" s="112"/>
      <c r="AA127" s="110"/>
      <c r="AB127" s="110"/>
      <c r="AC127" s="110"/>
      <c r="AD127" s="110"/>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13.15" hidden="1" customHeight="1" outlineLevel="1" x14ac:dyDescent="0.25">
      <c r="A128" s="136"/>
      <c r="B128" s="126"/>
      <c r="C128" s="108"/>
      <c r="D128" s="108"/>
      <c r="E128" s="108"/>
      <c r="F128" s="110"/>
      <c r="G128" s="112"/>
      <c r="H128" s="112"/>
      <c r="I128" s="112" t="s">
        <v>1170</v>
      </c>
      <c r="J128" s="1035">
        <f>MIN(364,INT((J127 - DATE(YEAR(J127),1,1))))</f>
        <v>114</v>
      </c>
      <c r="K128" s="1035">
        <f t="shared" ref="K128" si="11">MIN(364,INT((K127 - DATE(YEAR(K127),1,1))))</f>
        <v>114</v>
      </c>
      <c r="L128" s="1035">
        <f t="shared" ref="L128" si="12">MIN(364,INT((L127 - DATE(YEAR(L127),1,1))))</f>
        <v>114</v>
      </c>
      <c r="M128" s="1035">
        <f t="shared" ref="M128" si="13">MIN(364,INT((M127 - DATE(YEAR(M127),1,1))))</f>
        <v>114</v>
      </c>
      <c r="N128" s="1035">
        <f t="shared" ref="N128" si="14">MIN(364,INT((N127 - DATE(YEAR(N127),1,1))))</f>
        <v>144</v>
      </c>
      <c r="O128" s="1035">
        <f t="shared" ref="O128" si="15">MIN(364,INT((O127 - DATE(YEAR(O127),1,1))))</f>
        <v>114</v>
      </c>
      <c r="P128" s="1035">
        <f t="shared" ref="P128" si="16">MIN(364,INT((P127 - DATE(YEAR(P127),1,1))))</f>
        <v>114</v>
      </c>
      <c r="Q128" s="1035">
        <f t="shared" ref="Q128" si="17">MIN(364,INT((Q127 - DATE(YEAR(Q127),1,1))))</f>
        <v>114</v>
      </c>
      <c r="R128" s="1035">
        <f t="shared" ref="R128" si="18">MIN(364,INT((R127 - DATE(YEAR(R127),1,1))))</f>
        <v>114</v>
      </c>
      <c r="S128" s="1035">
        <f t="shared" ref="S128" si="19">MIN(364,INT((S127 - DATE(YEAR(S127),1,1))))</f>
        <v>114</v>
      </c>
      <c r="T128" s="112"/>
      <c r="U128" s="112"/>
      <c r="V128" s="112"/>
      <c r="W128" s="112"/>
      <c r="X128" s="112"/>
      <c r="Y128" s="112"/>
      <c r="Z128" s="112"/>
      <c r="AA128" s="110"/>
      <c r="AB128" s="110"/>
      <c r="AC128" s="110"/>
      <c r="AD128" s="110"/>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13.15" hidden="1" customHeight="1" outlineLevel="1" x14ac:dyDescent="0.25">
      <c r="A129" s="136"/>
      <c r="B129" s="126"/>
      <c r="C129" s="108"/>
      <c r="D129" s="108"/>
      <c r="E129" s="108"/>
      <c r="F129" s="110"/>
      <c r="G129" s="112"/>
      <c r="H129" s="112" t="s">
        <v>282</v>
      </c>
      <c r="I129" s="112"/>
      <c r="J129" s="1036">
        <v>43615</v>
      </c>
      <c r="K129" s="1036">
        <v>43615</v>
      </c>
      <c r="L129" s="1036">
        <v>43615</v>
      </c>
      <c r="M129" s="1036">
        <v>43615</v>
      </c>
      <c r="N129" s="1036">
        <v>43615</v>
      </c>
      <c r="O129" s="1036">
        <v>43615</v>
      </c>
      <c r="P129" s="1036">
        <v>43615</v>
      </c>
      <c r="Q129" s="1036">
        <v>43615</v>
      </c>
      <c r="R129" s="1036">
        <v>43615</v>
      </c>
      <c r="S129" s="1036">
        <v>43615</v>
      </c>
      <c r="T129" s="112"/>
      <c r="U129" s="112"/>
      <c r="V129" s="112"/>
      <c r="W129" s="112"/>
      <c r="X129" s="112"/>
      <c r="Y129" s="112"/>
      <c r="Z129" s="112"/>
      <c r="AA129" s="110"/>
      <c r="AB129" s="110"/>
      <c r="AC129" s="110"/>
      <c r="AD129" s="110"/>
      <c r="AE129" s="705"/>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3.15" hidden="1" customHeight="1" outlineLevel="1" x14ac:dyDescent="0.25">
      <c r="A130" s="136"/>
      <c r="B130" s="126"/>
      <c r="C130" s="108"/>
      <c r="D130" s="108"/>
      <c r="E130" s="108"/>
      <c r="F130" s="110"/>
      <c r="G130" s="112"/>
      <c r="H130" s="112"/>
      <c r="I130" s="112" t="s">
        <v>1170</v>
      </c>
      <c r="J130" s="1035">
        <f>MIN(364,INT((J129 - DATE(YEAR(J129),1,1))))</f>
        <v>149</v>
      </c>
      <c r="K130" s="1035">
        <f t="shared" ref="K130" si="20">MIN(364,INT((K129 - DATE(YEAR(K129),1,1))))</f>
        <v>149</v>
      </c>
      <c r="L130" s="1035">
        <f t="shared" ref="L130" si="21">MIN(364,INT((L129 - DATE(YEAR(L129),1,1))))</f>
        <v>149</v>
      </c>
      <c r="M130" s="1035">
        <f t="shared" ref="M130" si="22">MIN(364,INT((M129 - DATE(YEAR(M129),1,1))))</f>
        <v>149</v>
      </c>
      <c r="N130" s="1035">
        <f t="shared" ref="N130" si="23">MIN(364,INT((N129 - DATE(YEAR(N129),1,1))))</f>
        <v>149</v>
      </c>
      <c r="O130" s="1035">
        <f t="shared" ref="O130" si="24">MIN(364,INT((O129 - DATE(YEAR(O129),1,1))))</f>
        <v>149</v>
      </c>
      <c r="P130" s="1035">
        <f t="shared" ref="P130" si="25">MIN(364,INT((P129 - DATE(YEAR(P129),1,1))))</f>
        <v>149</v>
      </c>
      <c r="Q130" s="1035">
        <f t="shared" ref="Q130" si="26">MIN(364,INT((Q129 - DATE(YEAR(Q129),1,1))))</f>
        <v>149</v>
      </c>
      <c r="R130" s="1035">
        <f t="shared" ref="R130" si="27">MIN(364,INT((R129 - DATE(YEAR(R129),1,1))))</f>
        <v>149</v>
      </c>
      <c r="S130" s="1035">
        <f t="shared" ref="S130" si="28">MIN(364,INT((S129 - DATE(YEAR(S129),1,1))))</f>
        <v>149</v>
      </c>
      <c r="T130" s="112"/>
      <c r="U130" s="112"/>
      <c r="V130" s="112"/>
      <c r="W130" s="112"/>
      <c r="X130" s="112"/>
      <c r="Y130" s="112"/>
      <c r="Z130" s="112"/>
      <c r="AA130" s="110"/>
      <c r="AB130" s="110"/>
      <c r="AC130" s="110"/>
      <c r="AD130" s="110"/>
      <c r="AE130" s="705"/>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3.15" hidden="1" customHeight="1" outlineLevel="1" x14ac:dyDescent="0.25">
      <c r="A131" s="136"/>
      <c r="B131" s="126"/>
      <c r="C131" s="108"/>
      <c r="D131" s="108"/>
      <c r="E131" s="108"/>
      <c r="F131" s="110"/>
      <c r="G131" s="112"/>
      <c r="H131" s="112" t="s">
        <v>168</v>
      </c>
      <c r="I131" s="112"/>
      <c r="J131" s="1036">
        <v>43658</v>
      </c>
      <c r="K131" s="1036">
        <v>43658</v>
      </c>
      <c r="L131" s="1036">
        <v>43658</v>
      </c>
      <c r="M131" s="1036">
        <v>43658</v>
      </c>
      <c r="N131" s="1036">
        <v>43658</v>
      </c>
      <c r="O131" s="1036">
        <v>43658</v>
      </c>
      <c r="P131" s="1036">
        <v>43658</v>
      </c>
      <c r="Q131" s="1036">
        <v>43658</v>
      </c>
      <c r="R131" s="1036">
        <v>43658</v>
      </c>
      <c r="S131" s="1036">
        <v>43658</v>
      </c>
      <c r="T131" s="112"/>
      <c r="U131" s="112"/>
      <c r="V131" s="112"/>
      <c r="W131" s="112"/>
      <c r="X131" s="112"/>
      <c r="Y131" s="112"/>
      <c r="Z131" s="112"/>
      <c r="AA131" s="110"/>
      <c r="AB131" s="110"/>
      <c r="AC131" s="110"/>
      <c r="AD131" s="110"/>
      <c r="AE131" s="705"/>
      <c r="AF131" s="700"/>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13.15" hidden="1" customHeight="1" outlineLevel="1" x14ac:dyDescent="0.25">
      <c r="A132" s="136"/>
      <c r="B132" s="126"/>
      <c r="C132" s="108"/>
      <c r="D132" s="108"/>
      <c r="E132" s="108"/>
      <c r="F132" s="110"/>
      <c r="G132" s="112"/>
      <c r="H132" s="112"/>
      <c r="I132" s="112" t="s">
        <v>1170</v>
      </c>
      <c r="J132" s="1035">
        <f>MIN(364,INT((J131 - DATE(YEAR(J131),1,1))))</f>
        <v>192</v>
      </c>
      <c r="K132" s="1035">
        <f t="shared" ref="K132" si="29">MIN(364,INT((K131 - DATE(YEAR(K131),1,1))))</f>
        <v>192</v>
      </c>
      <c r="L132" s="1035">
        <f t="shared" ref="L132" si="30">MIN(364,INT((L131 - DATE(YEAR(L131),1,1))))</f>
        <v>192</v>
      </c>
      <c r="M132" s="1035">
        <f t="shared" ref="M132" si="31">MIN(364,INT((M131 - DATE(YEAR(M131),1,1))))</f>
        <v>192</v>
      </c>
      <c r="N132" s="1035">
        <f t="shared" ref="N132" si="32">MIN(364,INT((N131 - DATE(YEAR(N131),1,1))))</f>
        <v>192</v>
      </c>
      <c r="O132" s="1035">
        <f t="shared" ref="O132" si="33">MIN(364,INT((O131 - DATE(YEAR(O131),1,1))))</f>
        <v>192</v>
      </c>
      <c r="P132" s="1035">
        <f t="shared" ref="P132" si="34">MIN(364,INT((P131 - DATE(YEAR(P131),1,1))))</f>
        <v>192</v>
      </c>
      <c r="Q132" s="1035">
        <f t="shared" ref="Q132" si="35">MIN(364,INT((Q131 - DATE(YEAR(Q131),1,1))))</f>
        <v>192</v>
      </c>
      <c r="R132" s="1035">
        <f t="shared" ref="R132" si="36">MIN(364,INT((R131 - DATE(YEAR(R131),1,1))))</f>
        <v>192</v>
      </c>
      <c r="S132" s="1035">
        <f t="shared" ref="S132" si="37">MIN(364,INT((S131 - DATE(YEAR(S131),1,1))))</f>
        <v>192</v>
      </c>
      <c r="T132" s="112"/>
      <c r="U132" s="112"/>
      <c r="V132" s="112"/>
      <c r="W132" s="112"/>
      <c r="X132" s="112"/>
      <c r="Y132" s="112"/>
      <c r="Z132" s="112"/>
      <c r="AA132" s="110"/>
      <c r="AB132" s="110"/>
      <c r="AC132" s="110"/>
      <c r="AD132" s="110"/>
      <c r="AE132" s="705"/>
      <c r="AF132" s="700"/>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13.15" hidden="1" customHeight="1" outlineLevel="1" x14ac:dyDescent="0.25">
      <c r="A133" s="136"/>
      <c r="B133" s="126"/>
      <c r="C133" s="108"/>
      <c r="D133" s="108"/>
      <c r="E133" s="108"/>
      <c r="F133" s="110"/>
      <c r="G133" s="112"/>
      <c r="H133" s="112" t="s">
        <v>337</v>
      </c>
      <c r="I133" s="112"/>
      <c r="J133" s="680">
        <v>500</v>
      </c>
      <c r="K133" s="680">
        <v>500</v>
      </c>
      <c r="L133" s="680">
        <v>500</v>
      </c>
      <c r="M133" s="680">
        <v>500</v>
      </c>
      <c r="N133" s="680">
        <v>500</v>
      </c>
      <c r="O133" s="680">
        <v>500</v>
      </c>
      <c r="P133" s="680">
        <v>500</v>
      </c>
      <c r="Q133" s="680">
        <v>500</v>
      </c>
      <c r="R133" s="680">
        <v>500</v>
      </c>
      <c r="S133" s="680">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hidden="1" customHeight="1" outlineLevel="1" x14ac:dyDescent="0.25">
      <c r="A134" s="136"/>
      <c r="B134" s="126"/>
      <c r="C134" s="108"/>
      <c r="D134" s="108"/>
      <c r="E134" s="108"/>
      <c r="F134" s="110"/>
      <c r="G134" s="112"/>
      <c r="H134" s="302" t="s">
        <v>338</v>
      </c>
      <c r="I134" s="112"/>
      <c r="J134" s="638">
        <f>IF(Date_Destocking&lt;=INDEX(i_break,MATCH(J122,General!i_z_idx,0),1),0,J133)</f>
        <v>0</v>
      </c>
      <c r="K134" s="638">
        <f>IF(Date_Destocking&lt;=INDEX(i_break,MATCH(K122,General!i_z_idx,0),1),0,K133)</f>
        <v>0</v>
      </c>
      <c r="L134" s="638">
        <f>IF(Date_Destocking&lt;=INDEX(i_break,MATCH(L122,General!i_z_idx,0),1),0,L133)</f>
        <v>0</v>
      </c>
      <c r="M134" s="638">
        <f>IF(Date_Destocking&lt;=INDEX(i_break,MATCH(M122,General!i_z_idx,0),1),0,M133)</f>
        <v>0</v>
      </c>
      <c r="N134" s="638">
        <f>IF(Date_Destocking&lt;=INDEX(i_break,MATCH(N122,General!i_z_idx,0),1),0,N133)</f>
        <v>0</v>
      </c>
      <c r="O134" s="638">
        <f>IF(Date_Destocking&lt;=INDEX(i_break,MATCH(O122,General!i_z_idx,0),1),0,O133)</f>
        <v>0</v>
      </c>
      <c r="P134" s="638">
        <f>IF(Date_Destocking&lt;=INDEX(i_break,MATCH(P122,General!i_z_idx,0),1),0,P133)</f>
        <v>0</v>
      </c>
      <c r="Q134" s="638">
        <f>IF(Date_Destocking&lt;=INDEX(i_break,MATCH(Q122,General!i_z_idx,0),1),0,Q133)</f>
        <v>0</v>
      </c>
      <c r="R134" s="638">
        <f>IF(Date_Destocking&lt;=INDEX(i_break,MATCH(R122,General!i_z_idx,0),1),0,R133)</f>
        <v>0</v>
      </c>
      <c r="S134" s="638">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hidden="1"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hidden="1"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hidden="1"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hidden="1"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hidden="1"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hidden="1"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913</v>
      </c>
      <c r="T140" s="173"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hidden="1"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hidden="1"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hidden="1"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58"/>
      <c r="AB143" s="758"/>
      <c r="AC143" s="758"/>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hidden="1" customHeight="1" outlineLevel="1" x14ac:dyDescent="0.25">
      <c r="A144" s="136"/>
      <c r="B144" s="126"/>
      <c r="C144" s="108"/>
      <c r="D144" s="108"/>
      <c r="E144" s="108"/>
      <c r="F144" s="110"/>
      <c r="G144" s="118"/>
      <c r="H144" s="172"/>
      <c r="I144" s="172"/>
      <c r="J144" s="172"/>
      <c r="K144" s="172"/>
      <c r="L144" s="172"/>
      <c r="M144" s="697"/>
      <c r="N144" s="697"/>
      <c r="O144" s="697"/>
      <c r="P144" s="697"/>
      <c r="Q144" s="697"/>
      <c r="R144" s="697"/>
      <c r="S144" s="697"/>
      <c r="T144" s="697"/>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hidden="1"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collapsed="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hidden="1"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hidden="1"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hidden="1"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hidden="1"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hidden="1" customHeight="1" outlineLevel="1" collapsed="1" x14ac:dyDescent="0.25">
      <c r="A151" s="74"/>
      <c r="B151" s="126"/>
      <c r="C151" s="84"/>
      <c r="D151" s="84">
        <v>0</v>
      </c>
      <c r="E151" s="84"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hidden="1" customHeight="1" outlineLevel="1" x14ac:dyDescent="0.25">
      <c r="A152" s="74"/>
      <c r="B152" s="126"/>
      <c r="C152" s="84"/>
      <c r="D152" s="91"/>
      <c r="E152" s="9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hidden="1" customHeight="1" outlineLevel="1" x14ac:dyDescent="0.25">
      <c r="A153" s="74"/>
      <c r="B153" s="126"/>
      <c r="C153" s="92"/>
      <c r="D153" s="84"/>
      <c r="E153" s="9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hidden="1"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hidden="1"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3"/>
      <c r="V155" s="673"/>
      <c r="W155" s="673"/>
      <c r="X155" s="673"/>
      <c r="Y155" s="673"/>
      <c r="Z155" s="106"/>
      <c r="AA155" s="756"/>
      <c r="AB155" s="756"/>
      <c r="AC155" s="756"/>
      <c r="AD155" s="106"/>
      <c r="AE155" s="90"/>
      <c r="AF155" s="127"/>
    </row>
    <row r="156" spans="1:62" ht="13.15" hidden="1"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3"/>
      <c r="V156" s="673"/>
      <c r="W156" s="673"/>
      <c r="X156" s="673"/>
      <c r="Y156" s="673"/>
      <c r="Z156" s="106"/>
      <c r="AA156" s="756"/>
      <c r="AB156" s="756"/>
      <c r="AC156" s="756"/>
      <c r="AD156" s="106"/>
      <c r="AE156" s="90"/>
      <c r="AF156" s="127"/>
    </row>
    <row r="157" spans="1:62" ht="13.15" hidden="1"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7"/>
      <c r="AB157" s="757"/>
      <c r="AC157" s="757"/>
      <c r="AD157" s="194"/>
      <c r="AE157" s="90"/>
      <c r="AF157" s="127"/>
    </row>
    <row r="158" spans="1:62" ht="13.15" hidden="1"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5"/>
      <c r="P158" s="162" t="s">
        <v>159</v>
      </c>
      <c r="Q158" s="735" t="s">
        <v>1173</v>
      </c>
      <c r="R158" s="107"/>
      <c r="S158" s="107"/>
      <c r="T158" s="107"/>
      <c r="U158" s="251"/>
      <c r="V158" s="251"/>
      <c r="W158" s="251"/>
      <c r="X158" s="251"/>
      <c r="Y158" s="251"/>
      <c r="Z158" s="107"/>
      <c r="AA158" s="757"/>
      <c r="AB158" s="757"/>
      <c r="AC158" s="757"/>
      <c r="AD158" s="194"/>
      <c r="AE158" s="90"/>
      <c r="AF158" s="127"/>
    </row>
    <row r="159" spans="1:62" ht="13.15" hidden="1"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IF(AND(Q159=1,(Date_Destocking&lt;Periods!$K$96)),0,$P159)</f>
        <v>0.3</v>
      </c>
      <c r="O159" s="112"/>
      <c r="P159" s="349">
        <v>0.3</v>
      </c>
      <c r="Q159" s="1047">
        <v>1</v>
      </c>
      <c r="R159" s="112"/>
      <c r="S159" s="112"/>
      <c r="T159" s="112"/>
      <c r="U159" s="112"/>
      <c r="V159" s="112"/>
      <c r="W159" s="112"/>
      <c r="X159" s="112"/>
      <c r="Y159" s="112"/>
      <c r="Z159" s="112"/>
      <c r="AA159" s="110"/>
      <c r="AB159" s="110"/>
      <c r="AC159" s="110"/>
      <c r="AD159" s="110"/>
      <c r="AE159" s="90"/>
      <c r="AF159" s="127"/>
    </row>
    <row r="160" spans="1:62" ht="13.15" hidden="1"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IF(AND(Q160=1,(Date_Destocking&lt;Periods!$K$96)),0,$P160)</f>
        <v>0.3</v>
      </c>
      <c r="O160" s="112"/>
      <c r="P160" s="349">
        <v>0.3</v>
      </c>
      <c r="Q160" s="1047">
        <v>1</v>
      </c>
      <c r="R160" s="112"/>
      <c r="S160" s="112"/>
      <c r="T160" s="112"/>
      <c r="U160" s="112"/>
      <c r="V160" s="112"/>
      <c r="W160" s="112"/>
      <c r="X160" s="112"/>
      <c r="Y160" s="112"/>
      <c r="Z160" s="112"/>
      <c r="AA160" s="110"/>
      <c r="AB160" s="110"/>
      <c r="AC160" s="110"/>
      <c r="AD160" s="110"/>
      <c r="AE160" s="90"/>
      <c r="AF160" s="127"/>
    </row>
    <row r="161" spans="1:58" ht="13.15" hidden="1"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IF(AND(Q161=1,(Date_Destocking&lt;Periods!$K$96)),0,$P161)</f>
        <v>1</v>
      </c>
      <c r="O161" s="112"/>
      <c r="P161" s="349">
        <v>1</v>
      </c>
      <c r="Q161" s="1047">
        <v>0</v>
      </c>
      <c r="R161" s="112"/>
      <c r="S161" s="112"/>
      <c r="T161" s="112"/>
      <c r="U161" s="112"/>
      <c r="V161" s="112"/>
      <c r="W161" s="112"/>
      <c r="X161" s="112"/>
      <c r="Y161" s="112"/>
      <c r="Z161" s="112"/>
      <c r="AA161" s="110"/>
      <c r="AB161" s="110"/>
      <c r="AC161" s="110"/>
      <c r="AD161" s="110"/>
      <c r="AE161" s="90"/>
      <c r="AF161" s="127"/>
    </row>
    <row r="162" spans="1:58" ht="13.15" hidden="1"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IF(AND(Q162=1,(Date_Destocking&lt;Periods!$K$96)),0,$P162)</f>
        <v>0.375</v>
      </c>
      <c r="O162" s="112"/>
      <c r="P162" s="349">
        <v>0.375</v>
      </c>
      <c r="Q162" s="1047">
        <v>0</v>
      </c>
      <c r="R162" s="112"/>
      <c r="S162" s="112"/>
      <c r="T162" s="112"/>
      <c r="U162" s="112"/>
      <c r="V162" s="112"/>
      <c r="W162" s="112"/>
      <c r="X162" s="112"/>
      <c r="Y162" s="112"/>
      <c r="Z162" s="112"/>
      <c r="AA162" s="110"/>
      <c r="AB162" s="110"/>
      <c r="AC162" s="110"/>
      <c r="AD162" s="110"/>
      <c r="AE162" s="90"/>
      <c r="AF162" s="127"/>
    </row>
    <row r="163" spans="1:58" ht="13.15" hidden="1"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IF(AND(Q163=1,(Date_Destocking&lt;Periods!$K$96)),0,$P163)</f>
        <v>0.375</v>
      </c>
      <c r="O163" s="112"/>
      <c r="P163" s="349">
        <v>0.375</v>
      </c>
      <c r="Q163" s="1047">
        <v>0</v>
      </c>
      <c r="R163" s="112"/>
      <c r="S163" s="112"/>
      <c r="T163" s="112"/>
      <c r="U163" s="112"/>
      <c r="V163" s="112"/>
      <c r="W163" s="112"/>
      <c r="X163" s="112"/>
      <c r="Y163" s="112"/>
      <c r="Z163" s="112"/>
      <c r="AA163" s="110"/>
      <c r="AB163" s="110"/>
      <c r="AC163" s="110"/>
      <c r="AD163" s="110"/>
      <c r="AE163" s="90"/>
      <c r="AF163" s="127"/>
    </row>
    <row r="164" spans="1:58" ht="13.15" hidden="1"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IF(AND(Q164=1,(Date_Destocking&lt;Periods!$K$96)),0,$P164)</f>
        <v>0.7</v>
      </c>
      <c r="O164" s="118"/>
      <c r="P164" s="349">
        <v>0.7</v>
      </c>
      <c r="Q164" s="1047">
        <v>0</v>
      </c>
      <c r="R164" s="118"/>
      <c r="S164" s="118"/>
      <c r="T164" s="118"/>
      <c r="U164" s="118"/>
      <c r="V164" s="118"/>
      <c r="W164" s="118"/>
      <c r="X164" s="118"/>
      <c r="Y164" s="118"/>
      <c r="Z164" s="118"/>
      <c r="AA164" s="110"/>
      <c r="AB164" s="110"/>
      <c r="AC164" s="110"/>
      <c r="AD164" s="110"/>
      <c r="AE164" s="90"/>
      <c r="AF164" s="127"/>
    </row>
    <row r="165" spans="1:58" ht="13.15" hidden="1"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IF(AND(Q165=1,(Date_Destocking&lt;Periods!$K$96)),0,$P165)</f>
        <v>0.2</v>
      </c>
      <c r="O165" s="118"/>
      <c r="P165" s="349">
        <v>0.2</v>
      </c>
      <c r="Q165" s="1047">
        <v>0</v>
      </c>
      <c r="R165" s="118"/>
      <c r="S165" s="118"/>
      <c r="T165" s="118"/>
      <c r="U165" s="118"/>
      <c r="V165" s="118"/>
      <c r="W165" s="118"/>
      <c r="X165" s="118"/>
      <c r="Y165" s="118"/>
      <c r="Z165" s="118"/>
      <c r="AA165" s="110"/>
      <c r="AB165" s="110"/>
      <c r="AC165" s="110"/>
      <c r="AD165" s="110"/>
      <c r="AE165" s="90"/>
      <c r="AF165" s="127"/>
    </row>
    <row r="166" spans="1:58" ht="13.15" hidden="1"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IF(AND(Q166=1,(Date_Destocking&lt;Periods!$K$96)),0,$P166)</f>
        <v>0.2</v>
      </c>
      <c r="O166" s="118"/>
      <c r="P166" s="349">
        <v>0.2</v>
      </c>
      <c r="Q166" s="1047">
        <v>0</v>
      </c>
      <c r="R166" s="118"/>
      <c r="S166" s="118"/>
      <c r="T166" s="118"/>
      <c r="U166" s="118"/>
      <c r="V166" s="118"/>
      <c r="W166" s="118"/>
      <c r="X166" s="118"/>
      <c r="Y166" s="118"/>
      <c r="Z166" s="118"/>
      <c r="AA166" s="110"/>
      <c r="AB166" s="110"/>
      <c r="AC166" s="110"/>
      <c r="AD166" s="110"/>
      <c r="AE166" s="90"/>
      <c r="AF166" s="127"/>
    </row>
    <row r="167" spans="1:58" ht="13.15" hidden="1"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IF(AND(Q167=1,(Date_Destocking&lt;Periods!$K$96)),0,$P167)</f>
        <v>0.4</v>
      </c>
      <c r="O167" s="118"/>
      <c r="P167" s="349">
        <v>0.4</v>
      </c>
      <c r="Q167" s="1047">
        <v>0</v>
      </c>
      <c r="R167" s="118"/>
      <c r="S167" s="118"/>
      <c r="T167" s="118"/>
      <c r="U167" s="118"/>
      <c r="V167" s="118"/>
      <c r="W167" s="118"/>
      <c r="X167" s="118"/>
      <c r="Y167" s="118"/>
      <c r="Z167" s="118"/>
      <c r="AA167" s="110"/>
      <c r="AB167" s="110"/>
      <c r="AC167" s="110"/>
      <c r="AD167" s="110"/>
      <c r="AE167" s="90"/>
      <c r="AF167" s="127"/>
    </row>
    <row r="168" spans="1:58" ht="13.15" hidden="1"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IF(AND(Q168=1,(Date_Destocking&lt;Periods!$K$96)),0,$P168)</f>
        <v>0.7</v>
      </c>
      <c r="O168" s="118"/>
      <c r="P168" s="349">
        <v>0.7</v>
      </c>
      <c r="Q168" s="1047">
        <v>0</v>
      </c>
      <c r="R168" s="118"/>
      <c r="S168" s="118"/>
      <c r="T168" s="118"/>
      <c r="U168" s="118"/>
      <c r="V168" s="118"/>
      <c r="W168" s="118"/>
      <c r="X168" s="118"/>
      <c r="Y168" s="118"/>
      <c r="Z168" s="118"/>
      <c r="AA168" s="110"/>
      <c r="AB168" s="110"/>
      <c r="AC168" s="110"/>
      <c r="AD168" s="110"/>
      <c r="AE168" s="90"/>
      <c r="AF168" s="127"/>
    </row>
    <row r="169" spans="1:58" ht="5.0999999999999996" hidden="1"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collapsed="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hidden="1"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hidden="1"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hidden="1"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hidden="1"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hidden="1"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hidden="1"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hidden="1"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hidden="1"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hidden="1" customHeight="1" outlineLevel="1" x14ac:dyDescent="0.25">
      <c r="A179" s="136"/>
      <c r="B179" s="126"/>
      <c r="C179" s="92"/>
      <c r="D179" s="92"/>
      <c r="E179" s="92"/>
      <c r="F179" s="92"/>
      <c r="G179" s="106"/>
      <c r="H179" s="106"/>
      <c r="I179" s="106"/>
      <c r="J179" s="106"/>
      <c r="K179" s="179" t="s">
        <v>1138</v>
      </c>
      <c r="L179" s="106"/>
      <c r="M179" s="106"/>
      <c r="N179" s="106"/>
      <c r="O179" s="750"/>
      <c r="P179" s="750"/>
      <c r="Q179" s="750"/>
      <c r="R179" s="106"/>
      <c r="S179" s="106"/>
      <c r="T179" s="106"/>
      <c r="U179" s="106"/>
      <c r="V179" s="106"/>
      <c r="W179" s="106"/>
      <c r="X179" s="106"/>
      <c r="Y179" s="750"/>
      <c r="Z179" s="750"/>
      <c r="AA179" s="750"/>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hidden="1" customHeight="1" outlineLevel="1" x14ac:dyDescent="0.25">
      <c r="A180" s="136"/>
      <c r="B180" s="126"/>
      <c r="C180" s="92"/>
      <c r="D180" s="92"/>
      <c r="E180" s="92"/>
      <c r="F180" s="92"/>
      <c r="G180" s="92"/>
      <c r="H180" s="92"/>
      <c r="I180" s="92"/>
      <c r="J180" s="92"/>
      <c r="K180" s="92"/>
      <c r="L180" s="106"/>
      <c r="M180" s="106"/>
      <c r="N180" s="106"/>
      <c r="O180" s="750"/>
      <c r="P180" s="750"/>
      <c r="Q180" s="750"/>
      <c r="R180" s="106"/>
      <c r="S180" s="106"/>
      <c r="T180" s="106"/>
      <c r="U180" s="106"/>
      <c r="V180" s="106"/>
      <c r="W180" s="106"/>
      <c r="X180" s="106"/>
      <c r="Y180" s="750"/>
      <c r="Z180" s="750"/>
      <c r="AA180" s="750"/>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hidden="1" customHeight="1" outlineLevel="1" x14ac:dyDescent="0.25">
      <c r="A181" s="136"/>
      <c r="B181" s="126"/>
      <c r="C181" s="92"/>
      <c r="D181" s="92"/>
      <c r="E181" s="92"/>
      <c r="F181" s="92"/>
      <c r="G181" s="107"/>
      <c r="H181" s="107"/>
      <c r="I181" s="107" t="s">
        <v>482</v>
      </c>
      <c r="J181" s="107" t="s">
        <v>778</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hidden="1"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913</v>
      </c>
      <c r="R182" s="251" t="s">
        <v>914</v>
      </c>
      <c r="S182" s="107"/>
      <c r="T182" s="107"/>
      <c r="U182" s="107" t="s">
        <v>396</v>
      </c>
      <c r="V182" s="107" t="s">
        <v>397</v>
      </c>
      <c r="W182" s="107" t="s">
        <v>399</v>
      </c>
      <c r="X182" s="107" t="s">
        <v>400</v>
      </c>
      <c r="Y182" s="251" t="s">
        <v>401</v>
      </c>
      <c r="Z182" s="251" t="s">
        <v>403</v>
      </c>
      <c r="AA182" s="251" t="s">
        <v>913</v>
      </c>
      <c r="AB182" s="251"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hidden="1" customHeight="1" outlineLevel="1" x14ac:dyDescent="0.25">
      <c r="A183" s="136"/>
      <c r="B183" s="126"/>
      <c r="C183" s="108"/>
      <c r="D183" s="108"/>
      <c r="E183" s="108"/>
      <c r="F183" s="110"/>
      <c r="G183" s="112"/>
      <c r="H183" s="112"/>
      <c r="I183" s="133" t="s">
        <v>848</v>
      </c>
      <c r="J183" s="133" t="s">
        <v>406</v>
      </c>
      <c r="K183" s="376">
        <f>$O183</f>
        <v>207.25450000000001</v>
      </c>
      <c r="L183" s="376">
        <f t="shared" ref="L183:N199" si="38">$O183</f>
        <v>207.25450000000001</v>
      </c>
      <c r="M183" s="376">
        <f t="shared" si="38"/>
        <v>207.25450000000001</v>
      </c>
      <c r="N183" s="376">
        <f t="shared" si="38"/>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39">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hidden="1" customHeight="1" outlineLevel="1" x14ac:dyDescent="0.25">
      <c r="A184" s="136"/>
      <c r="B184" s="126"/>
      <c r="C184" s="108"/>
      <c r="D184" s="108"/>
      <c r="E184" s="108"/>
      <c r="F184" s="110"/>
      <c r="G184" s="112"/>
      <c r="H184" s="112"/>
      <c r="I184" s="133"/>
      <c r="J184" s="133" t="s">
        <v>407</v>
      </c>
      <c r="K184" s="376">
        <f>$O184</f>
        <v>341.66800000000001</v>
      </c>
      <c r="L184" s="376">
        <f t="shared" si="38"/>
        <v>341.66800000000001</v>
      </c>
      <c r="M184" s="376">
        <f t="shared" si="38"/>
        <v>341.66800000000001</v>
      </c>
      <c r="N184" s="376">
        <f t="shared" si="38"/>
        <v>341.66800000000001</v>
      </c>
      <c r="O184" s="378">
        <v>341.66800000000001</v>
      </c>
      <c r="P184" s="181">
        <v>0</v>
      </c>
      <c r="Q184" s="181">
        <v>0</v>
      </c>
      <c r="R184" s="181">
        <v>0</v>
      </c>
      <c r="S184" s="112"/>
      <c r="T184" s="133" t="s">
        <v>143</v>
      </c>
      <c r="U184" s="5">
        <f t="shared" ref="U184:U247" si="40">0.55*$Y184*(K184/$O184)</f>
        <v>13.163649999999988</v>
      </c>
      <c r="V184" s="5">
        <f t="shared" ref="V184:V247" si="41">0.85*$Y184*(L184/$O184)</f>
        <v>20.343822727272709</v>
      </c>
      <c r="W184" s="5">
        <f t="shared" ref="W184:W247" si="42">0.9*$Y184*(M184/$O184)</f>
        <v>21.540518181818161</v>
      </c>
      <c r="X184" s="5">
        <f t="shared" ref="X184:X247" si="43">$Y184*(N184/$O184)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hidden="1" customHeight="1" outlineLevel="1" x14ac:dyDescent="0.25">
      <c r="A185" s="136"/>
      <c r="B185" s="126"/>
      <c r="C185" s="108"/>
      <c r="D185" s="108"/>
      <c r="E185" s="108"/>
      <c r="F185" s="110"/>
      <c r="G185" s="112"/>
      <c r="H185" s="112"/>
      <c r="I185" s="133"/>
      <c r="J185" s="133" t="s">
        <v>408</v>
      </c>
      <c r="K185" s="376">
        <f t="shared" ref="K185:N216" si="44">$O185</f>
        <v>375.61450000000002</v>
      </c>
      <c r="L185" s="376">
        <f t="shared" si="38"/>
        <v>375.61450000000002</v>
      </c>
      <c r="M185" s="376">
        <f t="shared" si="38"/>
        <v>375.61450000000002</v>
      </c>
      <c r="N185" s="376">
        <f t="shared" si="38"/>
        <v>375.61450000000002</v>
      </c>
      <c r="O185" s="378">
        <v>375.61450000000002</v>
      </c>
      <c r="P185" s="181">
        <v>0</v>
      </c>
      <c r="Q185" s="181">
        <v>0</v>
      </c>
      <c r="R185" s="181">
        <v>0</v>
      </c>
      <c r="S185" s="112"/>
      <c r="T185" s="133" t="s">
        <v>144</v>
      </c>
      <c r="U185" s="5">
        <f t="shared" si="40"/>
        <v>17.109714285714325</v>
      </c>
      <c r="V185" s="5">
        <f t="shared" si="41"/>
        <v>26.442285714285777</v>
      </c>
      <c r="W185" s="5">
        <f t="shared" si="42"/>
        <v>27.997714285714352</v>
      </c>
      <c r="X185" s="5">
        <f t="shared" si="43"/>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hidden="1" customHeight="1" outlineLevel="1" x14ac:dyDescent="0.25">
      <c r="A186" s="136"/>
      <c r="B186" s="126"/>
      <c r="C186" s="108"/>
      <c r="D186" s="108"/>
      <c r="E186" s="108"/>
      <c r="F186" s="110"/>
      <c r="G186" s="112"/>
      <c r="H186" s="112"/>
      <c r="I186" s="133"/>
      <c r="J186" s="133" t="s">
        <v>409</v>
      </c>
      <c r="K186" s="376">
        <f t="shared" si="44"/>
        <v>381.80349999999999</v>
      </c>
      <c r="L186" s="376">
        <f t="shared" si="38"/>
        <v>381.80349999999999</v>
      </c>
      <c r="M186" s="376">
        <f t="shared" si="38"/>
        <v>381.80349999999999</v>
      </c>
      <c r="N186" s="376">
        <f t="shared" si="38"/>
        <v>381.80349999999999</v>
      </c>
      <c r="O186" s="378">
        <v>381.80349999999999</v>
      </c>
      <c r="P186" s="181">
        <v>0</v>
      </c>
      <c r="Q186" s="181">
        <v>0</v>
      </c>
      <c r="R186" s="181">
        <v>0</v>
      </c>
      <c r="S186" s="112"/>
      <c r="T186" s="133" t="s">
        <v>145</v>
      </c>
      <c r="U186" s="5">
        <f t="shared" si="40"/>
        <v>31.768830612244919</v>
      </c>
      <c r="V186" s="5">
        <f t="shared" si="41"/>
        <v>49.097283673469413</v>
      </c>
      <c r="W186" s="5">
        <f t="shared" si="42"/>
        <v>51.985359183673502</v>
      </c>
      <c r="X186" s="5">
        <f t="shared" si="43"/>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hidden="1" customHeight="1" outlineLevel="1" x14ac:dyDescent="0.25">
      <c r="A187" s="136"/>
      <c r="B187" s="126"/>
      <c r="C187" s="108"/>
      <c r="D187" s="108"/>
      <c r="E187" s="108"/>
      <c r="F187" s="110"/>
      <c r="G187" s="112"/>
      <c r="H187" s="112"/>
      <c r="I187" s="133"/>
      <c r="J187" s="133" t="s">
        <v>410</v>
      </c>
      <c r="K187" s="376">
        <f t="shared" si="44"/>
        <v>540.89149999999995</v>
      </c>
      <c r="L187" s="376">
        <f t="shared" si="38"/>
        <v>540.89149999999995</v>
      </c>
      <c r="M187" s="376">
        <f t="shared" si="38"/>
        <v>540.89149999999995</v>
      </c>
      <c r="N187" s="376">
        <f t="shared" si="38"/>
        <v>540.89149999999995</v>
      </c>
      <c r="O187" s="378">
        <v>540.89149999999995</v>
      </c>
      <c r="P187" s="181">
        <v>0</v>
      </c>
      <c r="Q187" s="181">
        <v>0</v>
      </c>
      <c r="R187" s="181">
        <v>0</v>
      </c>
      <c r="S187" s="112"/>
      <c r="T187" s="133" t="s">
        <v>146</v>
      </c>
      <c r="U187" s="5">
        <f t="shared" si="40"/>
        <v>35.927197777777714</v>
      </c>
      <c r="V187" s="5">
        <f t="shared" si="41"/>
        <v>55.523851111111007</v>
      </c>
      <c r="W187" s="5">
        <f t="shared" si="42"/>
        <v>58.789959999999887</v>
      </c>
      <c r="X187" s="5">
        <f t="shared" si="43"/>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hidden="1" customHeight="1" outlineLevel="1" x14ac:dyDescent="0.25">
      <c r="A188" s="136"/>
      <c r="B188" s="126"/>
      <c r="C188" s="108"/>
      <c r="D188" s="108"/>
      <c r="E188" s="108"/>
      <c r="F188" s="110"/>
      <c r="G188" s="112"/>
      <c r="H188" s="112"/>
      <c r="I188" s="133"/>
      <c r="J188" s="133" t="s">
        <v>411</v>
      </c>
      <c r="K188" s="376">
        <f t="shared" si="44"/>
        <v>80</v>
      </c>
      <c r="L188" s="376">
        <f t="shared" si="38"/>
        <v>80</v>
      </c>
      <c r="M188" s="376">
        <f t="shared" si="38"/>
        <v>80</v>
      </c>
      <c r="N188" s="376">
        <f t="shared" si="38"/>
        <v>80</v>
      </c>
      <c r="O188" s="378">
        <v>80</v>
      </c>
      <c r="P188" s="181">
        <v>0</v>
      </c>
      <c r="Q188" s="181">
        <v>0</v>
      </c>
      <c r="R188" s="181">
        <v>0</v>
      </c>
      <c r="S188" s="112"/>
      <c r="T188" s="133" t="s">
        <v>147</v>
      </c>
      <c r="U188" s="5">
        <f t="shared" si="40"/>
        <v>0.45650000000000002</v>
      </c>
      <c r="V188" s="5">
        <f t="shared" si="41"/>
        <v>0.7054999999999999</v>
      </c>
      <c r="W188" s="5">
        <f t="shared" si="42"/>
        <v>0.747</v>
      </c>
      <c r="X188" s="5">
        <f t="shared" si="43"/>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hidden="1" customHeight="1" outlineLevel="1" x14ac:dyDescent="0.25">
      <c r="A189" s="136"/>
      <c r="B189" s="126"/>
      <c r="C189" s="108"/>
      <c r="D189" s="108"/>
      <c r="E189" s="108"/>
      <c r="F189" s="110"/>
      <c r="G189" s="112"/>
      <c r="H189" s="112"/>
      <c r="I189" s="133"/>
      <c r="J189" s="133" t="s">
        <v>412</v>
      </c>
      <c r="K189" s="376">
        <f t="shared" si="44"/>
        <v>80</v>
      </c>
      <c r="L189" s="376">
        <f t="shared" si="38"/>
        <v>80</v>
      </c>
      <c r="M189" s="376">
        <f t="shared" si="38"/>
        <v>80</v>
      </c>
      <c r="N189" s="376">
        <f t="shared" si="38"/>
        <v>80</v>
      </c>
      <c r="O189" s="378">
        <v>80</v>
      </c>
      <c r="P189" s="181">
        <v>0</v>
      </c>
      <c r="Q189" s="181">
        <v>0</v>
      </c>
      <c r="R189" s="181">
        <v>0</v>
      </c>
      <c r="S189" s="112"/>
      <c r="T189" s="133" t="s">
        <v>148</v>
      </c>
      <c r="U189" s="5">
        <f t="shared" si="40"/>
        <v>0.45650000000000002</v>
      </c>
      <c r="V189" s="5">
        <f t="shared" si="41"/>
        <v>0.7054999999999999</v>
      </c>
      <c r="W189" s="5">
        <f t="shared" si="42"/>
        <v>0.747</v>
      </c>
      <c r="X189" s="5">
        <f t="shared" si="43"/>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hidden="1" customHeight="1" outlineLevel="1" x14ac:dyDescent="0.25">
      <c r="A190" s="136"/>
      <c r="B190" s="126"/>
      <c r="C190" s="108"/>
      <c r="D190" s="108"/>
      <c r="E190" s="108"/>
      <c r="F190" s="110"/>
      <c r="G190" s="112"/>
      <c r="H190" s="112"/>
      <c r="I190" s="133"/>
      <c r="J190" s="133" t="s">
        <v>413</v>
      </c>
      <c r="K190" s="376">
        <f t="shared" si="44"/>
        <v>80</v>
      </c>
      <c r="L190" s="376">
        <f t="shared" si="38"/>
        <v>80</v>
      </c>
      <c r="M190" s="376">
        <f t="shared" si="38"/>
        <v>80</v>
      </c>
      <c r="N190" s="376">
        <f t="shared" si="38"/>
        <v>80</v>
      </c>
      <c r="O190" s="378">
        <v>80</v>
      </c>
      <c r="P190" s="181">
        <v>0</v>
      </c>
      <c r="Q190" s="181">
        <v>0</v>
      </c>
      <c r="R190" s="181">
        <v>0</v>
      </c>
      <c r="S190" s="112"/>
      <c r="T190" s="133" t="s">
        <v>149</v>
      </c>
      <c r="U190" s="5">
        <f t="shared" si="40"/>
        <v>0.45650000000000002</v>
      </c>
      <c r="V190" s="5">
        <f t="shared" si="41"/>
        <v>0.7054999999999999</v>
      </c>
      <c r="W190" s="5">
        <f t="shared" si="42"/>
        <v>0.747</v>
      </c>
      <c r="X190" s="5">
        <f t="shared" si="43"/>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hidden="1" customHeight="1" outlineLevel="1" x14ac:dyDescent="0.25">
      <c r="A191" s="136"/>
      <c r="B191" s="126"/>
      <c r="C191" s="108"/>
      <c r="D191" s="108"/>
      <c r="E191" s="108"/>
      <c r="F191" s="110"/>
      <c r="G191" s="112"/>
      <c r="H191" s="112"/>
      <c r="I191" s="133"/>
      <c r="J191" s="133" t="s">
        <v>414</v>
      </c>
      <c r="K191" s="376">
        <f t="shared" si="44"/>
        <v>80</v>
      </c>
      <c r="L191" s="376">
        <f t="shared" si="38"/>
        <v>80</v>
      </c>
      <c r="M191" s="376">
        <f t="shared" si="38"/>
        <v>80</v>
      </c>
      <c r="N191" s="376">
        <f t="shared" si="38"/>
        <v>80</v>
      </c>
      <c r="O191" s="378">
        <v>80</v>
      </c>
      <c r="P191" s="181">
        <v>0</v>
      </c>
      <c r="Q191" s="181">
        <v>0</v>
      </c>
      <c r="R191" s="181">
        <v>0</v>
      </c>
      <c r="S191" s="112"/>
      <c r="T191" s="133" t="s">
        <v>150</v>
      </c>
      <c r="U191" s="5">
        <f t="shared" si="40"/>
        <v>0.45650000000000002</v>
      </c>
      <c r="V191" s="5">
        <f t="shared" si="41"/>
        <v>0.7054999999999999</v>
      </c>
      <c r="W191" s="5">
        <f t="shared" si="42"/>
        <v>0.747</v>
      </c>
      <c r="X191" s="5">
        <f t="shared" si="43"/>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hidden="1" customHeight="1" outlineLevel="1" x14ac:dyDescent="0.25">
      <c r="A192" s="136"/>
      <c r="B192" s="126"/>
      <c r="C192" s="108"/>
      <c r="D192" s="108"/>
      <c r="E192" s="108"/>
      <c r="F192" s="110"/>
      <c r="G192" s="112"/>
      <c r="H192" s="112"/>
      <c r="I192" s="133"/>
      <c r="J192" s="133" t="s">
        <v>415</v>
      </c>
      <c r="K192" s="376">
        <f t="shared" si="44"/>
        <v>80</v>
      </c>
      <c r="L192" s="376">
        <f t="shared" si="38"/>
        <v>80</v>
      </c>
      <c r="M192" s="376">
        <f t="shared" si="38"/>
        <v>80</v>
      </c>
      <c r="N192" s="376">
        <f t="shared" si="38"/>
        <v>80</v>
      </c>
      <c r="O192" s="378">
        <v>80</v>
      </c>
      <c r="P192" s="181">
        <v>0</v>
      </c>
      <c r="Q192" s="181">
        <v>0</v>
      </c>
      <c r="R192" s="181">
        <v>0</v>
      </c>
      <c r="S192" s="112"/>
      <c r="T192" s="133" t="s">
        <v>151</v>
      </c>
      <c r="U192" s="5">
        <f t="shared" si="40"/>
        <v>0.45650000000000002</v>
      </c>
      <c r="V192" s="5">
        <f t="shared" si="41"/>
        <v>0.7054999999999999</v>
      </c>
      <c r="W192" s="5">
        <f t="shared" si="42"/>
        <v>0.747</v>
      </c>
      <c r="X192" s="5">
        <f t="shared" si="43"/>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4"/>
        <v>268.84732142857143</v>
      </c>
      <c r="L193" s="376">
        <f t="shared" si="38"/>
        <v>268.84732142857143</v>
      </c>
      <c r="M193" s="376">
        <f t="shared" si="38"/>
        <v>268.84732142857143</v>
      </c>
      <c r="N193" s="376">
        <f t="shared" si="38"/>
        <v>268.84732142857143</v>
      </c>
      <c r="O193" s="378">
        <v>268.84732142857143</v>
      </c>
      <c r="P193" s="181">
        <v>0</v>
      </c>
      <c r="Q193" s="181">
        <v>0</v>
      </c>
      <c r="R193" s="181">
        <v>0</v>
      </c>
      <c r="S193" s="112"/>
      <c r="T193" s="133" t="s">
        <v>404</v>
      </c>
      <c r="U193" s="5">
        <f t="shared" si="40"/>
        <v>9.9892346938775542</v>
      </c>
      <c r="V193" s="5">
        <f t="shared" si="41"/>
        <v>15.437908163265309</v>
      </c>
      <c r="W193" s="5">
        <f t="shared" si="42"/>
        <v>16.34602040816327</v>
      </c>
      <c r="X193" s="5">
        <f t="shared" si="43"/>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4"/>
        <v>376.84090909090912</v>
      </c>
      <c r="L194" s="376">
        <f t="shared" si="38"/>
        <v>376.84090909090912</v>
      </c>
      <c r="M194" s="376">
        <f t="shared" si="38"/>
        <v>376.84090909090912</v>
      </c>
      <c r="N194" s="376">
        <f t="shared" si="38"/>
        <v>376.84090909090912</v>
      </c>
      <c r="O194" s="378">
        <v>376.84090909090912</v>
      </c>
      <c r="P194" s="181">
        <v>0</v>
      </c>
      <c r="Q194" s="181">
        <v>0</v>
      </c>
      <c r="R194" s="181">
        <v>0</v>
      </c>
      <c r="S194" s="112"/>
      <c r="T194" s="133" t="s">
        <v>143</v>
      </c>
      <c r="U194" s="5">
        <f t="shared" si="40"/>
        <v>14.594642857142864</v>
      </c>
      <c r="V194" s="5">
        <f t="shared" si="41"/>
        <v>22.555357142857151</v>
      </c>
      <c r="W194" s="5">
        <f t="shared" si="42"/>
        <v>23.882142857142867</v>
      </c>
      <c r="X194" s="5">
        <f t="shared" si="43"/>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4"/>
        <v>337.78181818181815</v>
      </c>
      <c r="L195" s="376">
        <f t="shared" si="38"/>
        <v>337.78181818181815</v>
      </c>
      <c r="M195" s="376">
        <f t="shared" si="38"/>
        <v>337.78181818181815</v>
      </c>
      <c r="N195" s="376">
        <f t="shared" si="38"/>
        <v>337.78181818181815</v>
      </c>
      <c r="O195" s="378">
        <v>337.78181818181815</v>
      </c>
      <c r="P195" s="181">
        <v>0</v>
      </c>
      <c r="Q195" s="181">
        <v>0</v>
      </c>
      <c r="R195" s="181">
        <v>0</v>
      </c>
      <c r="S195" s="112"/>
      <c r="T195" s="133" t="s">
        <v>144</v>
      </c>
      <c r="U195" s="5">
        <f t="shared" si="40"/>
        <v>17.661964285714284</v>
      </c>
      <c r="V195" s="5">
        <f t="shared" si="41"/>
        <v>27.295762987012978</v>
      </c>
      <c r="W195" s="5">
        <f t="shared" si="42"/>
        <v>28.901396103896097</v>
      </c>
      <c r="X195" s="5">
        <f t="shared" si="43"/>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4"/>
        <v>377.85113636363639</v>
      </c>
      <c r="L196" s="376">
        <f t="shared" si="38"/>
        <v>377.85113636363639</v>
      </c>
      <c r="M196" s="376">
        <f t="shared" si="38"/>
        <v>377.85113636363639</v>
      </c>
      <c r="N196" s="376">
        <f t="shared" si="38"/>
        <v>377.85113636363639</v>
      </c>
      <c r="O196" s="378">
        <v>377.85113636363639</v>
      </c>
      <c r="P196" s="181">
        <v>0</v>
      </c>
      <c r="Q196" s="181">
        <v>0</v>
      </c>
      <c r="R196" s="181">
        <v>0</v>
      </c>
      <c r="S196" s="112"/>
      <c r="T196" s="133" t="s">
        <v>145</v>
      </c>
      <c r="U196" s="5">
        <f t="shared" si="40"/>
        <v>31.796479591836725</v>
      </c>
      <c r="V196" s="5">
        <f t="shared" si="41"/>
        <v>49.140013914656748</v>
      </c>
      <c r="W196" s="5">
        <f t="shared" si="42"/>
        <v>52.030602968460087</v>
      </c>
      <c r="X196" s="5">
        <f t="shared" si="43"/>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4"/>
        <v>464.81704545454545</v>
      </c>
      <c r="L197" s="376">
        <f t="shared" si="38"/>
        <v>464.81704545454545</v>
      </c>
      <c r="M197" s="376">
        <f t="shared" si="38"/>
        <v>464.81704545454545</v>
      </c>
      <c r="N197" s="376">
        <f t="shared" si="38"/>
        <v>464.81704545454545</v>
      </c>
      <c r="O197" s="378">
        <v>464.81704545454545</v>
      </c>
      <c r="P197" s="181">
        <v>0</v>
      </c>
      <c r="Q197" s="181">
        <v>0</v>
      </c>
      <c r="R197" s="181">
        <v>0</v>
      </c>
      <c r="S197" s="112"/>
      <c r="T197" s="133" t="s">
        <v>146</v>
      </c>
      <c r="U197" s="5">
        <f t="shared" si="40"/>
        <v>35.574999999999989</v>
      </c>
      <c r="V197" s="5">
        <f t="shared" si="41"/>
        <v>54.979545454545431</v>
      </c>
      <c r="W197" s="5">
        <f t="shared" si="42"/>
        <v>58.213636363636347</v>
      </c>
      <c r="X197" s="5">
        <f t="shared" si="43"/>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4"/>
        <v>521.91666666666674</v>
      </c>
      <c r="L198" s="376">
        <f t="shared" si="38"/>
        <v>521.91666666666674</v>
      </c>
      <c r="M198" s="376">
        <f t="shared" si="38"/>
        <v>521.91666666666674</v>
      </c>
      <c r="N198" s="376">
        <f t="shared" si="38"/>
        <v>521.91666666666674</v>
      </c>
      <c r="O198" s="378">
        <v>521.91666666666674</v>
      </c>
      <c r="P198" s="181">
        <v>0</v>
      </c>
      <c r="Q198" s="181">
        <v>0</v>
      </c>
      <c r="R198" s="181">
        <v>0</v>
      </c>
      <c r="S198" s="112"/>
      <c r="T198" s="133" t="s">
        <v>147</v>
      </c>
      <c r="U198" s="5">
        <f t="shared" si="40"/>
        <v>33.600712365591377</v>
      </c>
      <c r="V198" s="5">
        <f t="shared" si="41"/>
        <v>51.928373655913944</v>
      </c>
      <c r="W198" s="5">
        <f t="shared" si="42"/>
        <v>54.982983870967708</v>
      </c>
      <c r="X198" s="5">
        <f t="shared" si="43"/>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4"/>
        <v>80</v>
      </c>
      <c r="L199" s="376">
        <f t="shared" si="38"/>
        <v>80</v>
      </c>
      <c r="M199" s="376">
        <f t="shared" si="38"/>
        <v>80</v>
      </c>
      <c r="N199" s="376">
        <f t="shared" si="38"/>
        <v>80</v>
      </c>
      <c r="O199" s="378">
        <v>80</v>
      </c>
      <c r="P199" s="181">
        <v>0</v>
      </c>
      <c r="Q199" s="181">
        <v>0</v>
      </c>
      <c r="R199" s="181">
        <v>0</v>
      </c>
      <c r="S199" s="112"/>
      <c r="T199" s="133" t="s">
        <v>148</v>
      </c>
      <c r="U199" s="5">
        <f t="shared" si="40"/>
        <v>0.45650000000000002</v>
      </c>
      <c r="V199" s="5">
        <f t="shared" si="41"/>
        <v>0.7054999999999999</v>
      </c>
      <c r="W199" s="5">
        <f t="shared" si="42"/>
        <v>0.747</v>
      </c>
      <c r="X199" s="5">
        <f t="shared" si="43"/>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4"/>
        <v>80</v>
      </c>
      <c r="L200" s="376">
        <f t="shared" si="44"/>
        <v>80</v>
      </c>
      <c r="M200" s="376">
        <f t="shared" si="44"/>
        <v>80</v>
      </c>
      <c r="N200" s="376">
        <f t="shared" si="44"/>
        <v>80</v>
      </c>
      <c r="O200" s="378">
        <v>80</v>
      </c>
      <c r="P200" s="181">
        <v>0</v>
      </c>
      <c r="Q200" s="181">
        <v>0</v>
      </c>
      <c r="R200" s="181">
        <v>0</v>
      </c>
      <c r="S200" s="112"/>
      <c r="T200" s="133" t="s">
        <v>149</v>
      </c>
      <c r="U200" s="5">
        <f t="shared" si="40"/>
        <v>0.45650000000000002</v>
      </c>
      <c r="V200" s="5">
        <f t="shared" si="41"/>
        <v>0.7054999999999999</v>
      </c>
      <c r="W200" s="5">
        <f t="shared" si="42"/>
        <v>0.747</v>
      </c>
      <c r="X200" s="5">
        <f t="shared" si="43"/>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4"/>
        <v>80</v>
      </c>
      <c r="L201" s="376">
        <f t="shared" si="44"/>
        <v>80</v>
      </c>
      <c r="M201" s="376">
        <f t="shared" si="44"/>
        <v>80</v>
      </c>
      <c r="N201" s="376">
        <f t="shared" si="44"/>
        <v>80</v>
      </c>
      <c r="O201" s="378">
        <v>80</v>
      </c>
      <c r="P201" s="181">
        <v>0</v>
      </c>
      <c r="Q201" s="181">
        <v>0</v>
      </c>
      <c r="R201" s="181">
        <v>0</v>
      </c>
      <c r="S201" s="112"/>
      <c r="T201" s="133" t="s">
        <v>150</v>
      </c>
      <c r="U201" s="5">
        <f t="shared" si="40"/>
        <v>0.45650000000000002</v>
      </c>
      <c r="V201" s="5">
        <f t="shared" si="41"/>
        <v>0.7054999999999999</v>
      </c>
      <c r="W201" s="5">
        <f t="shared" si="42"/>
        <v>0.747</v>
      </c>
      <c r="X201" s="5">
        <f t="shared" si="43"/>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4"/>
        <v>80</v>
      </c>
      <c r="L202" s="376">
        <f t="shared" si="44"/>
        <v>80</v>
      </c>
      <c r="M202" s="376">
        <f t="shared" si="44"/>
        <v>80</v>
      </c>
      <c r="N202" s="376">
        <f t="shared" si="44"/>
        <v>80</v>
      </c>
      <c r="O202" s="378">
        <v>80</v>
      </c>
      <c r="P202" s="181">
        <v>0</v>
      </c>
      <c r="Q202" s="181">
        <v>0</v>
      </c>
      <c r="R202" s="181">
        <v>0</v>
      </c>
      <c r="S202" s="112"/>
      <c r="T202" s="133" t="s">
        <v>151</v>
      </c>
      <c r="U202" s="5">
        <f t="shared" si="40"/>
        <v>0.45650000000000002</v>
      </c>
      <c r="V202" s="5">
        <f t="shared" si="41"/>
        <v>0.7054999999999999</v>
      </c>
      <c r="W202" s="5">
        <f t="shared" si="42"/>
        <v>0.747</v>
      </c>
      <c r="X202" s="5">
        <f t="shared" si="43"/>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817</v>
      </c>
      <c r="J203" s="133" t="s">
        <v>406</v>
      </c>
      <c r="K203" s="376">
        <f t="shared" si="44"/>
        <v>268.84732142857143</v>
      </c>
      <c r="L203" s="376">
        <f t="shared" si="44"/>
        <v>268.84732142857143</v>
      </c>
      <c r="M203" s="376">
        <f t="shared" si="44"/>
        <v>268.84732142857143</v>
      </c>
      <c r="N203" s="376">
        <f t="shared" si="44"/>
        <v>268.84732142857143</v>
      </c>
      <c r="O203" s="378">
        <v>268.84732142857143</v>
      </c>
      <c r="P203" s="181">
        <v>0</v>
      </c>
      <c r="Q203" s="181">
        <v>0</v>
      </c>
      <c r="R203" s="181">
        <v>0</v>
      </c>
      <c r="S203" s="112"/>
      <c r="T203" s="133" t="s">
        <v>404</v>
      </c>
      <c r="U203" s="5">
        <f t="shared" si="40"/>
        <v>9.9892346938775542</v>
      </c>
      <c r="V203" s="5">
        <f t="shared" si="41"/>
        <v>15.437908163265309</v>
      </c>
      <c r="W203" s="5">
        <f t="shared" si="42"/>
        <v>16.34602040816327</v>
      </c>
      <c r="X203" s="5">
        <f t="shared" si="43"/>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4"/>
        <v>376.84090909090912</v>
      </c>
      <c r="L204" s="376">
        <f t="shared" si="44"/>
        <v>376.84090909090912</v>
      </c>
      <c r="M204" s="376">
        <f t="shared" si="44"/>
        <v>376.84090909090912</v>
      </c>
      <c r="N204" s="376">
        <f t="shared" si="44"/>
        <v>376.84090909090912</v>
      </c>
      <c r="O204" s="378">
        <v>376.84090909090912</v>
      </c>
      <c r="P204" s="181">
        <v>0</v>
      </c>
      <c r="Q204" s="181">
        <v>0</v>
      </c>
      <c r="R204" s="181">
        <v>0</v>
      </c>
      <c r="S204" s="112"/>
      <c r="T204" s="133" t="s">
        <v>143</v>
      </c>
      <c r="U204" s="5">
        <f t="shared" si="40"/>
        <v>14.594642857142864</v>
      </c>
      <c r="V204" s="5">
        <f t="shared" si="41"/>
        <v>22.555357142857151</v>
      </c>
      <c r="W204" s="5">
        <f t="shared" si="42"/>
        <v>23.882142857142867</v>
      </c>
      <c r="X204" s="5">
        <f t="shared" si="43"/>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4"/>
        <v>337.78181818181815</v>
      </c>
      <c r="L205" s="376">
        <f t="shared" si="44"/>
        <v>337.78181818181815</v>
      </c>
      <c r="M205" s="376">
        <f t="shared" si="44"/>
        <v>337.78181818181815</v>
      </c>
      <c r="N205" s="376">
        <f t="shared" si="44"/>
        <v>337.78181818181815</v>
      </c>
      <c r="O205" s="378">
        <v>337.78181818181815</v>
      </c>
      <c r="P205" s="181">
        <v>0</v>
      </c>
      <c r="Q205" s="181">
        <v>0</v>
      </c>
      <c r="R205" s="181">
        <v>0</v>
      </c>
      <c r="S205" s="112"/>
      <c r="T205" s="133" t="s">
        <v>144</v>
      </c>
      <c r="U205" s="5">
        <f t="shared" si="40"/>
        <v>17.661964285714284</v>
      </c>
      <c r="V205" s="5">
        <f t="shared" si="41"/>
        <v>27.295762987012978</v>
      </c>
      <c r="W205" s="5">
        <f t="shared" si="42"/>
        <v>28.901396103896097</v>
      </c>
      <c r="X205" s="5">
        <f t="shared" si="43"/>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4"/>
        <v>377.85113636363639</v>
      </c>
      <c r="L206" s="376">
        <f t="shared" si="44"/>
        <v>377.85113636363639</v>
      </c>
      <c r="M206" s="376">
        <f t="shared" si="44"/>
        <v>377.85113636363639</v>
      </c>
      <c r="N206" s="376">
        <f t="shared" si="44"/>
        <v>377.85113636363639</v>
      </c>
      <c r="O206" s="378">
        <v>377.85113636363639</v>
      </c>
      <c r="P206" s="181">
        <v>0</v>
      </c>
      <c r="Q206" s="181">
        <v>0</v>
      </c>
      <c r="R206" s="181">
        <v>0</v>
      </c>
      <c r="S206" s="112"/>
      <c r="T206" s="133" t="s">
        <v>145</v>
      </c>
      <c r="U206" s="5">
        <f t="shared" si="40"/>
        <v>31.796479591836725</v>
      </c>
      <c r="V206" s="5">
        <f t="shared" si="41"/>
        <v>49.140013914656748</v>
      </c>
      <c r="W206" s="5">
        <f t="shared" si="42"/>
        <v>52.030602968460087</v>
      </c>
      <c r="X206" s="5">
        <f t="shared" si="43"/>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4"/>
        <v>464.81704545454545</v>
      </c>
      <c r="L207" s="376">
        <f t="shared" si="44"/>
        <v>464.81704545454545</v>
      </c>
      <c r="M207" s="376">
        <f t="shared" si="44"/>
        <v>464.81704545454545</v>
      </c>
      <c r="N207" s="376">
        <f t="shared" si="44"/>
        <v>464.81704545454545</v>
      </c>
      <c r="O207" s="378">
        <v>464.81704545454545</v>
      </c>
      <c r="P207" s="181">
        <v>0</v>
      </c>
      <c r="Q207" s="181">
        <v>0</v>
      </c>
      <c r="R207" s="181">
        <v>0</v>
      </c>
      <c r="S207" s="112"/>
      <c r="T207" s="133" t="s">
        <v>146</v>
      </c>
      <c r="U207" s="5">
        <f t="shared" si="40"/>
        <v>35.574999999999989</v>
      </c>
      <c r="V207" s="5">
        <f t="shared" si="41"/>
        <v>54.979545454545431</v>
      </c>
      <c r="W207" s="5">
        <f t="shared" si="42"/>
        <v>58.213636363636347</v>
      </c>
      <c r="X207" s="5">
        <f t="shared" si="43"/>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4"/>
        <v>439.39</v>
      </c>
      <c r="L208" s="376">
        <f t="shared" si="44"/>
        <v>439.39</v>
      </c>
      <c r="M208" s="376">
        <f t="shared" si="44"/>
        <v>439.39</v>
      </c>
      <c r="N208" s="376">
        <f t="shared" si="44"/>
        <v>439.39</v>
      </c>
      <c r="O208" s="378">
        <v>439.39</v>
      </c>
      <c r="P208" s="181">
        <v>0</v>
      </c>
      <c r="Q208" s="181">
        <v>0</v>
      </c>
      <c r="R208" s="181">
        <v>0</v>
      </c>
      <c r="S208" s="112"/>
      <c r="T208" s="133" t="s">
        <v>147</v>
      </c>
      <c r="U208" s="5">
        <f t="shared" si="40"/>
        <v>26.225718749999999</v>
      </c>
      <c r="V208" s="5">
        <f t="shared" si="41"/>
        <v>40.53065625</v>
      </c>
      <c r="W208" s="5">
        <f t="shared" si="42"/>
        <v>42.914812499999996</v>
      </c>
      <c r="X208" s="5">
        <f t="shared" si="43"/>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4"/>
        <v>80</v>
      </c>
      <c r="L209" s="376">
        <f t="shared" si="44"/>
        <v>80</v>
      </c>
      <c r="M209" s="376">
        <f t="shared" si="44"/>
        <v>80</v>
      </c>
      <c r="N209" s="376">
        <f t="shared" si="44"/>
        <v>80</v>
      </c>
      <c r="O209" s="378">
        <v>80</v>
      </c>
      <c r="P209" s="181">
        <v>0</v>
      </c>
      <c r="Q209" s="181">
        <v>0</v>
      </c>
      <c r="R209" s="181">
        <v>0</v>
      </c>
      <c r="S209" s="112"/>
      <c r="T209" s="133" t="s">
        <v>148</v>
      </c>
      <c r="U209" s="5">
        <f t="shared" si="40"/>
        <v>0.45650000000000002</v>
      </c>
      <c r="V209" s="5">
        <f t="shared" si="41"/>
        <v>0.7054999999999999</v>
      </c>
      <c r="W209" s="5">
        <f t="shared" si="42"/>
        <v>0.747</v>
      </c>
      <c r="X209" s="5">
        <f t="shared" si="43"/>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4"/>
        <v>80</v>
      </c>
      <c r="L210" s="376">
        <f t="shared" si="44"/>
        <v>80</v>
      </c>
      <c r="M210" s="376">
        <f t="shared" si="44"/>
        <v>80</v>
      </c>
      <c r="N210" s="376">
        <f t="shared" si="44"/>
        <v>80</v>
      </c>
      <c r="O210" s="378">
        <v>80</v>
      </c>
      <c r="P210" s="181">
        <v>0</v>
      </c>
      <c r="Q210" s="181">
        <v>0</v>
      </c>
      <c r="R210" s="181">
        <v>0</v>
      </c>
      <c r="S210" s="112"/>
      <c r="T210" s="133" t="s">
        <v>149</v>
      </c>
      <c r="U210" s="5">
        <f t="shared" si="40"/>
        <v>0.45650000000000002</v>
      </c>
      <c r="V210" s="5">
        <f t="shared" si="41"/>
        <v>0.7054999999999999</v>
      </c>
      <c r="W210" s="5">
        <f t="shared" si="42"/>
        <v>0.747</v>
      </c>
      <c r="X210" s="5">
        <f t="shared" si="43"/>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4"/>
        <v>80</v>
      </c>
      <c r="L211" s="376">
        <f t="shared" si="44"/>
        <v>80</v>
      </c>
      <c r="M211" s="376">
        <f t="shared" si="44"/>
        <v>80</v>
      </c>
      <c r="N211" s="376">
        <f t="shared" si="44"/>
        <v>80</v>
      </c>
      <c r="O211" s="378">
        <v>80</v>
      </c>
      <c r="P211" s="181">
        <v>0</v>
      </c>
      <c r="Q211" s="181">
        <v>0</v>
      </c>
      <c r="R211" s="181">
        <v>0</v>
      </c>
      <c r="S211" s="112"/>
      <c r="T211" s="133" t="s">
        <v>150</v>
      </c>
      <c r="U211" s="5">
        <f t="shared" si="40"/>
        <v>0.45650000000000002</v>
      </c>
      <c r="V211" s="5">
        <f t="shared" si="41"/>
        <v>0.7054999999999999</v>
      </c>
      <c r="W211" s="5">
        <f t="shared" si="42"/>
        <v>0.747</v>
      </c>
      <c r="X211" s="5">
        <f t="shared" si="43"/>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4"/>
        <v>80</v>
      </c>
      <c r="L212" s="376">
        <f t="shared" si="44"/>
        <v>80</v>
      </c>
      <c r="M212" s="376">
        <f t="shared" si="44"/>
        <v>80</v>
      </c>
      <c r="N212" s="376">
        <f t="shared" si="44"/>
        <v>80</v>
      </c>
      <c r="O212" s="378">
        <v>80</v>
      </c>
      <c r="P212" s="181">
        <v>0</v>
      </c>
      <c r="Q212" s="181">
        <v>0</v>
      </c>
      <c r="R212" s="181">
        <v>0</v>
      </c>
      <c r="S212" s="112"/>
      <c r="T212" s="133" t="s">
        <v>151</v>
      </c>
      <c r="U212" s="5">
        <f t="shared" si="40"/>
        <v>0.45650000000000002</v>
      </c>
      <c r="V212" s="5">
        <f t="shared" si="41"/>
        <v>0.7054999999999999</v>
      </c>
      <c r="W212" s="5">
        <f t="shared" si="42"/>
        <v>0.747</v>
      </c>
      <c r="X212" s="5">
        <f t="shared" si="43"/>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818</v>
      </c>
      <c r="J213" s="133" t="s">
        <v>406</v>
      </c>
      <c r="K213" s="376">
        <f t="shared" si="44"/>
        <v>268.84732142857143</v>
      </c>
      <c r="L213" s="376">
        <f t="shared" si="44"/>
        <v>268.84732142857143</v>
      </c>
      <c r="M213" s="376">
        <f t="shared" si="44"/>
        <v>268.84732142857143</v>
      </c>
      <c r="N213" s="376">
        <f t="shared" si="44"/>
        <v>268.84732142857143</v>
      </c>
      <c r="O213" s="378">
        <v>268.84732142857143</v>
      </c>
      <c r="P213" s="181">
        <v>0</v>
      </c>
      <c r="Q213" s="181">
        <v>0</v>
      </c>
      <c r="R213" s="181">
        <v>0</v>
      </c>
      <c r="S213" s="112"/>
      <c r="T213" s="133" t="s">
        <v>404</v>
      </c>
      <c r="U213" s="5">
        <f t="shared" si="40"/>
        <v>9.9892346938775542</v>
      </c>
      <c r="V213" s="5">
        <f t="shared" si="41"/>
        <v>15.437908163265309</v>
      </c>
      <c r="W213" s="5">
        <f t="shared" si="42"/>
        <v>16.34602040816327</v>
      </c>
      <c r="X213" s="5">
        <f t="shared" si="43"/>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4"/>
        <v>346.35833333333335</v>
      </c>
      <c r="L214" s="376">
        <f t="shared" si="44"/>
        <v>346.35833333333335</v>
      </c>
      <c r="M214" s="376">
        <f t="shared" si="44"/>
        <v>346.35833333333335</v>
      </c>
      <c r="N214" s="376">
        <f t="shared" si="44"/>
        <v>346.35833333333335</v>
      </c>
      <c r="O214" s="378">
        <v>346.35833333333335</v>
      </c>
      <c r="P214" s="181">
        <v>0</v>
      </c>
      <c r="Q214" s="181">
        <v>0</v>
      </c>
      <c r="R214" s="181">
        <v>0</v>
      </c>
      <c r="S214" s="112"/>
      <c r="T214" s="133" t="s">
        <v>143</v>
      </c>
      <c r="U214" s="5">
        <f t="shared" si="40"/>
        <v>11.662156862745105</v>
      </c>
      <c r="V214" s="5">
        <f t="shared" si="41"/>
        <v>18.023333333333341</v>
      </c>
      <c r="W214" s="5">
        <f t="shared" si="42"/>
        <v>19.083529411764715</v>
      </c>
      <c r="X214" s="5">
        <f t="shared" si="43"/>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4"/>
        <v>395.58750000000009</v>
      </c>
      <c r="L215" s="376">
        <f t="shared" si="44"/>
        <v>395.58750000000009</v>
      </c>
      <c r="M215" s="376">
        <f t="shared" si="44"/>
        <v>395.58750000000009</v>
      </c>
      <c r="N215" s="376">
        <f t="shared" si="44"/>
        <v>395.58750000000009</v>
      </c>
      <c r="O215" s="378">
        <v>395.58750000000009</v>
      </c>
      <c r="P215" s="181">
        <v>0</v>
      </c>
      <c r="Q215" s="181">
        <v>0</v>
      </c>
      <c r="R215" s="181">
        <v>0</v>
      </c>
      <c r="S215" s="112"/>
      <c r="T215" s="133" t="s">
        <v>144</v>
      </c>
      <c r="U215" s="5">
        <f t="shared" si="40"/>
        <v>16.916198830409364</v>
      </c>
      <c r="V215" s="5">
        <f t="shared" si="41"/>
        <v>26.143216374269013</v>
      </c>
      <c r="W215" s="5">
        <f t="shared" si="42"/>
        <v>27.681052631578957</v>
      </c>
      <c r="X215" s="5">
        <f t="shared" si="43"/>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4"/>
        <v>399.13333333333338</v>
      </c>
      <c r="L216" s="376">
        <f t="shared" si="44"/>
        <v>399.13333333333338</v>
      </c>
      <c r="M216" s="376">
        <f t="shared" si="44"/>
        <v>399.13333333333338</v>
      </c>
      <c r="N216" s="376">
        <f t="shared" si="44"/>
        <v>399.13333333333338</v>
      </c>
      <c r="O216" s="378">
        <v>399.13333333333338</v>
      </c>
      <c r="P216" s="181">
        <v>0</v>
      </c>
      <c r="Q216" s="181">
        <v>0</v>
      </c>
      <c r="R216" s="181">
        <v>0</v>
      </c>
      <c r="S216" s="112"/>
      <c r="T216" s="133" t="s">
        <v>145</v>
      </c>
      <c r="U216" s="5">
        <f t="shared" si="40"/>
        <v>31.873435374149672</v>
      </c>
      <c r="V216" s="5">
        <f t="shared" si="41"/>
        <v>49.258945578231305</v>
      </c>
      <c r="W216" s="5">
        <f t="shared" si="42"/>
        <v>52.156530612244914</v>
      </c>
      <c r="X216" s="5">
        <f t="shared" si="43"/>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5">$O217</f>
        <v>488.27083333333337</v>
      </c>
      <c r="L217" s="376">
        <f t="shared" si="45"/>
        <v>488.27083333333337</v>
      </c>
      <c r="M217" s="376">
        <f t="shared" si="45"/>
        <v>488.27083333333337</v>
      </c>
      <c r="N217" s="376">
        <f t="shared" si="45"/>
        <v>488.27083333333337</v>
      </c>
      <c r="O217" s="378">
        <v>488.27083333333337</v>
      </c>
      <c r="P217" s="181">
        <v>0</v>
      </c>
      <c r="Q217" s="181">
        <v>0</v>
      </c>
      <c r="R217" s="181">
        <v>0</v>
      </c>
      <c r="S217" s="112"/>
      <c r="T217" s="133" t="s">
        <v>146</v>
      </c>
      <c r="U217" s="5">
        <f t="shared" si="40"/>
        <v>37.588833333333348</v>
      </c>
      <c r="V217" s="5">
        <f t="shared" si="41"/>
        <v>58.091833333333341</v>
      </c>
      <c r="W217" s="5">
        <f t="shared" si="42"/>
        <v>61.509000000000015</v>
      </c>
      <c r="X217" s="5">
        <f t="shared" si="43"/>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5"/>
        <v>679.15</v>
      </c>
      <c r="L218" s="376">
        <f t="shared" si="45"/>
        <v>679.15</v>
      </c>
      <c r="M218" s="376">
        <f t="shared" si="45"/>
        <v>679.15</v>
      </c>
      <c r="N218" s="376">
        <f t="shared" si="45"/>
        <v>679.15</v>
      </c>
      <c r="O218" s="378">
        <v>679.15</v>
      </c>
      <c r="P218" s="181">
        <v>0</v>
      </c>
      <c r="Q218" s="181">
        <v>0</v>
      </c>
      <c r="R218" s="181">
        <v>0</v>
      </c>
      <c r="S218" s="112"/>
      <c r="T218" s="133" t="s">
        <v>147</v>
      </c>
      <c r="U218" s="5">
        <f t="shared" si="40"/>
        <v>38.765685483870982</v>
      </c>
      <c r="V218" s="5">
        <f t="shared" si="41"/>
        <v>59.910604838709688</v>
      </c>
      <c r="W218" s="5">
        <f t="shared" si="42"/>
        <v>63.434758064516146</v>
      </c>
      <c r="X218" s="5">
        <f t="shared" si="43"/>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5"/>
        <v>80</v>
      </c>
      <c r="L219" s="376">
        <f t="shared" si="45"/>
        <v>80</v>
      </c>
      <c r="M219" s="376">
        <f t="shared" si="45"/>
        <v>80</v>
      </c>
      <c r="N219" s="376">
        <f t="shared" si="45"/>
        <v>80</v>
      </c>
      <c r="O219" s="378">
        <v>80</v>
      </c>
      <c r="P219" s="181">
        <v>0</v>
      </c>
      <c r="Q219" s="181">
        <v>0</v>
      </c>
      <c r="R219" s="181">
        <v>0</v>
      </c>
      <c r="S219" s="112"/>
      <c r="T219" s="133" t="s">
        <v>148</v>
      </c>
      <c r="U219" s="5">
        <f t="shared" si="40"/>
        <v>0.45650000000000002</v>
      </c>
      <c r="V219" s="5">
        <f t="shared" si="41"/>
        <v>0.7054999999999999</v>
      </c>
      <c r="W219" s="5">
        <f t="shared" si="42"/>
        <v>0.747</v>
      </c>
      <c r="X219" s="5">
        <f t="shared" si="43"/>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5"/>
        <v>80</v>
      </c>
      <c r="L220" s="376">
        <f t="shared" si="45"/>
        <v>80</v>
      </c>
      <c r="M220" s="376">
        <f t="shared" si="45"/>
        <v>80</v>
      </c>
      <c r="N220" s="376">
        <f t="shared" si="45"/>
        <v>80</v>
      </c>
      <c r="O220" s="378">
        <v>80</v>
      </c>
      <c r="P220" s="181">
        <v>0</v>
      </c>
      <c r="Q220" s="181">
        <v>0</v>
      </c>
      <c r="R220" s="181">
        <v>0</v>
      </c>
      <c r="S220" s="112"/>
      <c r="T220" s="133" t="s">
        <v>149</v>
      </c>
      <c r="U220" s="5">
        <f t="shared" si="40"/>
        <v>0.45650000000000002</v>
      </c>
      <c r="V220" s="5">
        <f t="shared" si="41"/>
        <v>0.7054999999999999</v>
      </c>
      <c r="W220" s="5">
        <f t="shared" si="42"/>
        <v>0.747</v>
      </c>
      <c r="X220" s="5">
        <f t="shared" si="43"/>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5"/>
        <v>80</v>
      </c>
      <c r="L221" s="376">
        <f t="shared" si="45"/>
        <v>80</v>
      </c>
      <c r="M221" s="376">
        <f t="shared" si="45"/>
        <v>80</v>
      </c>
      <c r="N221" s="376">
        <f t="shared" si="45"/>
        <v>80</v>
      </c>
      <c r="O221" s="378">
        <v>80</v>
      </c>
      <c r="P221" s="181">
        <v>0</v>
      </c>
      <c r="Q221" s="181">
        <v>0</v>
      </c>
      <c r="R221" s="181">
        <v>0</v>
      </c>
      <c r="S221" s="112"/>
      <c r="T221" s="133" t="s">
        <v>150</v>
      </c>
      <c r="U221" s="5">
        <f t="shared" si="40"/>
        <v>0.45650000000000002</v>
      </c>
      <c r="V221" s="5">
        <f t="shared" si="41"/>
        <v>0.7054999999999999</v>
      </c>
      <c r="W221" s="5">
        <f t="shared" si="42"/>
        <v>0.747</v>
      </c>
      <c r="X221" s="5">
        <f t="shared" si="43"/>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5"/>
        <v>80</v>
      </c>
      <c r="L222" s="376">
        <f t="shared" si="45"/>
        <v>80</v>
      </c>
      <c r="M222" s="376">
        <f t="shared" si="45"/>
        <v>80</v>
      </c>
      <c r="N222" s="376">
        <f t="shared" si="45"/>
        <v>80</v>
      </c>
      <c r="O222" s="378">
        <v>80</v>
      </c>
      <c r="P222" s="181">
        <v>0</v>
      </c>
      <c r="Q222" s="181">
        <v>0</v>
      </c>
      <c r="R222" s="181">
        <v>0</v>
      </c>
      <c r="S222" s="112"/>
      <c r="T222" s="133" t="s">
        <v>151</v>
      </c>
      <c r="U222" s="5">
        <f t="shared" si="40"/>
        <v>0.45650000000000002</v>
      </c>
      <c r="V222" s="5">
        <f t="shared" si="41"/>
        <v>0.7054999999999999</v>
      </c>
      <c r="W222" s="5">
        <f t="shared" si="42"/>
        <v>0.747</v>
      </c>
      <c r="X222" s="5">
        <f t="shared" si="43"/>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819</v>
      </c>
      <c r="J223" s="133" t="s">
        <v>406</v>
      </c>
      <c r="K223" s="376">
        <f t="shared" si="45"/>
        <v>268.84732142857143</v>
      </c>
      <c r="L223" s="376">
        <f t="shared" si="45"/>
        <v>268.84732142857143</v>
      </c>
      <c r="M223" s="376">
        <f t="shared" si="45"/>
        <v>268.84732142857143</v>
      </c>
      <c r="N223" s="376">
        <f t="shared" si="45"/>
        <v>268.84732142857143</v>
      </c>
      <c r="O223" s="378">
        <v>268.84732142857143</v>
      </c>
      <c r="P223" s="181">
        <v>0</v>
      </c>
      <c r="Q223" s="181">
        <v>0</v>
      </c>
      <c r="R223" s="181">
        <v>0</v>
      </c>
      <c r="S223" s="112"/>
      <c r="T223" s="133" t="s">
        <v>404</v>
      </c>
      <c r="U223" s="5">
        <f t="shared" si="40"/>
        <v>9.9892346938775542</v>
      </c>
      <c r="V223" s="5">
        <f t="shared" si="41"/>
        <v>15.437908163265309</v>
      </c>
      <c r="W223" s="5">
        <f t="shared" si="42"/>
        <v>16.34602040816327</v>
      </c>
      <c r="X223" s="5">
        <f t="shared" si="43"/>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5"/>
        <v>346.35833333333335</v>
      </c>
      <c r="L224" s="376">
        <f t="shared" si="45"/>
        <v>346.35833333333335</v>
      </c>
      <c r="M224" s="376">
        <f t="shared" si="45"/>
        <v>346.35833333333335</v>
      </c>
      <c r="N224" s="376">
        <f t="shared" si="45"/>
        <v>346.35833333333335</v>
      </c>
      <c r="O224" s="378">
        <v>346.35833333333335</v>
      </c>
      <c r="P224" s="181">
        <v>0</v>
      </c>
      <c r="Q224" s="181">
        <v>0</v>
      </c>
      <c r="R224" s="181">
        <v>0</v>
      </c>
      <c r="S224" s="112"/>
      <c r="T224" s="133" t="s">
        <v>143</v>
      </c>
      <c r="U224" s="5">
        <f t="shared" si="40"/>
        <v>11.662156862745105</v>
      </c>
      <c r="V224" s="5">
        <f t="shared" si="41"/>
        <v>18.023333333333341</v>
      </c>
      <c r="W224" s="5">
        <f t="shared" si="42"/>
        <v>19.083529411764715</v>
      </c>
      <c r="X224" s="5">
        <f t="shared" si="43"/>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5"/>
        <v>395.58750000000009</v>
      </c>
      <c r="L225" s="376">
        <f t="shared" si="45"/>
        <v>395.58750000000009</v>
      </c>
      <c r="M225" s="376">
        <f t="shared" si="45"/>
        <v>395.58750000000009</v>
      </c>
      <c r="N225" s="376">
        <f t="shared" si="45"/>
        <v>395.58750000000009</v>
      </c>
      <c r="O225" s="378">
        <v>395.58750000000009</v>
      </c>
      <c r="P225" s="181">
        <v>0</v>
      </c>
      <c r="Q225" s="181">
        <v>0</v>
      </c>
      <c r="R225" s="181">
        <v>0</v>
      </c>
      <c r="S225" s="112"/>
      <c r="T225" s="133" t="s">
        <v>144</v>
      </c>
      <c r="U225" s="5">
        <f t="shared" si="40"/>
        <v>16.916198830409364</v>
      </c>
      <c r="V225" s="5">
        <f t="shared" si="41"/>
        <v>26.143216374269013</v>
      </c>
      <c r="W225" s="5">
        <f t="shared" si="42"/>
        <v>27.681052631578957</v>
      </c>
      <c r="X225" s="5">
        <f t="shared" si="43"/>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5"/>
        <v>399.13333333333338</v>
      </c>
      <c r="L226" s="376">
        <f t="shared" si="45"/>
        <v>399.13333333333338</v>
      </c>
      <c r="M226" s="376">
        <f t="shared" si="45"/>
        <v>399.13333333333338</v>
      </c>
      <c r="N226" s="376">
        <f t="shared" si="45"/>
        <v>399.13333333333338</v>
      </c>
      <c r="O226" s="378">
        <v>399.13333333333338</v>
      </c>
      <c r="P226" s="181">
        <v>0</v>
      </c>
      <c r="Q226" s="181">
        <v>0</v>
      </c>
      <c r="R226" s="181">
        <v>0</v>
      </c>
      <c r="S226" s="112"/>
      <c r="T226" s="133" t="s">
        <v>145</v>
      </c>
      <c r="U226" s="5">
        <f t="shared" si="40"/>
        <v>31.873435374149672</v>
      </c>
      <c r="V226" s="5">
        <f t="shared" si="41"/>
        <v>49.258945578231305</v>
      </c>
      <c r="W226" s="5">
        <f t="shared" si="42"/>
        <v>52.156530612244914</v>
      </c>
      <c r="X226" s="5">
        <f t="shared" si="43"/>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5"/>
        <v>488.27083333333337</v>
      </c>
      <c r="L227" s="376">
        <f t="shared" si="45"/>
        <v>488.27083333333337</v>
      </c>
      <c r="M227" s="376">
        <f t="shared" si="45"/>
        <v>488.27083333333337</v>
      </c>
      <c r="N227" s="376">
        <f t="shared" si="45"/>
        <v>488.27083333333337</v>
      </c>
      <c r="O227" s="378">
        <v>488.27083333333337</v>
      </c>
      <c r="P227" s="181">
        <v>0</v>
      </c>
      <c r="Q227" s="181">
        <v>0</v>
      </c>
      <c r="R227" s="181">
        <v>0</v>
      </c>
      <c r="S227" s="112"/>
      <c r="T227" s="133" t="s">
        <v>146</v>
      </c>
      <c r="U227" s="5">
        <f t="shared" si="40"/>
        <v>37.588833333333348</v>
      </c>
      <c r="V227" s="5">
        <f t="shared" si="41"/>
        <v>58.091833333333341</v>
      </c>
      <c r="W227" s="5">
        <f t="shared" si="42"/>
        <v>61.509000000000015</v>
      </c>
      <c r="X227" s="5">
        <f t="shared" si="43"/>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5"/>
        <v>650.625</v>
      </c>
      <c r="L228" s="376">
        <f t="shared" si="45"/>
        <v>650.625</v>
      </c>
      <c r="M228" s="376">
        <f t="shared" si="45"/>
        <v>650.625</v>
      </c>
      <c r="N228" s="376">
        <f t="shared" si="45"/>
        <v>650.625</v>
      </c>
      <c r="O228" s="378">
        <v>650.625</v>
      </c>
      <c r="P228" s="181">
        <v>0</v>
      </c>
      <c r="Q228" s="181">
        <v>0</v>
      </c>
      <c r="R228" s="181">
        <v>0</v>
      </c>
      <c r="S228" s="112"/>
      <c r="T228" s="133" t="s">
        <v>147</v>
      </c>
      <c r="U228" s="5">
        <f t="shared" si="40"/>
        <v>21.191923076923079</v>
      </c>
      <c r="V228" s="5">
        <f t="shared" si="41"/>
        <v>32.751153846153848</v>
      </c>
      <c r="W228" s="5">
        <f t="shared" si="42"/>
        <v>34.677692307692311</v>
      </c>
      <c r="X228" s="5">
        <f t="shared" si="43"/>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5"/>
        <v>80</v>
      </c>
      <c r="L229" s="376">
        <f t="shared" si="45"/>
        <v>80</v>
      </c>
      <c r="M229" s="376">
        <f t="shared" si="45"/>
        <v>80</v>
      </c>
      <c r="N229" s="376">
        <f t="shared" si="45"/>
        <v>80</v>
      </c>
      <c r="O229" s="378">
        <v>80</v>
      </c>
      <c r="P229" s="181">
        <v>0</v>
      </c>
      <c r="Q229" s="181">
        <v>0</v>
      </c>
      <c r="R229" s="181">
        <v>0</v>
      </c>
      <c r="S229" s="112"/>
      <c r="T229" s="133" t="s">
        <v>148</v>
      </c>
      <c r="U229" s="5">
        <f t="shared" si="40"/>
        <v>0.45650000000000002</v>
      </c>
      <c r="V229" s="5">
        <f t="shared" si="41"/>
        <v>0.7054999999999999</v>
      </c>
      <c r="W229" s="5">
        <f t="shared" si="42"/>
        <v>0.747</v>
      </c>
      <c r="X229" s="5">
        <f t="shared" si="43"/>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5"/>
        <v>80</v>
      </c>
      <c r="L230" s="376">
        <f t="shared" si="45"/>
        <v>80</v>
      </c>
      <c r="M230" s="376">
        <f t="shared" si="45"/>
        <v>80</v>
      </c>
      <c r="N230" s="376">
        <f t="shared" si="45"/>
        <v>80</v>
      </c>
      <c r="O230" s="378">
        <v>80</v>
      </c>
      <c r="P230" s="181">
        <v>0</v>
      </c>
      <c r="Q230" s="181">
        <v>0</v>
      </c>
      <c r="R230" s="181">
        <v>0</v>
      </c>
      <c r="S230" s="112"/>
      <c r="T230" s="133" t="s">
        <v>149</v>
      </c>
      <c r="U230" s="5">
        <f t="shared" si="40"/>
        <v>0.45650000000000002</v>
      </c>
      <c r="V230" s="5">
        <f t="shared" si="41"/>
        <v>0.7054999999999999</v>
      </c>
      <c r="W230" s="5">
        <f t="shared" si="42"/>
        <v>0.747</v>
      </c>
      <c r="X230" s="5">
        <f t="shared" si="43"/>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5"/>
        <v>80</v>
      </c>
      <c r="L231" s="376">
        <f t="shared" si="45"/>
        <v>80</v>
      </c>
      <c r="M231" s="376">
        <f t="shared" si="45"/>
        <v>80</v>
      </c>
      <c r="N231" s="376">
        <f t="shared" si="45"/>
        <v>80</v>
      </c>
      <c r="O231" s="378">
        <v>80</v>
      </c>
      <c r="P231" s="181">
        <v>0</v>
      </c>
      <c r="Q231" s="181">
        <v>0</v>
      </c>
      <c r="R231" s="181">
        <v>0</v>
      </c>
      <c r="S231" s="112"/>
      <c r="T231" s="133" t="s">
        <v>150</v>
      </c>
      <c r="U231" s="5">
        <f t="shared" si="40"/>
        <v>0.45650000000000002</v>
      </c>
      <c r="V231" s="5">
        <f t="shared" si="41"/>
        <v>0.7054999999999999</v>
      </c>
      <c r="W231" s="5">
        <f t="shared" si="42"/>
        <v>0.747</v>
      </c>
      <c r="X231" s="5">
        <f t="shared" si="43"/>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5"/>
        <v>80</v>
      </c>
      <c r="L232" s="376">
        <f t="shared" si="45"/>
        <v>80</v>
      </c>
      <c r="M232" s="376">
        <f t="shared" si="45"/>
        <v>80</v>
      </c>
      <c r="N232" s="376">
        <f t="shared" si="45"/>
        <v>80</v>
      </c>
      <c r="O232" s="378">
        <v>80</v>
      </c>
      <c r="P232" s="181">
        <v>0</v>
      </c>
      <c r="Q232" s="181">
        <v>0</v>
      </c>
      <c r="R232" s="181">
        <v>0</v>
      </c>
      <c r="S232" s="112"/>
      <c r="T232" s="133" t="s">
        <v>151</v>
      </c>
      <c r="U232" s="5">
        <f t="shared" si="40"/>
        <v>0.45650000000000002</v>
      </c>
      <c r="V232" s="5">
        <f t="shared" si="41"/>
        <v>0.7054999999999999</v>
      </c>
      <c r="W232" s="5">
        <f t="shared" si="42"/>
        <v>0.747</v>
      </c>
      <c r="X232" s="5">
        <f t="shared" si="43"/>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820</v>
      </c>
      <c r="J233" s="133" t="s">
        <v>406</v>
      </c>
      <c r="K233" s="376">
        <f t="shared" si="45"/>
        <v>80</v>
      </c>
      <c r="L233" s="376">
        <f t="shared" si="45"/>
        <v>80</v>
      </c>
      <c r="M233" s="376">
        <f t="shared" si="45"/>
        <v>80</v>
      </c>
      <c r="N233" s="376">
        <f t="shared" si="45"/>
        <v>80</v>
      </c>
      <c r="O233" s="378">
        <v>80</v>
      </c>
      <c r="P233" s="181">
        <v>0</v>
      </c>
      <c r="Q233" s="181">
        <v>0</v>
      </c>
      <c r="R233" s="181">
        <v>0</v>
      </c>
      <c r="S233" s="112"/>
      <c r="T233" s="133" t="s">
        <v>404</v>
      </c>
      <c r="U233" s="5">
        <f t="shared" si="40"/>
        <v>0.45650000000000002</v>
      </c>
      <c r="V233" s="5">
        <f t="shared" si="41"/>
        <v>0.7054999999999999</v>
      </c>
      <c r="W233" s="5">
        <f t="shared" si="42"/>
        <v>0.747</v>
      </c>
      <c r="X233" s="5">
        <f t="shared" si="43"/>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5"/>
        <v>159.11499999999998</v>
      </c>
      <c r="L234" s="376">
        <f t="shared" si="45"/>
        <v>159.11499999999998</v>
      </c>
      <c r="M234" s="376">
        <f t="shared" si="45"/>
        <v>159.11499999999998</v>
      </c>
      <c r="N234" s="376">
        <f t="shared" si="45"/>
        <v>159.11499999999998</v>
      </c>
      <c r="O234" s="378">
        <v>159.11499999999998</v>
      </c>
      <c r="P234" s="181">
        <v>0</v>
      </c>
      <c r="Q234" s="181">
        <v>0</v>
      </c>
      <c r="R234" s="181">
        <v>0</v>
      </c>
      <c r="S234" s="112"/>
      <c r="T234" s="133" t="s">
        <v>143</v>
      </c>
      <c r="U234" s="5">
        <f t="shared" si="40"/>
        <v>10.321882352941172</v>
      </c>
      <c r="V234" s="5">
        <f t="shared" si="41"/>
        <v>15.951999999999993</v>
      </c>
      <c r="W234" s="5">
        <f t="shared" si="42"/>
        <v>16.890352941176463</v>
      </c>
      <c r="X234" s="5">
        <f t="shared" si="43"/>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5"/>
        <v>308.26333333333332</v>
      </c>
      <c r="L235" s="376">
        <f t="shared" si="45"/>
        <v>308.26333333333332</v>
      </c>
      <c r="M235" s="376">
        <f t="shared" si="45"/>
        <v>308.26333333333332</v>
      </c>
      <c r="N235" s="376">
        <f t="shared" si="45"/>
        <v>308.26333333333332</v>
      </c>
      <c r="O235" s="378">
        <v>308.26333333333332</v>
      </c>
      <c r="P235" s="181">
        <v>0</v>
      </c>
      <c r="Q235" s="181">
        <v>0</v>
      </c>
      <c r="R235" s="181">
        <v>0</v>
      </c>
      <c r="S235" s="112"/>
      <c r="T235" s="133" t="s">
        <v>144</v>
      </c>
      <c r="U235" s="5">
        <f t="shared" si="40"/>
        <v>15.904520467836257</v>
      </c>
      <c r="V235" s="5">
        <f t="shared" si="41"/>
        <v>24.579713450292395</v>
      </c>
      <c r="W235" s="5">
        <f t="shared" si="42"/>
        <v>26.02557894736842</v>
      </c>
      <c r="X235" s="5">
        <f t="shared" si="43"/>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5"/>
        <v>400.12499999999989</v>
      </c>
      <c r="L236" s="376">
        <f t="shared" si="45"/>
        <v>400.12499999999989</v>
      </c>
      <c r="M236" s="376">
        <f t="shared" si="45"/>
        <v>400.12499999999989</v>
      </c>
      <c r="N236" s="376">
        <f t="shared" si="45"/>
        <v>400.12499999999989</v>
      </c>
      <c r="O236" s="378">
        <v>400.12499999999989</v>
      </c>
      <c r="P236" s="181">
        <v>0</v>
      </c>
      <c r="Q236" s="181">
        <v>0</v>
      </c>
      <c r="R236" s="181">
        <v>0</v>
      </c>
      <c r="S236" s="112"/>
      <c r="T236" s="133" t="s">
        <v>145</v>
      </c>
      <c r="U236" s="5">
        <f t="shared" si="40"/>
        <v>32.140054421768696</v>
      </c>
      <c r="V236" s="5">
        <f t="shared" si="41"/>
        <v>49.670993197278897</v>
      </c>
      <c r="W236" s="5">
        <f t="shared" si="42"/>
        <v>52.592816326530595</v>
      </c>
      <c r="X236" s="5">
        <f t="shared" si="43"/>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5"/>
        <v>356.88666666666666</v>
      </c>
      <c r="L237" s="376">
        <f t="shared" si="45"/>
        <v>356.88666666666666</v>
      </c>
      <c r="M237" s="376">
        <f t="shared" si="45"/>
        <v>356.88666666666666</v>
      </c>
      <c r="N237" s="376">
        <f t="shared" si="45"/>
        <v>356.88666666666666</v>
      </c>
      <c r="O237" s="378">
        <v>356.88666666666666</v>
      </c>
      <c r="P237" s="181">
        <v>0</v>
      </c>
      <c r="Q237" s="181">
        <v>0</v>
      </c>
      <c r="R237" s="181">
        <v>0</v>
      </c>
      <c r="S237" s="112"/>
      <c r="T237" s="133" t="s">
        <v>146</v>
      </c>
      <c r="U237" s="5">
        <f t="shared" si="40"/>
        <v>31.855999999999991</v>
      </c>
      <c r="V237" s="5">
        <f t="shared" si="41"/>
        <v>49.231999999999985</v>
      </c>
      <c r="W237" s="5">
        <f t="shared" si="42"/>
        <v>52.127999999999986</v>
      </c>
      <c r="X237" s="5">
        <f t="shared" si="43"/>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5"/>
        <v>498.88214285714292</v>
      </c>
      <c r="L238" s="376">
        <f t="shared" si="45"/>
        <v>498.88214285714292</v>
      </c>
      <c r="M238" s="376">
        <f t="shared" si="45"/>
        <v>498.88214285714292</v>
      </c>
      <c r="N238" s="376">
        <f t="shared" si="45"/>
        <v>498.88214285714292</v>
      </c>
      <c r="O238" s="378">
        <v>498.88214285714292</v>
      </c>
      <c r="P238" s="181">
        <v>0</v>
      </c>
      <c r="Q238" s="181">
        <v>0</v>
      </c>
      <c r="R238" s="181">
        <v>0</v>
      </c>
      <c r="S238" s="112"/>
      <c r="T238" s="133" t="s">
        <v>147</v>
      </c>
      <c r="U238" s="5">
        <f t="shared" si="40"/>
        <v>34.622281746031746</v>
      </c>
      <c r="V238" s="5">
        <f t="shared" si="41"/>
        <v>53.507162698412692</v>
      </c>
      <c r="W238" s="5">
        <f t="shared" si="42"/>
        <v>56.654642857142854</v>
      </c>
      <c r="X238" s="5">
        <f t="shared" si="43"/>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5"/>
        <v>80</v>
      </c>
      <c r="L239" s="376">
        <f t="shared" si="45"/>
        <v>80</v>
      </c>
      <c r="M239" s="376">
        <f t="shared" si="45"/>
        <v>80</v>
      </c>
      <c r="N239" s="376">
        <f t="shared" si="45"/>
        <v>80</v>
      </c>
      <c r="O239" s="378">
        <v>80</v>
      </c>
      <c r="P239" s="181">
        <v>0</v>
      </c>
      <c r="Q239" s="181">
        <v>0</v>
      </c>
      <c r="R239" s="181">
        <v>0</v>
      </c>
      <c r="S239" s="112"/>
      <c r="T239" s="133" t="s">
        <v>148</v>
      </c>
      <c r="U239" s="5">
        <f t="shared" si="40"/>
        <v>0.45650000000000002</v>
      </c>
      <c r="V239" s="5">
        <f t="shared" si="41"/>
        <v>0.7054999999999999</v>
      </c>
      <c r="W239" s="5">
        <f t="shared" si="42"/>
        <v>0.747</v>
      </c>
      <c r="X239" s="5">
        <f t="shared" si="43"/>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5"/>
        <v>80</v>
      </c>
      <c r="L240" s="376">
        <f t="shared" si="45"/>
        <v>80</v>
      </c>
      <c r="M240" s="376">
        <f t="shared" si="45"/>
        <v>80</v>
      </c>
      <c r="N240" s="376">
        <f t="shared" si="45"/>
        <v>80</v>
      </c>
      <c r="O240" s="378">
        <v>80</v>
      </c>
      <c r="P240" s="181">
        <v>0</v>
      </c>
      <c r="Q240" s="181">
        <v>0</v>
      </c>
      <c r="R240" s="181">
        <v>0</v>
      </c>
      <c r="S240" s="112"/>
      <c r="T240" s="133" t="s">
        <v>149</v>
      </c>
      <c r="U240" s="5">
        <f t="shared" si="40"/>
        <v>0.45650000000000002</v>
      </c>
      <c r="V240" s="5">
        <f t="shared" si="41"/>
        <v>0.7054999999999999</v>
      </c>
      <c r="W240" s="5">
        <f t="shared" si="42"/>
        <v>0.747</v>
      </c>
      <c r="X240" s="5">
        <f t="shared" si="43"/>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5"/>
        <v>80</v>
      </c>
      <c r="L241" s="376">
        <f t="shared" si="45"/>
        <v>80</v>
      </c>
      <c r="M241" s="376">
        <f t="shared" si="45"/>
        <v>80</v>
      </c>
      <c r="N241" s="376">
        <f t="shared" si="45"/>
        <v>80</v>
      </c>
      <c r="O241" s="378">
        <v>80</v>
      </c>
      <c r="P241" s="181">
        <v>0</v>
      </c>
      <c r="Q241" s="181">
        <v>0</v>
      </c>
      <c r="R241" s="181">
        <v>0</v>
      </c>
      <c r="S241" s="112"/>
      <c r="T241" s="133" t="s">
        <v>150</v>
      </c>
      <c r="U241" s="5">
        <f t="shared" si="40"/>
        <v>0.45650000000000002</v>
      </c>
      <c r="V241" s="5">
        <f t="shared" si="41"/>
        <v>0.7054999999999999</v>
      </c>
      <c r="W241" s="5">
        <f t="shared" si="42"/>
        <v>0.747</v>
      </c>
      <c r="X241" s="5">
        <f t="shared" si="43"/>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5"/>
        <v>80</v>
      </c>
      <c r="L242" s="376">
        <f t="shared" si="45"/>
        <v>80</v>
      </c>
      <c r="M242" s="376">
        <f t="shared" si="45"/>
        <v>80</v>
      </c>
      <c r="N242" s="376">
        <f t="shared" si="45"/>
        <v>80</v>
      </c>
      <c r="O242" s="378">
        <v>80</v>
      </c>
      <c r="P242" s="181">
        <v>0</v>
      </c>
      <c r="Q242" s="181">
        <v>0</v>
      </c>
      <c r="R242" s="181">
        <v>0</v>
      </c>
      <c r="S242" s="112"/>
      <c r="T242" s="133" t="s">
        <v>151</v>
      </c>
      <c r="U242" s="5">
        <f t="shared" si="40"/>
        <v>0.45650000000000002</v>
      </c>
      <c r="V242" s="5">
        <f t="shared" si="41"/>
        <v>0.7054999999999999</v>
      </c>
      <c r="W242" s="5">
        <f t="shared" si="42"/>
        <v>0.747</v>
      </c>
      <c r="X242" s="5">
        <f t="shared" si="43"/>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821</v>
      </c>
      <c r="J243" s="133" t="s">
        <v>406</v>
      </c>
      <c r="K243" s="376">
        <f t="shared" si="45"/>
        <v>80</v>
      </c>
      <c r="L243" s="376">
        <f t="shared" si="45"/>
        <v>80</v>
      </c>
      <c r="M243" s="376">
        <f t="shared" si="45"/>
        <v>80</v>
      </c>
      <c r="N243" s="376">
        <f t="shared" si="45"/>
        <v>80</v>
      </c>
      <c r="O243" s="378">
        <v>80</v>
      </c>
      <c r="P243" s="181">
        <v>0</v>
      </c>
      <c r="Q243" s="181">
        <v>0</v>
      </c>
      <c r="R243" s="181">
        <v>0</v>
      </c>
      <c r="S243" s="112"/>
      <c r="T243" s="133" t="s">
        <v>404</v>
      </c>
      <c r="U243" s="5">
        <f t="shared" si="40"/>
        <v>0.45650000000000002</v>
      </c>
      <c r="V243" s="5">
        <f t="shared" si="41"/>
        <v>0.7054999999999999</v>
      </c>
      <c r="W243" s="5">
        <f t="shared" si="42"/>
        <v>0.747</v>
      </c>
      <c r="X243" s="5">
        <f t="shared" si="43"/>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5"/>
        <v>159.11499999999998</v>
      </c>
      <c r="L244" s="376">
        <f t="shared" si="45"/>
        <v>159.11499999999998</v>
      </c>
      <c r="M244" s="376">
        <f t="shared" si="45"/>
        <v>159.11499999999998</v>
      </c>
      <c r="N244" s="376">
        <f t="shared" si="45"/>
        <v>159.11499999999998</v>
      </c>
      <c r="O244" s="378">
        <v>159.11499999999998</v>
      </c>
      <c r="P244" s="181">
        <v>0</v>
      </c>
      <c r="Q244" s="181">
        <v>0</v>
      </c>
      <c r="R244" s="181">
        <v>0</v>
      </c>
      <c r="S244" s="112"/>
      <c r="T244" s="133" t="s">
        <v>143</v>
      </c>
      <c r="U244" s="5">
        <f t="shared" si="40"/>
        <v>10.321882352941172</v>
      </c>
      <c r="V244" s="5">
        <f t="shared" si="41"/>
        <v>15.951999999999993</v>
      </c>
      <c r="W244" s="5">
        <f t="shared" si="42"/>
        <v>16.890352941176463</v>
      </c>
      <c r="X244" s="5">
        <f t="shared" si="43"/>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5"/>
        <v>308.26333333333332</v>
      </c>
      <c r="L245" s="376">
        <f t="shared" si="45"/>
        <v>308.26333333333332</v>
      </c>
      <c r="M245" s="376">
        <f t="shared" si="45"/>
        <v>308.26333333333332</v>
      </c>
      <c r="N245" s="376">
        <f t="shared" si="45"/>
        <v>308.26333333333332</v>
      </c>
      <c r="O245" s="378">
        <v>308.26333333333332</v>
      </c>
      <c r="P245" s="181">
        <v>0</v>
      </c>
      <c r="Q245" s="181">
        <v>0</v>
      </c>
      <c r="R245" s="181">
        <v>0</v>
      </c>
      <c r="S245" s="112"/>
      <c r="T245" s="133" t="s">
        <v>144</v>
      </c>
      <c r="U245" s="5">
        <f t="shared" si="40"/>
        <v>15.904520467836257</v>
      </c>
      <c r="V245" s="5">
        <f t="shared" si="41"/>
        <v>24.579713450292395</v>
      </c>
      <c r="W245" s="5">
        <f t="shared" si="42"/>
        <v>26.02557894736842</v>
      </c>
      <c r="X245" s="5">
        <f t="shared" si="43"/>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5"/>
        <v>400.12499999999989</v>
      </c>
      <c r="L246" s="376">
        <f t="shared" si="45"/>
        <v>400.12499999999989</v>
      </c>
      <c r="M246" s="376">
        <f t="shared" si="45"/>
        <v>400.12499999999989</v>
      </c>
      <c r="N246" s="376">
        <f t="shared" si="45"/>
        <v>400.12499999999989</v>
      </c>
      <c r="O246" s="378">
        <v>400.12499999999989</v>
      </c>
      <c r="P246" s="181">
        <v>0</v>
      </c>
      <c r="Q246" s="181">
        <v>0</v>
      </c>
      <c r="R246" s="181">
        <v>0</v>
      </c>
      <c r="S246" s="112"/>
      <c r="T246" s="133" t="s">
        <v>145</v>
      </c>
      <c r="U246" s="5">
        <f t="shared" si="40"/>
        <v>32.140054421768696</v>
      </c>
      <c r="V246" s="5">
        <f t="shared" si="41"/>
        <v>49.670993197278897</v>
      </c>
      <c r="W246" s="5">
        <f t="shared" si="42"/>
        <v>52.592816326530595</v>
      </c>
      <c r="X246" s="5">
        <f t="shared" si="43"/>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5"/>
        <v>356.88666666666666</v>
      </c>
      <c r="L247" s="376">
        <f t="shared" si="45"/>
        <v>356.88666666666666</v>
      </c>
      <c r="M247" s="376">
        <f t="shared" si="45"/>
        <v>356.88666666666666</v>
      </c>
      <c r="N247" s="376">
        <f t="shared" si="45"/>
        <v>356.88666666666666</v>
      </c>
      <c r="O247" s="378">
        <v>356.88666666666666</v>
      </c>
      <c r="P247" s="181">
        <v>0</v>
      </c>
      <c r="Q247" s="181">
        <v>0</v>
      </c>
      <c r="R247" s="181">
        <v>0</v>
      </c>
      <c r="S247" s="112"/>
      <c r="T247" s="133" t="s">
        <v>146</v>
      </c>
      <c r="U247" s="5">
        <f t="shared" si="40"/>
        <v>31.855999999999991</v>
      </c>
      <c r="V247" s="5">
        <f t="shared" si="41"/>
        <v>49.231999999999985</v>
      </c>
      <c r="W247" s="5">
        <f t="shared" si="42"/>
        <v>52.127999999999986</v>
      </c>
      <c r="X247" s="5">
        <f t="shared" si="43"/>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5"/>
        <v>425.65624999999989</v>
      </c>
      <c r="L248" s="376">
        <f t="shared" si="45"/>
        <v>425.65624999999989</v>
      </c>
      <c r="M248" s="376">
        <f t="shared" si="45"/>
        <v>425.65624999999989</v>
      </c>
      <c r="N248" s="376">
        <f t="shared" si="45"/>
        <v>425.65624999999989</v>
      </c>
      <c r="O248" s="378">
        <v>425.65624999999989</v>
      </c>
      <c r="P248" s="181">
        <v>0</v>
      </c>
      <c r="Q248" s="181">
        <v>0</v>
      </c>
      <c r="R248" s="181">
        <v>0</v>
      </c>
      <c r="S248" s="112"/>
      <c r="T248" s="133" t="s">
        <v>147</v>
      </c>
      <c r="U248" s="5">
        <f t="shared" ref="U248:U282" si="46">0.55*$Y248*(K248/$O248)</f>
        <v>31.422187500000042</v>
      </c>
      <c r="V248" s="5">
        <f t="shared" ref="V248:V282" si="47">0.85*$Y248*(L248/$O248)</f>
        <v>48.561562500000058</v>
      </c>
      <c r="W248" s="5">
        <f t="shared" ref="W248:W282" si="48">0.9*$Y248*(M248/$O248)</f>
        <v>51.418125000000067</v>
      </c>
      <c r="X248" s="5">
        <f t="shared" ref="X248:X282" si="49">$Y248*(N248/$O248)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0">$O249</f>
        <v>80</v>
      </c>
      <c r="L249" s="376">
        <f t="shared" si="50"/>
        <v>80</v>
      </c>
      <c r="M249" s="376">
        <f t="shared" si="50"/>
        <v>80</v>
      </c>
      <c r="N249" s="376">
        <f t="shared" si="50"/>
        <v>80</v>
      </c>
      <c r="O249" s="378">
        <v>80</v>
      </c>
      <c r="P249" s="181">
        <v>0</v>
      </c>
      <c r="Q249" s="181">
        <v>0</v>
      </c>
      <c r="R249" s="181">
        <v>0</v>
      </c>
      <c r="S249" s="112"/>
      <c r="T249" s="133" t="s">
        <v>148</v>
      </c>
      <c r="U249" s="5">
        <f t="shared" si="46"/>
        <v>0.45650000000000002</v>
      </c>
      <c r="V249" s="5">
        <f t="shared" si="47"/>
        <v>0.7054999999999999</v>
      </c>
      <c r="W249" s="5">
        <f t="shared" si="48"/>
        <v>0.747</v>
      </c>
      <c r="X249" s="5">
        <f t="shared" si="49"/>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0"/>
        <v>80</v>
      </c>
      <c r="L250" s="376">
        <f t="shared" si="50"/>
        <v>80</v>
      </c>
      <c r="M250" s="376">
        <f t="shared" si="50"/>
        <v>80</v>
      </c>
      <c r="N250" s="376">
        <f t="shared" si="50"/>
        <v>80</v>
      </c>
      <c r="O250" s="378">
        <v>80</v>
      </c>
      <c r="P250" s="181">
        <v>0</v>
      </c>
      <c r="Q250" s="181">
        <v>0</v>
      </c>
      <c r="R250" s="181">
        <v>0</v>
      </c>
      <c r="S250" s="112"/>
      <c r="T250" s="133" t="s">
        <v>149</v>
      </c>
      <c r="U250" s="5">
        <f t="shared" si="46"/>
        <v>0.45650000000000002</v>
      </c>
      <c r="V250" s="5">
        <f t="shared" si="47"/>
        <v>0.7054999999999999</v>
      </c>
      <c r="W250" s="5">
        <f t="shared" si="48"/>
        <v>0.747</v>
      </c>
      <c r="X250" s="5">
        <f t="shared" si="49"/>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0"/>
        <v>80</v>
      </c>
      <c r="L251" s="376">
        <f t="shared" si="50"/>
        <v>80</v>
      </c>
      <c r="M251" s="376">
        <f t="shared" si="50"/>
        <v>80</v>
      </c>
      <c r="N251" s="376">
        <f t="shared" si="50"/>
        <v>80</v>
      </c>
      <c r="O251" s="378">
        <v>80</v>
      </c>
      <c r="P251" s="181">
        <v>0</v>
      </c>
      <c r="Q251" s="181">
        <v>0</v>
      </c>
      <c r="R251" s="181">
        <v>0</v>
      </c>
      <c r="S251" s="112"/>
      <c r="T251" s="133" t="s">
        <v>150</v>
      </c>
      <c r="U251" s="5">
        <f t="shared" si="46"/>
        <v>0.45650000000000002</v>
      </c>
      <c r="V251" s="5">
        <f t="shared" si="47"/>
        <v>0.7054999999999999</v>
      </c>
      <c r="W251" s="5">
        <f t="shared" si="48"/>
        <v>0.747</v>
      </c>
      <c r="X251" s="5">
        <f t="shared" si="49"/>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0"/>
        <v>80</v>
      </c>
      <c r="L252" s="376">
        <f t="shared" si="50"/>
        <v>80</v>
      </c>
      <c r="M252" s="376">
        <f t="shared" si="50"/>
        <v>80</v>
      </c>
      <c r="N252" s="376">
        <f t="shared" si="50"/>
        <v>80</v>
      </c>
      <c r="O252" s="378">
        <v>80</v>
      </c>
      <c r="P252" s="181">
        <v>0</v>
      </c>
      <c r="Q252" s="181">
        <v>0</v>
      </c>
      <c r="R252" s="181">
        <v>0</v>
      </c>
      <c r="S252" s="112"/>
      <c r="T252" s="133" t="s">
        <v>151</v>
      </c>
      <c r="U252" s="5">
        <f t="shared" si="46"/>
        <v>0.45650000000000002</v>
      </c>
      <c r="V252" s="5">
        <f t="shared" si="47"/>
        <v>0.7054999999999999</v>
      </c>
      <c r="W252" s="5">
        <f t="shared" si="48"/>
        <v>0.747</v>
      </c>
      <c r="X252" s="5">
        <f t="shared" si="49"/>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822</v>
      </c>
      <c r="J253" s="133" t="s">
        <v>406</v>
      </c>
      <c r="K253" s="376">
        <f t="shared" si="50"/>
        <v>80</v>
      </c>
      <c r="L253" s="376">
        <f t="shared" si="50"/>
        <v>80</v>
      </c>
      <c r="M253" s="376">
        <f t="shared" si="50"/>
        <v>80</v>
      </c>
      <c r="N253" s="376">
        <f t="shared" si="50"/>
        <v>80</v>
      </c>
      <c r="O253" s="378">
        <v>80</v>
      </c>
      <c r="P253" s="181">
        <v>0</v>
      </c>
      <c r="Q253" s="181">
        <v>0</v>
      </c>
      <c r="R253" s="181">
        <v>0</v>
      </c>
      <c r="S253" s="112"/>
      <c r="T253" s="133" t="s">
        <v>404</v>
      </c>
      <c r="U253" s="5">
        <f t="shared" si="46"/>
        <v>0.45650000000000002</v>
      </c>
      <c r="V253" s="5">
        <f t="shared" si="47"/>
        <v>0.7054999999999999</v>
      </c>
      <c r="W253" s="5">
        <f t="shared" si="48"/>
        <v>0.747</v>
      </c>
      <c r="X253" s="5">
        <f t="shared" si="49"/>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0"/>
        <v>80</v>
      </c>
      <c r="L254" s="376">
        <f t="shared" si="50"/>
        <v>80</v>
      </c>
      <c r="M254" s="376">
        <f t="shared" si="50"/>
        <v>80</v>
      </c>
      <c r="N254" s="376">
        <f t="shared" si="50"/>
        <v>80</v>
      </c>
      <c r="O254" s="378">
        <v>80</v>
      </c>
      <c r="P254" s="181">
        <v>0</v>
      </c>
      <c r="Q254" s="181">
        <v>0</v>
      </c>
      <c r="R254" s="181">
        <v>0</v>
      </c>
      <c r="S254" s="112"/>
      <c r="T254" s="133" t="s">
        <v>143</v>
      </c>
      <c r="U254" s="5">
        <f t="shared" si="46"/>
        <v>0.45650000000000002</v>
      </c>
      <c r="V254" s="5">
        <f t="shared" si="47"/>
        <v>0.7054999999999999</v>
      </c>
      <c r="W254" s="5">
        <f t="shared" si="48"/>
        <v>0.747</v>
      </c>
      <c r="X254" s="5">
        <f t="shared" si="49"/>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0"/>
        <v>258.57142857142856</v>
      </c>
      <c r="L255" s="376">
        <f t="shared" si="50"/>
        <v>258.57142857142856</v>
      </c>
      <c r="M255" s="376">
        <f t="shared" si="50"/>
        <v>258.57142857142856</v>
      </c>
      <c r="N255" s="376">
        <f t="shared" si="50"/>
        <v>258.57142857142856</v>
      </c>
      <c r="O255" s="378">
        <v>258.57142857142856</v>
      </c>
      <c r="P255" s="181">
        <v>0</v>
      </c>
      <c r="Q255" s="181">
        <v>0</v>
      </c>
      <c r="R255" s="181">
        <v>0</v>
      </c>
      <c r="S255" s="112"/>
      <c r="T255" s="133" t="s">
        <v>144</v>
      </c>
      <c r="U255" s="5">
        <f t="shared" si="46"/>
        <v>16.288979591836735</v>
      </c>
      <c r="V255" s="5">
        <f t="shared" si="47"/>
        <v>25.173877551020407</v>
      </c>
      <c r="W255" s="5">
        <f t="shared" si="48"/>
        <v>26.654693877551022</v>
      </c>
      <c r="X255" s="5">
        <f t="shared" si="49"/>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0"/>
        <v>360.12857142857138</v>
      </c>
      <c r="L256" s="376">
        <f t="shared" si="50"/>
        <v>360.12857142857138</v>
      </c>
      <c r="M256" s="376">
        <f t="shared" si="50"/>
        <v>360.12857142857138</v>
      </c>
      <c r="N256" s="376">
        <f t="shared" si="50"/>
        <v>360.12857142857138</v>
      </c>
      <c r="O256" s="378">
        <v>360.12857142857138</v>
      </c>
      <c r="P256" s="181">
        <v>0</v>
      </c>
      <c r="Q256" s="181">
        <v>0</v>
      </c>
      <c r="R256" s="181">
        <v>0</v>
      </c>
      <c r="S256" s="112"/>
      <c r="T256" s="133" t="s">
        <v>145</v>
      </c>
      <c r="U256" s="5">
        <f t="shared" si="46"/>
        <v>31.189810495626837</v>
      </c>
      <c r="V256" s="5">
        <f t="shared" si="47"/>
        <v>48.202434402332379</v>
      </c>
      <c r="W256" s="5">
        <f t="shared" si="48"/>
        <v>51.037871720116634</v>
      </c>
      <c r="X256" s="5">
        <f t="shared" si="49"/>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0"/>
        <v>337.45357142857142</v>
      </c>
      <c r="L257" s="376">
        <f t="shared" si="50"/>
        <v>337.45357142857142</v>
      </c>
      <c r="M257" s="376">
        <f t="shared" si="50"/>
        <v>337.45357142857142</v>
      </c>
      <c r="N257" s="376">
        <f t="shared" si="50"/>
        <v>337.45357142857142</v>
      </c>
      <c r="O257" s="378">
        <v>337.45357142857142</v>
      </c>
      <c r="P257" s="181">
        <v>0</v>
      </c>
      <c r="Q257" s="181">
        <v>0</v>
      </c>
      <c r="R257" s="181">
        <v>0</v>
      </c>
      <c r="S257" s="112"/>
      <c r="T257" s="133" t="s">
        <v>146</v>
      </c>
      <c r="U257" s="5">
        <f t="shared" si="46"/>
        <v>29.815499999999997</v>
      </c>
      <c r="V257" s="5">
        <f t="shared" si="47"/>
        <v>46.078499999999984</v>
      </c>
      <c r="W257" s="5">
        <f t="shared" si="48"/>
        <v>48.788999999999987</v>
      </c>
      <c r="X257" s="5">
        <f t="shared" si="49"/>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0"/>
        <v>468</v>
      </c>
      <c r="L258" s="376">
        <f t="shared" si="50"/>
        <v>468</v>
      </c>
      <c r="M258" s="376">
        <f t="shared" si="50"/>
        <v>468</v>
      </c>
      <c r="N258" s="376">
        <f t="shared" si="50"/>
        <v>468</v>
      </c>
      <c r="O258" s="378">
        <v>468</v>
      </c>
      <c r="P258" s="181">
        <v>0</v>
      </c>
      <c r="Q258" s="181">
        <v>0</v>
      </c>
      <c r="R258" s="181">
        <v>0</v>
      </c>
      <c r="S258" s="112"/>
      <c r="T258" s="133" t="s">
        <v>147</v>
      </c>
      <c r="U258" s="5">
        <f t="shared" si="46"/>
        <v>32.650000000000027</v>
      </c>
      <c r="V258" s="5">
        <f t="shared" si="47"/>
        <v>50.459090909090939</v>
      </c>
      <c r="W258" s="5">
        <f t="shared" si="48"/>
        <v>53.427272727272765</v>
      </c>
      <c r="X258" s="5">
        <f t="shared" si="49"/>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0"/>
        <v>80</v>
      </c>
      <c r="L259" s="376">
        <f t="shared" si="50"/>
        <v>80</v>
      </c>
      <c r="M259" s="376">
        <f t="shared" si="50"/>
        <v>80</v>
      </c>
      <c r="N259" s="376">
        <f t="shared" si="50"/>
        <v>80</v>
      </c>
      <c r="O259" s="378">
        <v>80</v>
      </c>
      <c r="P259" s="181">
        <v>0</v>
      </c>
      <c r="Q259" s="181">
        <v>0</v>
      </c>
      <c r="R259" s="181">
        <v>0</v>
      </c>
      <c r="S259" s="112"/>
      <c r="T259" s="133" t="s">
        <v>148</v>
      </c>
      <c r="U259" s="5">
        <f t="shared" si="46"/>
        <v>0.45650000000000002</v>
      </c>
      <c r="V259" s="5">
        <f t="shared" si="47"/>
        <v>0.7054999999999999</v>
      </c>
      <c r="W259" s="5">
        <f t="shared" si="48"/>
        <v>0.747</v>
      </c>
      <c r="X259" s="5">
        <f t="shared" si="49"/>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0"/>
        <v>80</v>
      </c>
      <c r="L260" s="376">
        <f t="shared" si="50"/>
        <v>80</v>
      </c>
      <c r="M260" s="376">
        <f t="shared" si="50"/>
        <v>80</v>
      </c>
      <c r="N260" s="376">
        <f t="shared" si="50"/>
        <v>80</v>
      </c>
      <c r="O260" s="378">
        <v>80</v>
      </c>
      <c r="P260" s="181">
        <v>0</v>
      </c>
      <c r="Q260" s="181">
        <v>0</v>
      </c>
      <c r="R260" s="181">
        <v>0</v>
      </c>
      <c r="S260" s="112"/>
      <c r="T260" s="133" t="s">
        <v>149</v>
      </c>
      <c r="U260" s="5">
        <f t="shared" si="46"/>
        <v>0.45650000000000002</v>
      </c>
      <c r="V260" s="5">
        <f t="shared" si="47"/>
        <v>0.7054999999999999</v>
      </c>
      <c r="W260" s="5">
        <f t="shared" si="48"/>
        <v>0.747</v>
      </c>
      <c r="X260" s="5">
        <f t="shared" si="49"/>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0"/>
        <v>80</v>
      </c>
      <c r="L261" s="376">
        <f t="shared" si="50"/>
        <v>80</v>
      </c>
      <c r="M261" s="376">
        <f t="shared" si="50"/>
        <v>80</v>
      </c>
      <c r="N261" s="376">
        <f t="shared" si="50"/>
        <v>80</v>
      </c>
      <c r="O261" s="378">
        <v>80</v>
      </c>
      <c r="P261" s="181">
        <v>0</v>
      </c>
      <c r="Q261" s="181">
        <v>0</v>
      </c>
      <c r="R261" s="181">
        <v>0</v>
      </c>
      <c r="S261" s="112"/>
      <c r="T261" s="133" t="s">
        <v>150</v>
      </c>
      <c r="U261" s="5">
        <f t="shared" si="46"/>
        <v>0.45650000000000002</v>
      </c>
      <c r="V261" s="5">
        <f t="shared" si="47"/>
        <v>0.7054999999999999</v>
      </c>
      <c r="W261" s="5">
        <f t="shared" si="48"/>
        <v>0.747</v>
      </c>
      <c r="X261" s="5">
        <f t="shared" si="49"/>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0"/>
        <v>80</v>
      </c>
      <c r="L262" s="376">
        <f t="shared" si="50"/>
        <v>80</v>
      </c>
      <c r="M262" s="376">
        <f t="shared" si="50"/>
        <v>80</v>
      </c>
      <c r="N262" s="376">
        <f t="shared" si="50"/>
        <v>80</v>
      </c>
      <c r="O262" s="378">
        <v>80</v>
      </c>
      <c r="P262" s="181">
        <v>0</v>
      </c>
      <c r="Q262" s="181">
        <v>0</v>
      </c>
      <c r="R262" s="181">
        <v>0</v>
      </c>
      <c r="S262" s="112"/>
      <c r="T262" s="133" t="s">
        <v>151</v>
      </c>
      <c r="U262" s="5">
        <f t="shared" si="46"/>
        <v>0.45650000000000002</v>
      </c>
      <c r="V262" s="5">
        <f t="shared" si="47"/>
        <v>0.7054999999999999</v>
      </c>
      <c r="W262" s="5">
        <f t="shared" si="48"/>
        <v>0.747</v>
      </c>
      <c r="X262" s="5">
        <f t="shared" si="49"/>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823</v>
      </c>
      <c r="J263" s="133" t="s">
        <v>406</v>
      </c>
      <c r="K263" s="376">
        <f t="shared" si="50"/>
        <v>80</v>
      </c>
      <c r="L263" s="376">
        <f t="shared" si="50"/>
        <v>80</v>
      </c>
      <c r="M263" s="376">
        <f t="shared" si="50"/>
        <v>80</v>
      </c>
      <c r="N263" s="376">
        <f t="shared" si="50"/>
        <v>80</v>
      </c>
      <c r="O263" s="378">
        <v>80</v>
      </c>
      <c r="P263" s="181">
        <v>0</v>
      </c>
      <c r="Q263" s="181">
        <v>0</v>
      </c>
      <c r="R263" s="181">
        <v>0</v>
      </c>
      <c r="S263" s="112"/>
      <c r="T263" s="133" t="s">
        <v>404</v>
      </c>
      <c r="U263" s="5">
        <f t="shared" si="46"/>
        <v>0.45650000000000002</v>
      </c>
      <c r="V263" s="5">
        <f t="shared" si="47"/>
        <v>0.7054999999999999</v>
      </c>
      <c r="W263" s="5">
        <f t="shared" si="48"/>
        <v>0.747</v>
      </c>
      <c r="X263" s="5">
        <f t="shared" si="49"/>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0"/>
        <v>80</v>
      </c>
      <c r="L264" s="376">
        <f t="shared" si="50"/>
        <v>80</v>
      </c>
      <c r="M264" s="376">
        <f t="shared" si="50"/>
        <v>80</v>
      </c>
      <c r="N264" s="376">
        <f t="shared" si="50"/>
        <v>80</v>
      </c>
      <c r="O264" s="378">
        <v>80</v>
      </c>
      <c r="P264" s="181">
        <v>0</v>
      </c>
      <c r="Q264" s="181">
        <v>0</v>
      </c>
      <c r="R264" s="181">
        <v>0</v>
      </c>
      <c r="S264" s="112"/>
      <c r="T264" s="133" t="s">
        <v>143</v>
      </c>
      <c r="U264" s="5">
        <f t="shared" si="46"/>
        <v>0.45650000000000002</v>
      </c>
      <c r="V264" s="5">
        <f t="shared" si="47"/>
        <v>0.7054999999999999</v>
      </c>
      <c r="W264" s="5">
        <f t="shared" si="48"/>
        <v>0.747</v>
      </c>
      <c r="X264" s="5">
        <f t="shared" si="49"/>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0"/>
        <v>258.57142857142856</v>
      </c>
      <c r="L265" s="376">
        <f t="shared" si="50"/>
        <v>258.57142857142856</v>
      </c>
      <c r="M265" s="376">
        <f t="shared" si="50"/>
        <v>258.57142857142856</v>
      </c>
      <c r="N265" s="376">
        <f t="shared" si="50"/>
        <v>258.57142857142856</v>
      </c>
      <c r="O265" s="378">
        <v>258.57142857142856</v>
      </c>
      <c r="P265" s="181">
        <v>0</v>
      </c>
      <c r="Q265" s="181">
        <v>0</v>
      </c>
      <c r="R265" s="181">
        <v>0</v>
      </c>
      <c r="S265" s="112"/>
      <c r="T265" s="133" t="s">
        <v>144</v>
      </c>
      <c r="U265" s="5">
        <f t="shared" si="46"/>
        <v>16.288979591836735</v>
      </c>
      <c r="V265" s="5">
        <f t="shared" si="47"/>
        <v>25.173877551020407</v>
      </c>
      <c r="W265" s="5">
        <f t="shared" si="48"/>
        <v>26.654693877551022</v>
      </c>
      <c r="X265" s="5">
        <f t="shared" si="49"/>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0"/>
        <v>360.12857142857138</v>
      </c>
      <c r="L266" s="376">
        <f t="shared" si="50"/>
        <v>360.12857142857138</v>
      </c>
      <c r="M266" s="376">
        <f t="shared" si="50"/>
        <v>360.12857142857138</v>
      </c>
      <c r="N266" s="376">
        <f t="shared" si="50"/>
        <v>360.12857142857138</v>
      </c>
      <c r="O266" s="378">
        <v>360.12857142857138</v>
      </c>
      <c r="P266" s="181">
        <v>0</v>
      </c>
      <c r="Q266" s="181">
        <v>0</v>
      </c>
      <c r="R266" s="181">
        <v>0</v>
      </c>
      <c r="S266" s="112"/>
      <c r="T266" s="133" t="s">
        <v>145</v>
      </c>
      <c r="U266" s="5">
        <f t="shared" si="46"/>
        <v>31.189810495626837</v>
      </c>
      <c r="V266" s="5">
        <f t="shared" si="47"/>
        <v>48.202434402332379</v>
      </c>
      <c r="W266" s="5">
        <f t="shared" si="48"/>
        <v>51.037871720116634</v>
      </c>
      <c r="X266" s="5">
        <f t="shared" si="49"/>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0"/>
        <v>337.45357142857142</v>
      </c>
      <c r="L267" s="376">
        <f t="shared" si="50"/>
        <v>337.45357142857142</v>
      </c>
      <c r="M267" s="376">
        <f t="shared" si="50"/>
        <v>337.45357142857142</v>
      </c>
      <c r="N267" s="376">
        <f t="shared" si="50"/>
        <v>337.45357142857142</v>
      </c>
      <c r="O267" s="378">
        <v>337.45357142857142</v>
      </c>
      <c r="P267" s="181">
        <v>0</v>
      </c>
      <c r="Q267" s="181">
        <v>0</v>
      </c>
      <c r="R267" s="181">
        <v>0</v>
      </c>
      <c r="S267" s="112"/>
      <c r="T267" s="133" t="s">
        <v>146</v>
      </c>
      <c r="U267" s="5">
        <f t="shared" si="46"/>
        <v>29.815499999999997</v>
      </c>
      <c r="V267" s="5">
        <f t="shared" si="47"/>
        <v>46.078499999999984</v>
      </c>
      <c r="W267" s="5">
        <f t="shared" si="48"/>
        <v>48.788999999999987</v>
      </c>
      <c r="X267" s="5">
        <f t="shared" si="49"/>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0"/>
        <v>492.32000000000011</v>
      </c>
      <c r="L268" s="376">
        <f t="shared" si="50"/>
        <v>492.32000000000011</v>
      </c>
      <c r="M268" s="376">
        <f t="shared" si="50"/>
        <v>492.32000000000011</v>
      </c>
      <c r="N268" s="376">
        <f t="shared" si="50"/>
        <v>492.32000000000011</v>
      </c>
      <c r="O268" s="378">
        <v>492.32000000000011</v>
      </c>
      <c r="P268" s="181">
        <v>0</v>
      </c>
      <c r="Q268" s="181">
        <v>0</v>
      </c>
      <c r="R268" s="181">
        <v>0</v>
      </c>
      <c r="S268" s="112"/>
      <c r="T268" s="133" t="s">
        <v>147</v>
      </c>
      <c r="U268" s="5">
        <f t="shared" si="46"/>
        <v>31.540235294117664</v>
      </c>
      <c r="V268" s="5">
        <f t="shared" si="47"/>
        <v>48.744000000000021</v>
      </c>
      <c r="W268" s="5">
        <f t="shared" si="48"/>
        <v>51.611294117647084</v>
      </c>
      <c r="X268" s="5">
        <f t="shared" si="49"/>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0"/>
        <v>80</v>
      </c>
      <c r="L269" s="376">
        <f t="shared" si="50"/>
        <v>80</v>
      </c>
      <c r="M269" s="376">
        <f t="shared" si="50"/>
        <v>80</v>
      </c>
      <c r="N269" s="376">
        <f t="shared" si="50"/>
        <v>80</v>
      </c>
      <c r="O269" s="378">
        <v>80</v>
      </c>
      <c r="P269" s="181">
        <v>0</v>
      </c>
      <c r="Q269" s="181">
        <v>0</v>
      </c>
      <c r="R269" s="181">
        <v>0</v>
      </c>
      <c r="S269" s="112"/>
      <c r="T269" s="133" t="s">
        <v>148</v>
      </c>
      <c r="U269" s="5">
        <f t="shared" si="46"/>
        <v>0.45650000000000002</v>
      </c>
      <c r="V269" s="5">
        <f t="shared" si="47"/>
        <v>0.7054999999999999</v>
      </c>
      <c r="W269" s="5">
        <f t="shared" si="48"/>
        <v>0.747</v>
      </c>
      <c r="X269" s="5">
        <f t="shared" si="49"/>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0"/>
        <v>80</v>
      </c>
      <c r="L270" s="376">
        <f t="shared" si="50"/>
        <v>80</v>
      </c>
      <c r="M270" s="376">
        <f t="shared" si="50"/>
        <v>80</v>
      </c>
      <c r="N270" s="376">
        <f t="shared" si="50"/>
        <v>80</v>
      </c>
      <c r="O270" s="378">
        <v>80</v>
      </c>
      <c r="P270" s="181">
        <v>0</v>
      </c>
      <c r="Q270" s="181">
        <v>0</v>
      </c>
      <c r="R270" s="181">
        <v>0</v>
      </c>
      <c r="S270" s="112"/>
      <c r="T270" s="133" t="s">
        <v>149</v>
      </c>
      <c r="U270" s="5">
        <f t="shared" si="46"/>
        <v>0.45650000000000002</v>
      </c>
      <c r="V270" s="5">
        <f t="shared" si="47"/>
        <v>0.7054999999999999</v>
      </c>
      <c r="W270" s="5">
        <f t="shared" si="48"/>
        <v>0.747</v>
      </c>
      <c r="X270" s="5">
        <f t="shared" si="49"/>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0"/>
        <v>80</v>
      </c>
      <c r="L271" s="376">
        <f t="shared" si="50"/>
        <v>80</v>
      </c>
      <c r="M271" s="376">
        <f t="shared" si="50"/>
        <v>80</v>
      </c>
      <c r="N271" s="376">
        <f t="shared" si="50"/>
        <v>80</v>
      </c>
      <c r="O271" s="378">
        <v>80</v>
      </c>
      <c r="P271" s="181">
        <v>0</v>
      </c>
      <c r="Q271" s="181">
        <v>0</v>
      </c>
      <c r="R271" s="181">
        <v>0</v>
      </c>
      <c r="S271" s="112"/>
      <c r="T271" s="133" t="s">
        <v>150</v>
      </c>
      <c r="U271" s="5">
        <f t="shared" si="46"/>
        <v>0.45650000000000002</v>
      </c>
      <c r="V271" s="5">
        <f t="shared" si="47"/>
        <v>0.7054999999999999</v>
      </c>
      <c r="W271" s="5">
        <f t="shared" si="48"/>
        <v>0.747</v>
      </c>
      <c r="X271" s="5">
        <f t="shared" si="49"/>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0"/>
        <v>80</v>
      </c>
      <c r="L272" s="376">
        <f t="shared" si="50"/>
        <v>80</v>
      </c>
      <c r="M272" s="376">
        <f t="shared" si="50"/>
        <v>80</v>
      </c>
      <c r="N272" s="376">
        <f t="shared" si="50"/>
        <v>80</v>
      </c>
      <c r="O272" s="378">
        <v>80</v>
      </c>
      <c r="P272" s="181">
        <v>0</v>
      </c>
      <c r="Q272" s="181">
        <v>0</v>
      </c>
      <c r="R272" s="181">
        <v>0</v>
      </c>
      <c r="S272" s="112"/>
      <c r="T272" s="133" t="s">
        <v>151</v>
      </c>
      <c r="U272" s="5">
        <f t="shared" si="46"/>
        <v>0.45650000000000002</v>
      </c>
      <c r="V272" s="5">
        <f t="shared" si="47"/>
        <v>0.7054999999999999</v>
      </c>
      <c r="W272" s="5">
        <f t="shared" si="48"/>
        <v>0.747</v>
      </c>
      <c r="X272" s="5">
        <f t="shared" si="49"/>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824</v>
      </c>
      <c r="J273" s="133" t="s">
        <v>406</v>
      </c>
      <c r="K273" s="376">
        <f t="shared" si="50"/>
        <v>80</v>
      </c>
      <c r="L273" s="376">
        <f t="shared" si="50"/>
        <v>80</v>
      </c>
      <c r="M273" s="376">
        <f t="shared" si="50"/>
        <v>80</v>
      </c>
      <c r="N273" s="376">
        <f t="shared" si="50"/>
        <v>80</v>
      </c>
      <c r="O273" s="378">
        <v>80</v>
      </c>
      <c r="P273" s="181">
        <v>0</v>
      </c>
      <c r="Q273" s="181">
        <v>0</v>
      </c>
      <c r="R273" s="181">
        <v>0</v>
      </c>
      <c r="S273" s="112"/>
      <c r="T273" s="133" t="s">
        <v>404</v>
      </c>
      <c r="U273" s="5">
        <f t="shared" si="46"/>
        <v>0.45650000000000002</v>
      </c>
      <c r="V273" s="5">
        <f t="shared" si="47"/>
        <v>0.7054999999999999</v>
      </c>
      <c r="W273" s="5">
        <f t="shared" si="48"/>
        <v>0.747</v>
      </c>
      <c r="X273" s="5">
        <f t="shared" si="49"/>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0"/>
        <v>80</v>
      </c>
      <c r="L274" s="376">
        <f t="shared" si="50"/>
        <v>80</v>
      </c>
      <c r="M274" s="376">
        <f t="shared" si="50"/>
        <v>80</v>
      </c>
      <c r="N274" s="376">
        <f t="shared" si="50"/>
        <v>80</v>
      </c>
      <c r="O274" s="378">
        <v>80</v>
      </c>
      <c r="P274" s="181">
        <v>0</v>
      </c>
      <c r="Q274" s="181">
        <v>0</v>
      </c>
      <c r="R274" s="181">
        <v>0</v>
      </c>
      <c r="S274" s="112"/>
      <c r="T274" s="133" t="s">
        <v>143</v>
      </c>
      <c r="U274" s="5">
        <f t="shared" si="46"/>
        <v>0.45650000000000002</v>
      </c>
      <c r="V274" s="5">
        <f t="shared" si="47"/>
        <v>0.7054999999999999</v>
      </c>
      <c r="W274" s="5">
        <f t="shared" si="48"/>
        <v>0.747</v>
      </c>
      <c r="X274" s="5">
        <f t="shared" si="49"/>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0"/>
        <v>258.57142857142856</v>
      </c>
      <c r="L275" s="376">
        <f t="shared" si="50"/>
        <v>258.57142857142856</v>
      </c>
      <c r="M275" s="376">
        <f t="shared" si="50"/>
        <v>258.57142857142856</v>
      </c>
      <c r="N275" s="376">
        <f t="shared" si="50"/>
        <v>258.57142857142856</v>
      </c>
      <c r="O275" s="378">
        <v>258.57142857142856</v>
      </c>
      <c r="P275" s="181">
        <v>0</v>
      </c>
      <c r="Q275" s="181">
        <v>0</v>
      </c>
      <c r="R275" s="181">
        <v>0</v>
      </c>
      <c r="S275" s="112"/>
      <c r="T275" s="133" t="s">
        <v>144</v>
      </c>
      <c r="U275" s="5">
        <f t="shared" si="46"/>
        <v>16.288979591836735</v>
      </c>
      <c r="V275" s="5">
        <f t="shared" si="47"/>
        <v>25.173877551020407</v>
      </c>
      <c r="W275" s="5">
        <f t="shared" si="48"/>
        <v>26.654693877551022</v>
      </c>
      <c r="X275" s="5">
        <f t="shared" si="49"/>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0"/>
        <v>360.12857142857138</v>
      </c>
      <c r="L276" s="376">
        <f t="shared" si="50"/>
        <v>360.12857142857138</v>
      </c>
      <c r="M276" s="376">
        <f t="shared" si="50"/>
        <v>360.12857142857138</v>
      </c>
      <c r="N276" s="376">
        <f t="shared" si="50"/>
        <v>360.12857142857138</v>
      </c>
      <c r="O276" s="378">
        <v>360.12857142857138</v>
      </c>
      <c r="P276" s="181">
        <v>0</v>
      </c>
      <c r="Q276" s="181">
        <v>0</v>
      </c>
      <c r="R276" s="181">
        <v>0</v>
      </c>
      <c r="S276" s="112"/>
      <c r="T276" s="133" t="s">
        <v>145</v>
      </c>
      <c r="U276" s="5">
        <f t="shared" si="46"/>
        <v>31.189810495626837</v>
      </c>
      <c r="V276" s="5">
        <f t="shared" si="47"/>
        <v>48.202434402332379</v>
      </c>
      <c r="W276" s="5">
        <f t="shared" si="48"/>
        <v>51.037871720116634</v>
      </c>
      <c r="X276" s="5">
        <f t="shared" si="49"/>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0"/>
        <v>337.45357142857142</v>
      </c>
      <c r="L277" s="376">
        <f t="shared" si="50"/>
        <v>337.45357142857142</v>
      </c>
      <c r="M277" s="376">
        <f t="shared" si="50"/>
        <v>337.45357142857142</v>
      </c>
      <c r="N277" s="376">
        <f t="shared" si="50"/>
        <v>337.45357142857142</v>
      </c>
      <c r="O277" s="378">
        <v>337.45357142857142</v>
      </c>
      <c r="P277" s="181">
        <v>0</v>
      </c>
      <c r="Q277" s="181">
        <v>0</v>
      </c>
      <c r="R277" s="181">
        <v>0</v>
      </c>
      <c r="S277" s="112"/>
      <c r="T277" s="133" t="s">
        <v>146</v>
      </c>
      <c r="U277" s="5">
        <f t="shared" si="46"/>
        <v>29.815499999999997</v>
      </c>
      <c r="V277" s="5">
        <f t="shared" si="47"/>
        <v>46.078499999999984</v>
      </c>
      <c r="W277" s="5">
        <f t="shared" si="48"/>
        <v>48.788999999999987</v>
      </c>
      <c r="X277" s="5">
        <f t="shared" si="49"/>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0"/>
        <v>492.32000000000011</v>
      </c>
      <c r="L278" s="376">
        <f t="shared" si="50"/>
        <v>492.32000000000011</v>
      </c>
      <c r="M278" s="376">
        <f t="shared" si="50"/>
        <v>492.32000000000011</v>
      </c>
      <c r="N278" s="376">
        <f t="shared" si="50"/>
        <v>492.32000000000011</v>
      </c>
      <c r="O278" s="378">
        <v>492.32000000000011</v>
      </c>
      <c r="P278" s="181">
        <v>0</v>
      </c>
      <c r="Q278" s="181">
        <v>0</v>
      </c>
      <c r="R278" s="181">
        <v>0</v>
      </c>
      <c r="S278" s="112"/>
      <c r="T278" s="133" t="s">
        <v>147</v>
      </c>
      <c r="U278" s="5">
        <f t="shared" si="46"/>
        <v>31.540235294117664</v>
      </c>
      <c r="V278" s="5">
        <f t="shared" si="47"/>
        <v>48.744000000000021</v>
      </c>
      <c r="W278" s="5">
        <f t="shared" si="48"/>
        <v>51.611294117647084</v>
      </c>
      <c r="X278" s="5">
        <f t="shared" si="49"/>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0"/>
        <v>80</v>
      </c>
      <c r="L279" s="376">
        <f t="shared" si="50"/>
        <v>80</v>
      </c>
      <c r="M279" s="376">
        <f t="shared" si="50"/>
        <v>80</v>
      </c>
      <c r="N279" s="376">
        <f t="shared" si="50"/>
        <v>80</v>
      </c>
      <c r="O279" s="378">
        <v>80</v>
      </c>
      <c r="P279" s="181">
        <v>0</v>
      </c>
      <c r="Q279" s="181">
        <v>0</v>
      </c>
      <c r="R279" s="181">
        <v>0</v>
      </c>
      <c r="S279" s="112"/>
      <c r="T279" s="133" t="s">
        <v>148</v>
      </c>
      <c r="U279" s="5">
        <f t="shared" si="46"/>
        <v>0.45650000000000002</v>
      </c>
      <c r="V279" s="5">
        <f t="shared" si="47"/>
        <v>0.7054999999999999</v>
      </c>
      <c r="W279" s="5">
        <f t="shared" si="48"/>
        <v>0.747</v>
      </c>
      <c r="X279" s="5">
        <f t="shared" si="49"/>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0"/>
        <v>80</v>
      </c>
      <c r="L280" s="376">
        <f t="shared" si="50"/>
        <v>80</v>
      </c>
      <c r="M280" s="376">
        <f t="shared" si="50"/>
        <v>80</v>
      </c>
      <c r="N280" s="376">
        <f t="shared" si="50"/>
        <v>80</v>
      </c>
      <c r="O280" s="378">
        <v>80</v>
      </c>
      <c r="P280" s="181">
        <v>0</v>
      </c>
      <c r="Q280" s="181">
        <v>0</v>
      </c>
      <c r="R280" s="181">
        <v>0</v>
      </c>
      <c r="S280" s="112"/>
      <c r="T280" s="133" t="s">
        <v>149</v>
      </c>
      <c r="U280" s="5">
        <f t="shared" si="46"/>
        <v>0.45650000000000002</v>
      </c>
      <c r="V280" s="5">
        <f t="shared" si="47"/>
        <v>0.7054999999999999</v>
      </c>
      <c r="W280" s="5">
        <f t="shared" si="48"/>
        <v>0.747</v>
      </c>
      <c r="X280" s="5">
        <f t="shared" si="49"/>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0"/>
        <v>80</v>
      </c>
      <c r="L281" s="376">
        <f t="shared" si="50"/>
        <v>80</v>
      </c>
      <c r="M281" s="376">
        <f t="shared" si="50"/>
        <v>80</v>
      </c>
      <c r="N281" s="376">
        <f t="shared" si="50"/>
        <v>80</v>
      </c>
      <c r="O281" s="378">
        <v>80</v>
      </c>
      <c r="P281" s="181">
        <v>0</v>
      </c>
      <c r="Q281" s="181">
        <v>0</v>
      </c>
      <c r="R281" s="181">
        <v>0</v>
      </c>
      <c r="S281" s="112"/>
      <c r="T281" s="133" t="s">
        <v>150</v>
      </c>
      <c r="U281" s="5">
        <f t="shared" si="46"/>
        <v>0.45650000000000002</v>
      </c>
      <c r="V281" s="5">
        <f t="shared" si="47"/>
        <v>0.7054999999999999</v>
      </c>
      <c r="W281" s="5">
        <f t="shared" si="48"/>
        <v>0.747</v>
      </c>
      <c r="X281" s="5">
        <f t="shared" si="49"/>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0"/>
        <v>80</v>
      </c>
      <c r="L282" s="376">
        <f t="shared" si="50"/>
        <v>80</v>
      </c>
      <c r="M282" s="376">
        <f t="shared" si="50"/>
        <v>80</v>
      </c>
      <c r="N282" s="376">
        <f t="shared" si="50"/>
        <v>80</v>
      </c>
      <c r="O282" s="378">
        <v>80</v>
      </c>
      <c r="P282" s="181">
        <v>0</v>
      </c>
      <c r="Q282" s="181">
        <v>0</v>
      </c>
      <c r="R282" s="181">
        <v>0</v>
      </c>
      <c r="S282" s="112"/>
      <c r="T282" s="133" t="s">
        <v>151</v>
      </c>
      <c r="U282" s="5">
        <f t="shared" si="46"/>
        <v>0.45650000000000002</v>
      </c>
      <c r="V282" s="5">
        <f t="shared" si="47"/>
        <v>0.7054999999999999</v>
      </c>
      <c r="W282" s="5">
        <f t="shared" si="48"/>
        <v>0.747</v>
      </c>
      <c r="X282" s="5">
        <f t="shared" si="49"/>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hidden="1"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collapsed="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hidden="1"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hidden="1"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hidden="1"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hidden="1"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hidden="1"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hidden="1"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hidden="1"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hidden="1"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hidden="1" customHeight="1" outlineLevel="1" x14ac:dyDescent="0.25">
      <c r="A293" s="136"/>
      <c r="B293" s="126"/>
      <c r="C293" s="92"/>
      <c r="D293" s="92"/>
      <c r="E293" s="92"/>
      <c r="F293" s="92"/>
      <c r="G293" s="106"/>
      <c r="H293" s="106"/>
      <c r="I293" s="106"/>
      <c r="J293" s="106"/>
      <c r="K293" s="738" t="s">
        <v>1138</v>
      </c>
      <c r="L293" s="106"/>
      <c r="M293" s="106"/>
      <c r="N293" s="106"/>
      <c r="O293" s="106"/>
      <c r="P293" s="750"/>
      <c r="Q293" s="750"/>
      <c r="R293" s="750"/>
      <c r="S293" s="106"/>
      <c r="T293" s="106"/>
      <c r="U293" s="106"/>
      <c r="V293" s="106"/>
      <c r="W293" s="106"/>
      <c r="X293" s="106"/>
      <c r="Y293" s="106"/>
      <c r="Z293" s="750"/>
      <c r="AA293" s="750"/>
      <c r="AB293" s="750"/>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hidden="1" customHeight="1" outlineLevel="1" x14ac:dyDescent="0.25">
      <c r="A294" s="136"/>
      <c r="B294" s="126"/>
      <c r="C294" s="92"/>
      <c r="D294" s="92"/>
      <c r="E294" s="92"/>
      <c r="F294" s="92"/>
      <c r="G294" s="92"/>
      <c r="H294" s="92"/>
      <c r="I294" s="92"/>
      <c r="J294" s="92"/>
      <c r="K294" s="92"/>
      <c r="L294" s="106"/>
      <c r="M294" s="106"/>
      <c r="N294" s="106"/>
      <c r="O294" s="106"/>
      <c r="P294" s="750"/>
      <c r="Q294" s="750"/>
      <c r="R294" s="750"/>
      <c r="S294" s="106"/>
      <c r="T294" s="106"/>
      <c r="U294" s="106"/>
      <c r="V294" s="106"/>
      <c r="W294" s="106"/>
      <c r="X294" s="106"/>
      <c r="Y294" s="106"/>
      <c r="Z294" s="750"/>
      <c r="AA294" s="750"/>
      <c r="AB294" s="750"/>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hidden="1" customHeight="1" outlineLevel="1" x14ac:dyDescent="0.25">
      <c r="A295" s="136"/>
      <c r="B295" s="126"/>
      <c r="C295" s="92"/>
      <c r="D295" s="92"/>
      <c r="E295" s="92"/>
      <c r="F295" s="92"/>
      <c r="G295" s="107"/>
      <c r="H295" s="107"/>
      <c r="I295" s="251" t="s">
        <v>482</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hidden="1"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913</v>
      </c>
      <c r="R296" s="251" t="s">
        <v>914</v>
      </c>
      <c r="S296" s="107"/>
      <c r="T296" s="107"/>
      <c r="U296" s="107" t="s">
        <v>396</v>
      </c>
      <c r="V296" s="107" t="s">
        <v>397</v>
      </c>
      <c r="W296" s="107" t="s">
        <v>399</v>
      </c>
      <c r="X296" s="107" t="s">
        <v>400</v>
      </c>
      <c r="Y296" s="107" t="s">
        <v>401</v>
      </c>
      <c r="Z296" s="251" t="s">
        <v>403</v>
      </c>
      <c r="AA296" s="251" t="s">
        <v>913</v>
      </c>
      <c r="AB296" s="251"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hidden="1" customHeight="1" outlineLevel="1" x14ac:dyDescent="0.25">
      <c r="A297" s="136"/>
      <c r="B297" s="126"/>
      <c r="C297" s="108"/>
      <c r="D297" s="108"/>
      <c r="E297" s="108"/>
      <c r="F297" s="110"/>
      <c r="G297" s="112"/>
      <c r="H297" s="112"/>
      <c r="I297" s="133" t="s">
        <v>848</v>
      </c>
      <c r="J297" s="133" t="s">
        <v>404</v>
      </c>
      <c r="K297" s="376">
        <f t="shared" ref="K297:M312" si="51">$O297</f>
        <v>365.00200000000001</v>
      </c>
      <c r="L297" s="376">
        <f t="shared" si="51"/>
        <v>365.00200000000001</v>
      </c>
      <c r="M297" s="376">
        <f t="shared" si="51"/>
        <v>365.00200000000001</v>
      </c>
      <c r="N297" s="376">
        <f t="shared" ref="N297:N328" si="52">$O297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3">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hidden="1" customHeight="1" outlineLevel="1" x14ac:dyDescent="0.25">
      <c r="A298" s="136"/>
      <c r="B298" s="126"/>
      <c r="C298" s="108"/>
      <c r="D298" s="108"/>
      <c r="E298" s="108"/>
      <c r="F298" s="110"/>
      <c r="G298" s="112"/>
      <c r="H298" s="112"/>
      <c r="I298" s="133"/>
      <c r="J298" s="133" t="s">
        <v>143</v>
      </c>
      <c r="K298" s="376">
        <f t="shared" si="51"/>
        <v>595.13200000000006</v>
      </c>
      <c r="L298" s="376">
        <f t="shared" si="51"/>
        <v>595.13200000000006</v>
      </c>
      <c r="M298" s="376">
        <f t="shared" si="51"/>
        <v>595.13200000000006</v>
      </c>
      <c r="N298" s="376">
        <f t="shared" si="52"/>
        <v>595.13200000000006</v>
      </c>
      <c r="O298" s="181">
        <v>595.13200000000006</v>
      </c>
      <c r="P298" s="181">
        <v>0</v>
      </c>
      <c r="Q298" s="181">
        <v>0</v>
      </c>
      <c r="R298" s="181">
        <v>0</v>
      </c>
      <c r="S298" s="112"/>
      <c r="T298" s="133" t="s">
        <v>143</v>
      </c>
      <c r="U298" s="5">
        <f t="shared" ref="U298:U328" si="54">0.55*$Y298*(K298/$O298)</f>
        <v>13.765000000000013</v>
      </c>
      <c r="V298" s="5">
        <f>0.85*$Y298*(L298/$O298)</f>
        <v>21.273181818181836</v>
      </c>
      <c r="W298" s="5">
        <f t="shared" si="53"/>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hidden="1" customHeight="1" outlineLevel="1" x14ac:dyDescent="0.25">
      <c r="A299" s="136"/>
      <c r="B299" s="126"/>
      <c r="C299" s="108"/>
      <c r="D299" s="108"/>
      <c r="E299" s="108"/>
      <c r="F299" s="110"/>
      <c r="G299" s="112"/>
      <c r="H299" s="112"/>
      <c r="I299" s="133"/>
      <c r="J299" s="133" t="s">
        <v>144</v>
      </c>
      <c r="K299" s="376">
        <f t="shared" si="51"/>
        <v>649.52549999999997</v>
      </c>
      <c r="L299" s="376">
        <f t="shared" si="51"/>
        <v>649.52549999999997</v>
      </c>
      <c r="M299" s="376">
        <f t="shared" si="51"/>
        <v>649.52549999999997</v>
      </c>
      <c r="N299" s="376">
        <f t="shared" si="52"/>
        <v>649.52549999999997</v>
      </c>
      <c r="O299" s="181">
        <v>649.52549999999997</v>
      </c>
      <c r="P299" s="181">
        <v>0</v>
      </c>
      <c r="Q299" s="181">
        <v>0</v>
      </c>
      <c r="R299" s="181">
        <v>0</v>
      </c>
      <c r="S299" s="112"/>
      <c r="T299" s="133" t="s">
        <v>144</v>
      </c>
      <c r="U299" s="5">
        <f t="shared" si="54"/>
        <v>18.065457142857131</v>
      </c>
      <c r="V299" s="377">
        <f>0.7*$Y299*(L299/$O299)</f>
        <v>22.992399999999982</v>
      </c>
      <c r="W299" s="5">
        <f t="shared" si="53"/>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hidden="1" customHeight="1" outlineLevel="1" x14ac:dyDescent="0.25">
      <c r="A300" s="136"/>
      <c r="B300" s="126"/>
      <c r="C300" s="108"/>
      <c r="D300" s="108"/>
      <c r="E300" s="108"/>
      <c r="F300" s="110"/>
      <c r="G300" s="112"/>
      <c r="H300" s="112"/>
      <c r="I300" s="133"/>
      <c r="J300" s="133" t="s">
        <v>145</v>
      </c>
      <c r="K300" s="376">
        <f t="shared" si="51"/>
        <v>947.072</v>
      </c>
      <c r="L300" s="376">
        <f t="shared" si="51"/>
        <v>947.072</v>
      </c>
      <c r="M300" s="376">
        <f t="shared" si="51"/>
        <v>947.072</v>
      </c>
      <c r="N300" s="376">
        <f t="shared" si="52"/>
        <v>947.072</v>
      </c>
      <c r="O300" s="181">
        <v>947.072</v>
      </c>
      <c r="P300" s="181">
        <v>0</v>
      </c>
      <c r="Q300" s="181">
        <v>0</v>
      </c>
      <c r="R300" s="181">
        <v>0</v>
      </c>
      <c r="S300" s="112"/>
      <c r="T300" s="133" t="s">
        <v>145</v>
      </c>
      <c r="U300" s="5">
        <f t="shared" si="54"/>
        <v>37.633446938775499</v>
      </c>
      <c r="V300" s="5">
        <f t="shared" ref="V300:V308" si="55">0.85*$Y300*(L300/$O300)</f>
        <v>58.160781632653041</v>
      </c>
      <c r="W300" s="5">
        <f t="shared" si="53"/>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hidden="1" customHeight="1" outlineLevel="1" x14ac:dyDescent="0.25">
      <c r="A301" s="136"/>
      <c r="B301" s="126"/>
      <c r="C301" s="108"/>
      <c r="D301" s="108"/>
      <c r="E301" s="108"/>
      <c r="F301" s="110"/>
      <c r="G301" s="112"/>
      <c r="H301" s="112"/>
      <c r="I301" s="133"/>
      <c r="J301" s="133" t="s">
        <v>146</v>
      </c>
      <c r="K301" s="376">
        <f t="shared" si="51"/>
        <v>1979.588</v>
      </c>
      <c r="L301" s="376">
        <f t="shared" si="51"/>
        <v>1979.588</v>
      </c>
      <c r="M301" s="376">
        <f t="shared" si="51"/>
        <v>1979.588</v>
      </c>
      <c r="N301" s="376">
        <f t="shared" si="52"/>
        <v>1979.588</v>
      </c>
      <c r="O301" s="181">
        <v>1979.588</v>
      </c>
      <c r="P301" s="181">
        <v>0</v>
      </c>
      <c r="Q301" s="181">
        <v>0</v>
      </c>
      <c r="R301" s="181">
        <v>0</v>
      </c>
      <c r="S301" s="112"/>
      <c r="T301" s="133" t="s">
        <v>146</v>
      </c>
      <c r="U301" s="5">
        <f t="shared" si="54"/>
        <v>42.322695555555626</v>
      </c>
      <c r="V301" s="5">
        <f t="shared" si="55"/>
        <v>65.407802222222315</v>
      </c>
      <c r="W301" s="5">
        <f t="shared" si="53"/>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hidden="1" customHeight="1" outlineLevel="1" x14ac:dyDescent="0.25">
      <c r="A302" s="136"/>
      <c r="B302" s="126"/>
      <c r="C302" s="108"/>
      <c r="D302" s="108"/>
      <c r="E302" s="108"/>
      <c r="F302" s="110"/>
      <c r="G302" s="112"/>
      <c r="H302" s="112"/>
      <c r="I302" s="133"/>
      <c r="J302" s="133" t="s">
        <v>147</v>
      </c>
      <c r="K302" s="376">
        <f t="shared" si="51"/>
        <v>100</v>
      </c>
      <c r="L302" s="376">
        <f t="shared" si="51"/>
        <v>100</v>
      </c>
      <c r="M302" s="376">
        <f t="shared" si="51"/>
        <v>100</v>
      </c>
      <c r="N302" s="376">
        <f t="shared" si="52"/>
        <v>100</v>
      </c>
      <c r="O302" s="181">
        <v>100</v>
      </c>
      <c r="P302" s="181">
        <v>0</v>
      </c>
      <c r="Q302" s="181">
        <v>0</v>
      </c>
      <c r="R302" s="181">
        <v>0</v>
      </c>
      <c r="S302" s="112"/>
      <c r="T302" s="133" t="s">
        <v>147</v>
      </c>
      <c r="U302" s="5">
        <f t="shared" si="54"/>
        <v>0.55000000000000004</v>
      </c>
      <c r="V302" s="5">
        <f t="shared" si="55"/>
        <v>0.85</v>
      </c>
      <c r="W302" s="5">
        <f t="shared" si="53"/>
        <v>0.9</v>
      </c>
      <c r="X302" s="5">
        <f t="shared" ref="X302:X310" si="56">$Y302*(N302/$O302)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hidden="1" customHeight="1" outlineLevel="1" x14ac:dyDescent="0.25">
      <c r="A303" s="136"/>
      <c r="B303" s="126"/>
      <c r="C303" s="108"/>
      <c r="D303" s="108"/>
      <c r="E303" s="108"/>
      <c r="F303" s="110"/>
      <c r="G303" s="112"/>
      <c r="H303" s="112"/>
      <c r="I303" s="133"/>
      <c r="J303" s="133" t="s">
        <v>148</v>
      </c>
      <c r="K303" s="376">
        <f t="shared" si="51"/>
        <v>100</v>
      </c>
      <c r="L303" s="376">
        <f t="shared" si="51"/>
        <v>100</v>
      </c>
      <c r="M303" s="376">
        <f t="shared" si="51"/>
        <v>100</v>
      </c>
      <c r="N303" s="376">
        <f t="shared" si="52"/>
        <v>100</v>
      </c>
      <c r="O303" s="181">
        <v>100</v>
      </c>
      <c r="P303" s="181">
        <v>0</v>
      </c>
      <c r="Q303" s="181">
        <v>0</v>
      </c>
      <c r="R303" s="181">
        <v>0</v>
      </c>
      <c r="S303" s="112"/>
      <c r="T303" s="133" t="s">
        <v>148</v>
      </c>
      <c r="U303" s="5">
        <f t="shared" si="54"/>
        <v>0.55000000000000004</v>
      </c>
      <c r="V303" s="5">
        <f t="shared" si="55"/>
        <v>0.85</v>
      </c>
      <c r="W303" s="5">
        <f t="shared" si="53"/>
        <v>0.9</v>
      </c>
      <c r="X303" s="5">
        <f t="shared" si="56"/>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hidden="1" customHeight="1" outlineLevel="1" x14ac:dyDescent="0.25">
      <c r="A304" s="136"/>
      <c r="B304" s="126"/>
      <c r="C304" s="108"/>
      <c r="D304" s="108"/>
      <c r="E304" s="108"/>
      <c r="F304" s="110"/>
      <c r="G304" s="112"/>
      <c r="H304" s="112"/>
      <c r="I304" s="133"/>
      <c r="J304" s="133" t="s">
        <v>149</v>
      </c>
      <c r="K304" s="376">
        <f t="shared" si="51"/>
        <v>100</v>
      </c>
      <c r="L304" s="376">
        <f t="shared" si="51"/>
        <v>100</v>
      </c>
      <c r="M304" s="376">
        <f t="shared" si="51"/>
        <v>100</v>
      </c>
      <c r="N304" s="376">
        <f t="shared" si="52"/>
        <v>100</v>
      </c>
      <c r="O304" s="181">
        <v>100</v>
      </c>
      <c r="P304" s="181">
        <v>0</v>
      </c>
      <c r="Q304" s="181">
        <v>0</v>
      </c>
      <c r="R304" s="181">
        <v>0</v>
      </c>
      <c r="S304" s="112"/>
      <c r="T304" s="133" t="s">
        <v>149</v>
      </c>
      <c r="U304" s="5">
        <f t="shared" si="54"/>
        <v>0.55000000000000004</v>
      </c>
      <c r="V304" s="5">
        <f t="shared" si="55"/>
        <v>0.85</v>
      </c>
      <c r="W304" s="5">
        <f t="shared" si="53"/>
        <v>0.9</v>
      </c>
      <c r="X304" s="5">
        <f t="shared" si="56"/>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hidden="1" customHeight="1" outlineLevel="1" x14ac:dyDescent="0.25">
      <c r="A305" s="136"/>
      <c r="B305" s="126"/>
      <c r="C305" s="108"/>
      <c r="D305" s="108"/>
      <c r="E305" s="108"/>
      <c r="F305" s="110"/>
      <c r="G305" s="112"/>
      <c r="H305" s="112"/>
      <c r="I305" s="133"/>
      <c r="J305" s="133" t="s">
        <v>150</v>
      </c>
      <c r="K305" s="376">
        <f t="shared" si="51"/>
        <v>100</v>
      </c>
      <c r="L305" s="376">
        <f t="shared" si="51"/>
        <v>100</v>
      </c>
      <c r="M305" s="376">
        <f t="shared" si="51"/>
        <v>100</v>
      </c>
      <c r="N305" s="376">
        <f t="shared" si="52"/>
        <v>100</v>
      </c>
      <c r="O305" s="181">
        <v>100</v>
      </c>
      <c r="P305" s="181">
        <v>0</v>
      </c>
      <c r="Q305" s="181">
        <v>0</v>
      </c>
      <c r="R305" s="181">
        <v>0</v>
      </c>
      <c r="S305" s="112"/>
      <c r="T305" s="133" t="s">
        <v>150</v>
      </c>
      <c r="U305" s="5">
        <f t="shared" si="54"/>
        <v>0.55000000000000004</v>
      </c>
      <c r="V305" s="5">
        <f t="shared" si="55"/>
        <v>0.85</v>
      </c>
      <c r="W305" s="5">
        <f t="shared" si="53"/>
        <v>0.9</v>
      </c>
      <c r="X305" s="5">
        <f t="shared" si="56"/>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hidden="1" customHeight="1" outlineLevel="1" x14ac:dyDescent="0.25">
      <c r="A306" s="136"/>
      <c r="B306" s="126"/>
      <c r="C306" s="108"/>
      <c r="D306" s="108"/>
      <c r="E306" s="108"/>
      <c r="F306" s="110"/>
      <c r="G306" s="112"/>
      <c r="H306" s="112"/>
      <c r="I306" s="133"/>
      <c r="J306" s="133" t="s">
        <v>151</v>
      </c>
      <c r="K306" s="376">
        <f t="shared" si="51"/>
        <v>100</v>
      </c>
      <c r="L306" s="376">
        <f t="shared" si="51"/>
        <v>100</v>
      </c>
      <c r="M306" s="376">
        <f t="shared" si="51"/>
        <v>100</v>
      </c>
      <c r="N306" s="376">
        <f t="shared" si="52"/>
        <v>100</v>
      </c>
      <c r="O306" s="181">
        <v>100</v>
      </c>
      <c r="P306" s="181">
        <v>0</v>
      </c>
      <c r="Q306" s="181">
        <v>0</v>
      </c>
      <c r="R306" s="181">
        <v>0</v>
      </c>
      <c r="S306" s="112"/>
      <c r="T306" s="133" t="s">
        <v>151</v>
      </c>
      <c r="U306" s="5">
        <f t="shared" si="54"/>
        <v>0.55000000000000004</v>
      </c>
      <c r="V306" s="5">
        <f t="shared" si="55"/>
        <v>0.85</v>
      </c>
      <c r="W306" s="5">
        <f t="shared" si="53"/>
        <v>0.9</v>
      </c>
      <c r="X306" s="5">
        <f t="shared" si="56"/>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1"/>
        <v>350.51428571428568</v>
      </c>
      <c r="L307" s="376">
        <f t="shared" si="51"/>
        <v>350.51428571428568</v>
      </c>
      <c r="M307" s="376">
        <f t="shared" si="51"/>
        <v>350.51428571428568</v>
      </c>
      <c r="N307" s="376">
        <f t="shared" si="52"/>
        <v>350.51428571428568</v>
      </c>
      <c r="O307" s="181">
        <v>350.51428571428568</v>
      </c>
      <c r="P307" s="181">
        <v>0</v>
      </c>
      <c r="Q307" s="181">
        <v>0</v>
      </c>
      <c r="R307" s="181">
        <v>0</v>
      </c>
      <c r="S307" s="112"/>
      <c r="T307" s="133" t="s">
        <v>404</v>
      </c>
      <c r="U307" s="5">
        <f t="shared" si="54"/>
        <v>10.601343537414968</v>
      </c>
      <c r="V307" s="5">
        <f t="shared" si="55"/>
        <v>16.38389455782313</v>
      </c>
      <c r="W307" s="5">
        <f t="shared" si="53"/>
        <v>17.347653061224491</v>
      </c>
      <c r="X307" s="5">
        <f t="shared" si="56"/>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1"/>
        <v>541.3295454545455</v>
      </c>
      <c r="L308" s="376">
        <f t="shared" si="51"/>
        <v>541.3295454545455</v>
      </c>
      <c r="M308" s="376">
        <f t="shared" si="51"/>
        <v>541.3295454545455</v>
      </c>
      <c r="N308" s="376">
        <f t="shared" si="52"/>
        <v>541.3295454545455</v>
      </c>
      <c r="O308" s="181">
        <v>541.3295454545455</v>
      </c>
      <c r="P308" s="181">
        <v>0</v>
      </c>
      <c r="Q308" s="181">
        <v>0</v>
      </c>
      <c r="R308" s="181">
        <v>0</v>
      </c>
      <c r="S308" s="112"/>
      <c r="T308" s="133" t="s">
        <v>143</v>
      </c>
      <c r="U308" s="5">
        <f t="shared" si="54"/>
        <v>14.765285714285721</v>
      </c>
      <c r="V308" s="5">
        <f t="shared" si="55"/>
        <v>22.819077922077931</v>
      </c>
      <c r="W308" s="5">
        <f t="shared" si="53"/>
        <v>24.161376623376633</v>
      </c>
      <c r="X308" s="5">
        <f t="shared" si="56"/>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1"/>
        <v>641.43636363636369</v>
      </c>
      <c r="L309" s="376">
        <f t="shared" si="51"/>
        <v>641.43636363636369</v>
      </c>
      <c r="M309" s="376">
        <f t="shared" si="51"/>
        <v>641.43636363636369</v>
      </c>
      <c r="N309" s="376">
        <f t="shared" si="52"/>
        <v>641.43636363636369</v>
      </c>
      <c r="O309" s="181">
        <v>641.43636363636369</v>
      </c>
      <c r="P309" s="181">
        <v>0</v>
      </c>
      <c r="Q309" s="181">
        <v>0</v>
      </c>
      <c r="R309" s="181">
        <v>0</v>
      </c>
      <c r="S309" s="112"/>
      <c r="T309" s="133" t="s">
        <v>144</v>
      </c>
      <c r="U309" s="5">
        <f t="shared" si="54"/>
        <v>18.784687500000004</v>
      </c>
      <c r="V309" s="377">
        <f>0.7*$Y309*(L309/$O309)</f>
        <v>23.90778409090909</v>
      </c>
      <c r="W309" s="5">
        <f t="shared" si="53"/>
        <v>30.738579545454549</v>
      </c>
      <c r="X309" s="5">
        <f t="shared" si="56"/>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1"/>
        <v>1009.9227272727273</v>
      </c>
      <c r="L310" s="376">
        <f t="shared" si="51"/>
        <v>1009.9227272727273</v>
      </c>
      <c r="M310" s="376">
        <f t="shared" si="51"/>
        <v>1009.9227272727273</v>
      </c>
      <c r="N310" s="376">
        <f t="shared" si="52"/>
        <v>1009.9227272727273</v>
      </c>
      <c r="O310" s="181">
        <v>1009.9227272727273</v>
      </c>
      <c r="P310" s="181">
        <v>0</v>
      </c>
      <c r="Q310" s="181">
        <v>0</v>
      </c>
      <c r="R310" s="181">
        <v>0</v>
      </c>
      <c r="S310" s="112"/>
      <c r="T310" s="133" t="s">
        <v>145</v>
      </c>
      <c r="U310" s="5">
        <f t="shared" si="54"/>
        <v>38.205153061224486</v>
      </c>
      <c r="V310" s="5">
        <f t="shared" ref="V310:V318" si="57">0.85*$Y310*(L310/$O310)</f>
        <v>59.044327458256021</v>
      </c>
      <c r="W310" s="5">
        <f t="shared" si="53"/>
        <v>62.517523191094611</v>
      </c>
      <c r="X310" s="5">
        <f t="shared" si="56"/>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1"/>
        <v>1827</v>
      </c>
      <c r="L311" s="376">
        <f t="shared" si="51"/>
        <v>1827</v>
      </c>
      <c r="M311" s="376">
        <f t="shared" si="51"/>
        <v>1827</v>
      </c>
      <c r="N311" s="376">
        <f t="shared" si="52"/>
        <v>1827</v>
      </c>
      <c r="O311" s="181">
        <v>1827</v>
      </c>
      <c r="P311" s="181">
        <v>0</v>
      </c>
      <c r="Q311" s="181">
        <v>0</v>
      </c>
      <c r="R311" s="181">
        <v>0</v>
      </c>
      <c r="S311" s="112"/>
      <c r="T311" s="133" t="s">
        <v>146</v>
      </c>
      <c r="U311" s="5">
        <f t="shared" si="54"/>
        <v>51.089624999999998</v>
      </c>
      <c r="V311" s="5">
        <f t="shared" si="57"/>
        <v>78.956693181818167</v>
      </c>
      <c r="W311" s="5">
        <f t="shared" si="53"/>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1"/>
        <v>1798.614583333333</v>
      </c>
      <c r="L312" s="376">
        <f t="shared" si="51"/>
        <v>1798.614583333333</v>
      </c>
      <c r="M312" s="376">
        <f t="shared" si="51"/>
        <v>1798.614583333333</v>
      </c>
      <c r="N312" s="376">
        <f t="shared" si="52"/>
        <v>1798.614583333333</v>
      </c>
      <c r="O312" s="181">
        <v>1798.614583333333</v>
      </c>
      <c r="P312" s="181">
        <v>0</v>
      </c>
      <c r="Q312" s="181">
        <v>0</v>
      </c>
      <c r="R312" s="181">
        <v>0</v>
      </c>
      <c r="S312" s="112"/>
      <c r="T312" s="133" t="s">
        <v>147</v>
      </c>
      <c r="U312" s="5">
        <f t="shared" si="54"/>
        <v>38.266545698924759</v>
      </c>
      <c r="V312" s="5">
        <f t="shared" si="57"/>
        <v>59.139206989247349</v>
      </c>
      <c r="W312" s="5">
        <f t="shared" si="53"/>
        <v>62.617983870967784</v>
      </c>
      <c r="X312" s="5">
        <f t="shared" ref="X312:X320" si="58">$Y312*(N312/$O312)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59">$O313</f>
        <v>100</v>
      </c>
      <c r="L313" s="376">
        <f t="shared" si="59"/>
        <v>100</v>
      </c>
      <c r="M313" s="376">
        <f t="shared" si="59"/>
        <v>100</v>
      </c>
      <c r="N313" s="376">
        <f t="shared" si="52"/>
        <v>100</v>
      </c>
      <c r="O313" s="181">
        <v>100</v>
      </c>
      <c r="P313" s="181">
        <v>0</v>
      </c>
      <c r="Q313" s="181">
        <v>0</v>
      </c>
      <c r="R313" s="181">
        <v>0</v>
      </c>
      <c r="S313" s="112"/>
      <c r="T313" s="133" t="s">
        <v>148</v>
      </c>
      <c r="U313" s="5">
        <f t="shared" si="54"/>
        <v>0.55000000000000004</v>
      </c>
      <c r="V313" s="5">
        <f t="shared" si="57"/>
        <v>0.85</v>
      </c>
      <c r="W313" s="5">
        <f t="shared" si="53"/>
        <v>0.9</v>
      </c>
      <c r="X313" s="5">
        <f t="shared" si="58"/>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59"/>
        <v>100</v>
      </c>
      <c r="L314" s="376">
        <f t="shared" si="59"/>
        <v>100</v>
      </c>
      <c r="M314" s="376">
        <f t="shared" si="59"/>
        <v>100</v>
      </c>
      <c r="N314" s="376">
        <f t="shared" si="52"/>
        <v>100</v>
      </c>
      <c r="O314" s="181">
        <v>100</v>
      </c>
      <c r="P314" s="181">
        <v>0</v>
      </c>
      <c r="Q314" s="181">
        <v>0</v>
      </c>
      <c r="R314" s="181">
        <v>0</v>
      </c>
      <c r="S314" s="112"/>
      <c r="T314" s="133" t="s">
        <v>149</v>
      </c>
      <c r="U314" s="5">
        <f t="shared" si="54"/>
        <v>0.55000000000000004</v>
      </c>
      <c r="V314" s="5">
        <f t="shared" si="57"/>
        <v>0.85</v>
      </c>
      <c r="W314" s="5">
        <f t="shared" si="53"/>
        <v>0.9</v>
      </c>
      <c r="X314" s="5">
        <f t="shared" si="58"/>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59"/>
        <v>100</v>
      </c>
      <c r="L315" s="376">
        <f t="shared" si="59"/>
        <v>100</v>
      </c>
      <c r="M315" s="376">
        <f t="shared" si="59"/>
        <v>100</v>
      </c>
      <c r="N315" s="376">
        <f t="shared" si="52"/>
        <v>100</v>
      </c>
      <c r="O315" s="181">
        <v>100</v>
      </c>
      <c r="P315" s="181">
        <v>0</v>
      </c>
      <c r="Q315" s="181">
        <v>0</v>
      </c>
      <c r="R315" s="181">
        <v>0</v>
      </c>
      <c r="S315" s="112"/>
      <c r="T315" s="133" t="s">
        <v>150</v>
      </c>
      <c r="U315" s="5">
        <f t="shared" si="54"/>
        <v>0.55000000000000004</v>
      </c>
      <c r="V315" s="5">
        <f t="shared" si="57"/>
        <v>0.85</v>
      </c>
      <c r="W315" s="5">
        <f t="shared" si="53"/>
        <v>0.9</v>
      </c>
      <c r="X315" s="5">
        <f t="shared" si="58"/>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59"/>
        <v>100</v>
      </c>
      <c r="L316" s="376">
        <f t="shared" si="59"/>
        <v>100</v>
      </c>
      <c r="M316" s="376">
        <f t="shared" si="59"/>
        <v>100</v>
      </c>
      <c r="N316" s="376">
        <f t="shared" si="52"/>
        <v>100</v>
      </c>
      <c r="O316" s="181">
        <v>100</v>
      </c>
      <c r="P316" s="181">
        <v>0</v>
      </c>
      <c r="Q316" s="181">
        <v>0</v>
      </c>
      <c r="R316" s="181">
        <v>0</v>
      </c>
      <c r="S316" s="112"/>
      <c r="T316" s="133" t="s">
        <v>151</v>
      </c>
      <c r="U316" s="5">
        <f t="shared" si="54"/>
        <v>0.55000000000000004</v>
      </c>
      <c r="V316" s="5">
        <f t="shared" si="57"/>
        <v>0.85</v>
      </c>
      <c r="W316" s="5">
        <f t="shared" si="53"/>
        <v>0.9</v>
      </c>
      <c r="X316" s="5">
        <f t="shared" si="58"/>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817</v>
      </c>
      <c r="J317" s="133" t="s">
        <v>404</v>
      </c>
      <c r="K317" s="376">
        <f t="shared" si="59"/>
        <v>350.51428571428568</v>
      </c>
      <c r="L317" s="376">
        <f t="shared" si="59"/>
        <v>350.51428571428568</v>
      </c>
      <c r="M317" s="376">
        <f t="shared" si="59"/>
        <v>350.51428571428568</v>
      </c>
      <c r="N317" s="376">
        <f t="shared" si="52"/>
        <v>350.51428571428568</v>
      </c>
      <c r="O317" s="181">
        <v>350.51428571428568</v>
      </c>
      <c r="P317" s="181">
        <v>0</v>
      </c>
      <c r="Q317" s="181">
        <v>0</v>
      </c>
      <c r="R317" s="181">
        <v>0</v>
      </c>
      <c r="S317" s="112"/>
      <c r="T317" s="133" t="s">
        <v>404</v>
      </c>
      <c r="U317" s="5">
        <f t="shared" si="54"/>
        <v>10.601343537414968</v>
      </c>
      <c r="V317" s="5">
        <f t="shared" si="57"/>
        <v>16.38389455782313</v>
      </c>
      <c r="W317" s="5">
        <f t="shared" si="53"/>
        <v>17.347653061224491</v>
      </c>
      <c r="X317" s="5">
        <f t="shared" si="58"/>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59"/>
        <v>541.3295454545455</v>
      </c>
      <c r="L318" s="376">
        <f t="shared" si="59"/>
        <v>541.3295454545455</v>
      </c>
      <c r="M318" s="376">
        <f t="shared" si="59"/>
        <v>541.3295454545455</v>
      </c>
      <c r="N318" s="376">
        <f t="shared" si="52"/>
        <v>541.3295454545455</v>
      </c>
      <c r="O318" s="181">
        <v>541.3295454545455</v>
      </c>
      <c r="P318" s="181">
        <v>0</v>
      </c>
      <c r="Q318" s="181">
        <v>0</v>
      </c>
      <c r="R318" s="181">
        <v>0</v>
      </c>
      <c r="S318" s="112"/>
      <c r="T318" s="133" t="s">
        <v>143</v>
      </c>
      <c r="U318" s="5">
        <f t="shared" si="54"/>
        <v>14.765285714285721</v>
      </c>
      <c r="V318" s="5">
        <f t="shared" si="57"/>
        <v>22.819077922077931</v>
      </c>
      <c r="W318" s="5">
        <f t="shared" si="53"/>
        <v>24.161376623376633</v>
      </c>
      <c r="X318" s="5">
        <f t="shared" si="58"/>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59"/>
        <v>641.43636363636369</v>
      </c>
      <c r="L319" s="376">
        <f t="shared" si="59"/>
        <v>641.43636363636369</v>
      </c>
      <c r="M319" s="376">
        <f t="shared" si="59"/>
        <v>641.43636363636369</v>
      </c>
      <c r="N319" s="376">
        <f t="shared" si="52"/>
        <v>641.43636363636369</v>
      </c>
      <c r="O319" s="181">
        <v>641.43636363636369</v>
      </c>
      <c r="P319" s="181">
        <v>0</v>
      </c>
      <c r="Q319" s="181">
        <v>0</v>
      </c>
      <c r="R319" s="181">
        <v>0</v>
      </c>
      <c r="S319" s="112"/>
      <c r="T319" s="133" t="s">
        <v>144</v>
      </c>
      <c r="U319" s="5">
        <f t="shared" si="54"/>
        <v>18.784687500000004</v>
      </c>
      <c r="V319" s="377">
        <f>0.7*$Y319*(L319/$O319)</f>
        <v>23.90778409090909</v>
      </c>
      <c r="W319" s="5">
        <f t="shared" si="53"/>
        <v>30.738579545454549</v>
      </c>
      <c r="X319" s="5">
        <f t="shared" si="58"/>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59"/>
        <v>1009.9227272727273</v>
      </c>
      <c r="L320" s="376">
        <f t="shared" si="59"/>
        <v>1009.9227272727273</v>
      </c>
      <c r="M320" s="376">
        <f t="shared" si="59"/>
        <v>1009.9227272727273</v>
      </c>
      <c r="N320" s="376">
        <f t="shared" si="52"/>
        <v>1009.9227272727273</v>
      </c>
      <c r="O320" s="181">
        <v>1009.9227272727273</v>
      </c>
      <c r="P320" s="181">
        <v>0</v>
      </c>
      <c r="Q320" s="181">
        <v>0</v>
      </c>
      <c r="R320" s="181">
        <v>0</v>
      </c>
      <c r="S320" s="112"/>
      <c r="T320" s="133" t="s">
        <v>145</v>
      </c>
      <c r="U320" s="5">
        <f t="shared" si="54"/>
        <v>38.205153061224486</v>
      </c>
      <c r="V320" s="5">
        <f t="shared" ref="V320:V328" si="60">0.85*$Y320*(L320/$O320)</f>
        <v>59.044327458256021</v>
      </c>
      <c r="W320" s="5">
        <f t="shared" si="53"/>
        <v>62.517523191094611</v>
      </c>
      <c r="X320" s="5">
        <f t="shared" si="58"/>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59"/>
        <v>1827</v>
      </c>
      <c r="L321" s="376">
        <f t="shared" si="59"/>
        <v>1827</v>
      </c>
      <c r="M321" s="376">
        <f t="shared" si="59"/>
        <v>1827</v>
      </c>
      <c r="N321" s="376">
        <f t="shared" si="52"/>
        <v>1827</v>
      </c>
      <c r="O321" s="181">
        <v>1827</v>
      </c>
      <c r="P321" s="181">
        <v>0</v>
      </c>
      <c r="Q321" s="181">
        <v>0</v>
      </c>
      <c r="R321" s="181">
        <v>0</v>
      </c>
      <c r="S321" s="112"/>
      <c r="T321" s="133" t="s">
        <v>146</v>
      </c>
      <c r="U321" s="5">
        <f t="shared" si="54"/>
        <v>51.089624999999998</v>
      </c>
      <c r="V321" s="5">
        <f t="shared" si="60"/>
        <v>78.956693181818167</v>
      </c>
      <c r="W321" s="5">
        <f t="shared" si="53"/>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59"/>
        <v>940.00749999999994</v>
      </c>
      <c r="L322" s="376">
        <f t="shared" si="59"/>
        <v>940.00749999999994</v>
      </c>
      <c r="M322" s="376">
        <f t="shared" si="59"/>
        <v>940.00749999999994</v>
      </c>
      <c r="N322" s="376">
        <f t="shared" si="52"/>
        <v>940.00749999999994</v>
      </c>
      <c r="O322" s="181">
        <v>940.00749999999994</v>
      </c>
      <c r="P322" s="181">
        <v>0</v>
      </c>
      <c r="Q322" s="181">
        <v>0</v>
      </c>
      <c r="R322" s="181">
        <v>0</v>
      </c>
      <c r="S322" s="112"/>
      <c r="T322" s="133" t="s">
        <v>147</v>
      </c>
      <c r="U322" s="5">
        <f t="shared" si="54"/>
        <v>17.098124999999992</v>
      </c>
      <c r="V322" s="5">
        <f t="shared" si="60"/>
        <v>26.424374999999984</v>
      </c>
      <c r="W322" s="5">
        <f t="shared" si="53"/>
        <v>27.978749999999984</v>
      </c>
      <c r="X322" s="5">
        <f t="shared" ref="X322:X330" si="61">$Y322*(N322/$O322)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59"/>
        <v>100</v>
      </c>
      <c r="L323" s="376">
        <f t="shared" si="59"/>
        <v>100</v>
      </c>
      <c r="M323" s="376">
        <f t="shared" si="59"/>
        <v>100</v>
      </c>
      <c r="N323" s="376">
        <f t="shared" si="52"/>
        <v>100</v>
      </c>
      <c r="O323" s="181">
        <v>100</v>
      </c>
      <c r="P323" s="181">
        <v>0</v>
      </c>
      <c r="Q323" s="181">
        <v>0</v>
      </c>
      <c r="R323" s="181">
        <v>0</v>
      </c>
      <c r="S323" s="112"/>
      <c r="T323" s="133" t="s">
        <v>148</v>
      </c>
      <c r="U323" s="5">
        <f t="shared" si="54"/>
        <v>0.55000000000000004</v>
      </c>
      <c r="V323" s="5">
        <f t="shared" si="60"/>
        <v>0.85</v>
      </c>
      <c r="W323" s="5">
        <f t="shared" si="53"/>
        <v>0.9</v>
      </c>
      <c r="X323" s="5">
        <f t="shared" si="61"/>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59"/>
        <v>100</v>
      </c>
      <c r="L324" s="376">
        <f t="shared" si="59"/>
        <v>100</v>
      </c>
      <c r="M324" s="376">
        <f t="shared" si="59"/>
        <v>100</v>
      </c>
      <c r="N324" s="376">
        <f t="shared" si="52"/>
        <v>100</v>
      </c>
      <c r="O324" s="181">
        <v>100</v>
      </c>
      <c r="P324" s="181">
        <v>0</v>
      </c>
      <c r="Q324" s="181">
        <v>0</v>
      </c>
      <c r="R324" s="181">
        <v>0</v>
      </c>
      <c r="S324" s="112"/>
      <c r="T324" s="133" t="s">
        <v>149</v>
      </c>
      <c r="U324" s="5">
        <f t="shared" si="54"/>
        <v>0.55000000000000004</v>
      </c>
      <c r="V324" s="5">
        <f t="shared" si="60"/>
        <v>0.85</v>
      </c>
      <c r="W324" s="5">
        <f t="shared" si="53"/>
        <v>0.9</v>
      </c>
      <c r="X324" s="5">
        <f t="shared" si="61"/>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59"/>
        <v>100</v>
      </c>
      <c r="L325" s="376">
        <f t="shared" si="59"/>
        <v>100</v>
      </c>
      <c r="M325" s="376">
        <f t="shared" si="59"/>
        <v>100</v>
      </c>
      <c r="N325" s="376">
        <f t="shared" si="52"/>
        <v>100</v>
      </c>
      <c r="O325" s="181">
        <v>100</v>
      </c>
      <c r="P325" s="181">
        <v>0</v>
      </c>
      <c r="Q325" s="181">
        <v>0</v>
      </c>
      <c r="R325" s="181">
        <v>0</v>
      </c>
      <c r="S325" s="112"/>
      <c r="T325" s="133" t="s">
        <v>150</v>
      </c>
      <c r="U325" s="5">
        <f t="shared" si="54"/>
        <v>0.55000000000000004</v>
      </c>
      <c r="V325" s="5">
        <f t="shared" si="60"/>
        <v>0.85</v>
      </c>
      <c r="W325" s="5">
        <f t="shared" si="53"/>
        <v>0.9</v>
      </c>
      <c r="X325" s="5">
        <f t="shared" si="61"/>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59"/>
        <v>100</v>
      </c>
      <c r="L326" s="376">
        <f t="shared" si="59"/>
        <v>100</v>
      </c>
      <c r="M326" s="376">
        <f t="shared" si="59"/>
        <v>100</v>
      </c>
      <c r="N326" s="376">
        <f t="shared" si="52"/>
        <v>100</v>
      </c>
      <c r="O326" s="181">
        <v>100</v>
      </c>
      <c r="P326" s="181">
        <v>0</v>
      </c>
      <c r="Q326" s="181">
        <v>0</v>
      </c>
      <c r="R326" s="181">
        <v>0</v>
      </c>
      <c r="S326" s="112"/>
      <c r="T326" s="133" t="s">
        <v>151</v>
      </c>
      <c r="U326" s="5">
        <f t="shared" si="54"/>
        <v>0.55000000000000004</v>
      </c>
      <c r="V326" s="5">
        <f t="shared" si="60"/>
        <v>0.85</v>
      </c>
      <c r="W326" s="5">
        <f t="shared" si="53"/>
        <v>0.9</v>
      </c>
      <c r="X326" s="5">
        <f t="shared" si="61"/>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818</v>
      </c>
      <c r="J327" s="133" t="s">
        <v>404</v>
      </c>
      <c r="K327" s="376">
        <f t="shared" si="59"/>
        <v>350.51428571428568</v>
      </c>
      <c r="L327" s="376">
        <f t="shared" si="59"/>
        <v>350.51428571428568</v>
      </c>
      <c r="M327" s="376">
        <f t="shared" si="59"/>
        <v>350.51428571428568</v>
      </c>
      <c r="N327" s="376">
        <f t="shared" si="52"/>
        <v>350.51428571428568</v>
      </c>
      <c r="O327" s="181">
        <v>350.51428571428568</v>
      </c>
      <c r="P327" s="181">
        <v>0</v>
      </c>
      <c r="Q327" s="181">
        <v>0</v>
      </c>
      <c r="R327" s="181">
        <v>0</v>
      </c>
      <c r="S327" s="112"/>
      <c r="T327" s="133" t="s">
        <v>404</v>
      </c>
      <c r="U327" s="5">
        <f t="shared" si="54"/>
        <v>10.601343537414968</v>
      </c>
      <c r="V327" s="5">
        <f t="shared" si="60"/>
        <v>16.38389455782313</v>
      </c>
      <c r="W327" s="5">
        <f t="shared" si="53"/>
        <v>17.347653061224491</v>
      </c>
      <c r="X327" s="5">
        <f t="shared" si="61"/>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59"/>
        <v>534.375</v>
      </c>
      <c r="L328" s="376">
        <f t="shared" si="59"/>
        <v>534.375</v>
      </c>
      <c r="M328" s="376">
        <f t="shared" si="59"/>
        <v>534.375</v>
      </c>
      <c r="N328" s="376">
        <f t="shared" si="52"/>
        <v>534.375</v>
      </c>
      <c r="O328" s="181">
        <v>534.375</v>
      </c>
      <c r="P328" s="181">
        <v>0</v>
      </c>
      <c r="Q328" s="181">
        <v>0</v>
      </c>
      <c r="R328" s="181">
        <v>0</v>
      </c>
      <c r="S328" s="112"/>
      <c r="T328" s="133" t="s">
        <v>143</v>
      </c>
      <c r="U328" s="5">
        <f t="shared" si="54"/>
        <v>12.927965686274513</v>
      </c>
      <c r="V328" s="5">
        <f t="shared" si="60"/>
        <v>19.979583333333338</v>
      </c>
      <c r="W328" s="5">
        <f t="shared" si="53"/>
        <v>21.154852941176475</v>
      </c>
      <c r="X328" s="5">
        <f t="shared" si="61"/>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59"/>
        <v>599.00416666666672</v>
      </c>
      <c r="L329" s="376">
        <f t="shared" si="59"/>
        <v>599.00416666666672</v>
      </c>
      <c r="M329" s="376">
        <f t="shared" si="59"/>
        <v>599.00416666666672</v>
      </c>
      <c r="N329" s="376">
        <f t="shared" ref="N329:N360" si="62">$O329</f>
        <v>599.00416666666672</v>
      </c>
      <c r="O329" s="181">
        <v>599.00416666666672</v>
      </c>
      <c r="P329" s="181">
        <v>0</v>
      </c>
      <c r="Q329" s="181">
        <v>0</v>
      </c>
      <c r="R329" s="181">
        <v>0</v>
      </c>
      <c r="S329" s="112"/>
      <c r="T329" s="133" t="s">
        <v>144</v>
      </c>
      <c r="U329" s="5">
        <f t="shared" ref="U329:U360" si="63">0.55*$Y329*(K329/$O329)</f>
        <v>18.3412134502924</v>
      </c>
      <c r="V329" s="377">
        <f>0.7*$Y329*(L329/$O329)</f>
        <v>23.343362573099412</v>
      </c>
      <c r="W329" s="5">
        <f t="shared" ref="W329:W360" si="64">0.9*$Y329*(M329/$O329)</f>
        <v>30.012894736842107</v>
      </c>
      <c r="X329" s="5">
        <f t="shared" si="61"/>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59"/>
        <v>1102.1291666666668</v>
      </c>
      <c r="L330" s="376">
        <f t="shared" si="59"/>
        <v>1102.1291666666668</v>
      </c>
      <c r="M330" s="376">
        <f t="shared" si="59"/>
        <v>1102.1291666666668</v>
      </c>
      <c r="N330" s="376">
        <f t="shared" si="62"/>
        <v>1102.1291666666668</v>
      </c>
      <c r="O330" s="181">
        <v>1102.1291666666668</v>
      </c>
      <c r="P330" s="181">
        <v>0</v>
      </c>
      <c r="Q330" s="181">
        <v>0</v>
      </c>
      <c r="R330" s="181">
        <v>0</v>
      </c>
      <c r="S330" s="112"/>
      <c r="T330" s="133" t="s">
        <v>145</v>
      </c>
      <c r="U330" s="5">
        <f t="shared" si="63"/>
        <v>38.178979591836743</v>
      </c>
      <c r="V330" s="5">
        <f t="shared" ref="V330:V338" si="65">0.85*$Y330*(L330/$O330)</f>
        <v>59.003877551020416</v>
      </c>
      <c r="W330" s="5">
        <f t="shared" si="64"/>
        <v>62.474693877551026</v>
      </c>
      <c r="X330" s="5">
        <f t="shared" si="61"/>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59"/>
        <v>1907.4208333333336</v>
      </c>
      <c r="L331" s="376">
        <f t="shared" si="59"/>
        <v>1907.4208333333336</v>
      </c>
      <c r="M331" s="376">
        <f t="shared" si="59"/>
        <v>1907.4208333333336</v>
      </c>
      <c r="N331" s="376">
        <f t="shared" si="62"/>
        <v>1907.4208333333336</v>
      </c>
      <c r="O331" s="181">
        <v>1907.4208333333336</v>
      </c>
      <c r="P331" s="181">
        <v>0</v>
      </c>
      <c r="Q331" s="181">
        <v>0</v>
      </c>
      <c r="R331" s="181">
        <v>0</v>
      </c>
      <c r="S331" s="112"/>
      <c r="T331" s="133" t="s">
        <v>146</v>
      </c>
      <c r="U331" s="5">
        <f t="shared" si="63"/>
        <v>53.326624999999993</v>
      </c>
      <c r="V331" s="5">
        <f t="shared" si="65"/>
        <v>82.413874999999976</v>
      </c>
      <c r="W331" s="5">
        <f t="shared" si="64"/>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59"/>
        <v>1617.35625</v>
      </c>
      <c r="L332" s="376">
        <f t="shared" si="59"/>
        <v>1617.35625</v>
      </c>
      <c r="M332" s="376">
        <f t="shared" si="59"/>
        <v>1617.35625</v>
      </c>
      <c r="N332" s="376">
        <f t="shared" si="62"/>
        <v>1617.35625</v>
      </c>
      <c r="O332" s="181">
        <v>1617.35625</v>
      </c>
      <c r="P332" s="181">
        <v>0</v>
      </c>
      <c r="Q332" s="181">
        <v>0</v>
      </c>
      <c r="R332" s="181">
        <v>0</v>
      </c>
      <c r="S332" s="112"/>
      <c r="T332" s="133" t="s">
        <v>147</v>
      </c>
      <c r="U332" s="5">
        <f t="shared" si="63"/>
        <v>42.842782258064489</v>
      </c>
      <c r="V332" s="5">
        <f t="shared" si="65"/>
        <v>66.211572580645111</v>
      </c>
      <c r="W332" s="5">
        <f t="shared" si="64"/>
        <v>70.106370967741881</v>
      </c>
      <c r="X332" s="5">
        <f t="shared" ref="X332:X340" si="66">$Y332*(N332/$O332)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59"/>
        <v>100</v>
      </c>
      <c r="L333" s="376">
        <f t="shared" si="59"/>
        <v>100</v>
      </c>
      <c r="M333" s="376">
        <f t="shared" si="59"/>
        <v>100</v>
      </c>
      <c r="N333" s="376">
        <f t="shared" si="62"/>
        <v>100</v>
      </c>
      <c r="O333" s="181">
        <v>100</v>
      </c>
      <c r="P333" s="181">
        <v>0</v>
      </c>
      <c r="Q333" s="181">
        <v>0</v>
      </c>
      <c r="R333" s="181">
        <v>0</v>
      </c>
      <c r="S333" s="112"/>
      <c r="T333" s="133" t="s">
        <v>148</v>
      </c>
      <c r="U333" s="5">
        <f t="shared" si="63"/>
        <v>0.55000000000000004</v>
      </c>
      <c r="V333" s="5">
        <f t="shared" si="65"/>
        <v>0.85</v>
      </c>
      <c r="W333" s="5">
        <f t="shared" si="64"/>
        <v>0.9</v>
      </c>
      <c r="X333" s="5">
        <f t="shared" si="66"/>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59"/>
        <v>100</v>
      </c>
      <c r="L334" s="376">
        <f t="shared" si="59"/>
        <v>100</v>
      </c>
      <c r="M334" s="376">
        <f t="shared" si="59"/>
        <v>100</v>
      </c>
      <c r="N334" s="376">
        <f t="shared" si="62"/>
        <v>100</v>
      </c>
      <c r="O334" s="181">
        <v>100</v>
      </c>
      <c r="P334" s="181">
        <v>0</v>
      </c>
      <c r="Q334" s="181">
        <v>0</v>
      </c>
      <c r="R334" s="181">
        <v>0</v>
      </c>
      <c r="S334" s="112"/>
      <c r="T334" s="133" t="s">
        <v>149</v>
      </c>
      <c r="U334" s="5">
        <f t="shared" si="63"/>
        <v>0.55000000000000004</v>
      </c>
      <c r="V334" s="5">
        <f t="shared" si="65"/>
        <v>0.85</v>
      </c>
      <c r="W334" s="5">
        <f t="shared" si="64"/>
        <v>0.9</v>
      </c>
      <c r="X334" s="5">
        <f t="shared" si="66"/>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59"/>
        <v>100</v>
      </c>
      <c r="L335" s="376">
        <f t="shared" si="59"/>
        <v>100</v>
      </c>
      <c r="M335" s="376">
        <f t="shared" si="59"/>
        <v>100</v>
      </c>
      <c r="N335" s="376">
        <f t="shared" si="62"/>
        <v>100</v>
      </c>
      <c r="O335" s="181">
        <v>100</v>
      </c>
      <c r="P335" s="181">
        <v>0</v>
      </c>
      <c r="Q335" s="181">
        <v>0</v>
      </c>
      <c r="R335" s="181">
        <v>0</v>
      </c>
      <c r="S335" s="112"/>
      <c r="T335" s="133" t="s">
        <v>150</v>
      </c>
      <c r="U335" s="5">
        <f t="shared" si="63"/>
        <v>0.55000000000000004</v>
      </c>
      <c r="V335" s="5">
        <f t="shared" si="65"/>
        <v>0.85</v>
      </c>
      <c r="W335" s="5">
        <f t="shared" si="64"/>
        <v>0.9</v>
      </c>
      <c r="X335" s="5">
        <f t="shared" si="66"/>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59"/>
        <v>100</v>
      </c>
      <c r="L336" s="376">
        <f t="shared" si="59"/>
        <v>100</v>
      </c>
      <c r="M336" s="376">
        <f t="shared" si="59"/>
        <v>100</v>
      </c>
      <c r="N336" s="376">
        <f t="shared" si="62"/>
        <v>100</v>
      </c>
      <c r="O336" s="181">
        <v>100</v>
      </c>
      <c r="P336" s="181">
        <v>0</v>
      </c>
      <c r="Q336" s="181">
        <v>0</v>
      </c>
      <c r="R336" s="181">
        <v>0</v>
      </c>
      <c r="S336" s="112"/>
      <c r="T336" s="133" t="s">
        <v>151</v>
      </c>
      <c r="U336" s="5">
        <f t="shared" si="63"/>
        <v>0.55000000000000004</v>
      </c>
      <c r="V336" s="5">
        <f t="shared" si="65"/>
        <v>0.85</v>
      </c>
      <c r="W336" s="5">
        <f t="shared" si="64"/>
        <v>0.9</v>
      </c>
      <c r="X336" s="5">
        <f t="shared" si="66"/>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819</v>
      </c>
      <c r="J337" s="133" t="s">
        <v>404</v>
      </c>
      <c r="K337" s="376">
        <f t="shared" si="59"/>
        <v>350.51428571428568</v>
      </c>
      <c r="L337" s="376">
        <f t="shared" si="59"/>
        <v>350.51428571428568</v>
      </c>
      <c r="M337" s="376">
        <f t="shared" si="59"/>
        <v>350.51428571428568</v>
      </c>
      <c r="N337" s="376">
        <f t="shared" si="62"/>
        <v>350.51428571428568</v>
      </c>
      <c r="O337" s="181">
        <v>350.51428571428568</v>
      </c>
      <c r="P337" s="181">
        <v>0</v>
      </c>
      <c r="Q337" s="181">
        <v>0</v>
      </c>
      <c r="R337" s="181">
        <v>0</v>
      </c>
      <c r="S337" s="112"/>
      <c r="T337" s="133" t="s">
        <v>404</v>
      </c>
      <c r="U337" s="5">
        <f t="shared" si="63"/>
        <v>10.601343537414968</v>
      </c>
      <c r="V337" s="5">
        <f t="shared" si="65"/>
        <v>16.38389455782313</v>
      </c>
      <c r="W337" s="5">
        <f t="shared" si="64"/>
        <v>17.347653061224491</v>
      </c>
      <c r="X337" s="5">
        <f t="shared" si="66"/>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59"/>
        <v>534.375</v>
      </c>
      <c r="L338" s="376">
        <f t="shared" si="59"/>
        <v>534.375</v>
      </c>
      <c r="M338" s="376">
        <f t="shared" si="59"/>
        <v>534.375</v>
      </c>
      <c r="N338" s="376">
        <f t="shared" si="62"/>
        <v>534.375</v>
      </c>
      <c r="O338" s="181">
        <v>534.375</v>
      </c>
      <c r="P338" s="181">
        <v>0</v>
      </c>
      <c r="Q338" s="181">
        <v>0</v>
      </c>
      <c r="R338" s="181">
        <v>0</v>
      </c>
      <c r="S338" s="112"/>
      <c r="T338" s="133" t="s">
        <v>143</v>
      </c>
      <c r="U338" s="5">
        <f t="shared" si="63"/>
        <v>12.927965686274513</v>
      </c>
      <c r="V338" s="5">
        <f t="shared" si="65"/>
        <v>19.979583333333338</v>
      </c>
      <c r="W338" s="5">
        <f t="shared" si="64"/>
        <v>21.154852941176475</v>
      </c>
      <c r="X338" s="5">
        <f t="shared" si="66"/>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59"/>
        <v>599.00416666666672</v>
      </c>
      <c r="L339" s="376">
        <f t="shared" si="59"/>
        <v>599.00416666666672</v>
      </c>
      <c r="M339" s="376">
        <f t="shared" si="59"/>
        <v>599.00416666666672</v>
      </c>
      <c r="N339" s="376">
        <f t="shared" si="62"/>
        <v>599.00416666666672</v>
      </c>
      <c r="O339" s="181">
        <v>599.00416666666672</v>
      </c>
      <c r="P339" s="181">
        <v>0</v>
      </c>
      <c r="Q339" s="181">
        <v>0</v>
      </c>
      <c r="R339" s="181">
        <v>0</v>
      </c>
      <c r="S339" s="112"/>
      <c r="T339" s="133" t="s">
        <v>144</v>
      </c>
      <c r="U339" s="5">
        <f t="shared" si="63"/>
        <v>18.3412134502924</v>
      </c>
      <c r="V339" s="377">
        <f>0.7*$Y339*(L339/$O339)</f>
        <v>23.343362573099412</v>
      </c>
      <c r="W339" s="5">
        <f t="shared" si="64"/>
        <v>30.012894736842107</v>
      </c>
      <c r="X339" s="5">
        <f t="shared" si="66"/>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59"/>
        <v>1102.1291666666668</v>
      </c>
      <c r="L340" s="376">
        <f t="shared" si="59"/>
        <v>1102.1291666666668</v>
      </c>
      <c r="M340" s="376">
        <f t="shared" si="59"/>
        <v>1102.1291666666668</v>
      </c>
      <c r="N340" s="376">
        <f t="shared" si="62"/>
        <v>1102.1291666666668</v>
      </c>
      <c r="O340" s="181">
        <v>1102.1291666666668</v>
      </c>
      <c r="P340" s="181">
        <v>0</v>
      </c>
      <c r="Q340" s="181">
        <v>0</v>
      </c>
      <c r="R340" s="181">
        <v>0</v>
      </c>
      <c r="S340" s="112"/>
      <c r="T340" s="133" t="s">
        <v>145</v>
      </c>
      <c r="U340" s="5">
        <f t="shared" si="63"/>
        <v>38.178979591836743</v>
      </c>
      <c r="V340" s="5">
        <f t="shared" ref="V340:V348" si="67">0.85*$Y340*(L340/$O340)</f>
        <v>59.003877551020416</v>
      </c>
      <c r="W340" s="5">
        <f t="shared" si="64"/>
        <v>62.474693877551026</v>
      </c>
      <c r="X340" s="5">
        <f t="shared" si="66"/>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59"/>
        <v>1907.4208333333336</v>
      </c>
      <c r="L341" s="376">
        <f t="shared" si="59"/>
        <v>1907.4208333333336</v>
      </c>
      <c r="M341" s="376">
        <f t="shared" si="59"/>
        <v>1907.4208333333336</v>
      </c>
      <c r="N341" s="376">
        <f t="shared" si="62"/>
        <v>1907.4208333333336</v>
      </c>
      <c r="O341" s="181">
        <v>1907.4208333333336</v>
      </c>
      <c r="P341" s="181">
        <v>0</v>
      </c>
      <c r="Q341" s="181">
        <v>0</v>
      </c>
      <c r="R341" s="181">
        <v>0</v>
      </c>
      <c r="S341" s="112"/>
      <c r="T341" s="133" t="s">
        <v>146</v>
      </c>
      <c r="U341" s="5">
        <f t="shared" si="63"/>
        <v>53.326624999999993</v>
      </c>
      <c r="V341" s="5">
        <f t="shared" si="67"/>
        <v>82.413874999999976</v>
      </c>
      <c r="W341" s="5">
        <f t="shared" si="64"/>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59"/>
        <v>2519.6374999999998</v>
      </c>
      <c r="L342" s="376">
        <f t="shared" si="59"/>
        <v>2519.6374999999998</v>
      </c>
      <c r="M342" s="376">
        <f t="shared" si="59"/>
        <v>2519.6374999999998</v>
      </c>
      <c r="N342" s="376">
        <f t="shared" si="62"/>
        <v>2519.6374999999998</v>
      </c>
      <c r="O342" s="181">
        <v>2519.6374999999998</v>
      </c>
      <c r="P342" s="181">
        <v>0</v>
      </c>
      <c r="Q342" s="181">
        <v>0</v>
      </c>
      <c r="R342" s="181">
        <v>0</v>
      </c>
      <c r="S342" s="112"/>
      <c r="T342" s="133" t="s">
        <v>147</v>
      </c>
      <c r="U342" s="5">
        <f t="shared" si="63"/>
        <v>19.594807692307693</v>
      </c>
      <c r="V342" s="5">
        <f t="shared" si="67"/>
        <v>30.282884615384614</v>
      </c>
      <c r="W342" s="5">
        <f t="shared" si="64"/>
        <v>32.064230769230768</v>
      </c>
      <c r="X342" s="5">
        <f t="shared" ref="X342:X350" si="68">$Y342*(N342/$O342)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59"/>
        <v>100</v>
      </c>
      <c r="L343" s="376">
        <f t="shared" si="59"/>
        <v>100</v>
      </c>
      <c r="M343" s="376">
        <f t="shared" si="59"/>
        <v>100</v>
      </c>
      <c r="N343" s="376">
        <f t="shared" si="62"/>
        <v>100</v>
      </c>
      <c r="O343" s="181">
        <v>100</v>
      </c>
      <c r="P343" s="181">
        <v>0</v>
      </c>
      <c r="Q343" s="181">
        <v>0</v>
      </c>
      <c r="R343" s="181">
        <v>0</v>
      </c>
      <c r="S343" s="112"/>
      <c r="T343" s="133" t="s">
        <v>148</v>
      </c>
      <c r="U343" s="5">
        <f t="shared" si="63"/>
        <v>0.55000000000000004</v>
      </c>
      <c r="V343" s="5">
        <f t="shared" si="67"/>
        <v>0.85</v>
      </c>
      <c r="W343" s="5">
        <f t="shared" si="64"/>
        <v>0.9</v>
      </c>
      <c r="X343" s="5">
        <f t="shared" si="68"/>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59"/>
        <v>100</v>
      </c>
      <c r="L344" s="376">
        <f t="shared" si="59"/>
        <v>100</v>
      </c>
      <c r="M344" s="376">
        <f t="shared" si="59"/>
        <v>100</v>
      </c>
      <c r="N344" s="376">
        <f t="shared" si="62"/>
        <v>100</v>
      </c>
      <c r="O344" s="181">
        <v>100</v>
      </c>
      <c r="P344" s="181">
        <v>0</v>
      </c>
      <c r="Q344" s="181">
        <v>0</v>
      </c>
      <c r="R344" s="181">
        <v>0</v>
      </c>
      <c r="S344" s="112"/>
      <c r="T344" s="133" t="s">
        <v>149</v>
      </c>
      <c r="U344" s="5">
        <f t="shared" si="63"/>
        <v>0.55000000000000004</v>
      </c>
      <c r="V344" s="5">
        <f t="shared" si="67"/>
        <v>0.85</v>
      </c>
      <c r="W344" s="5">
        <f t="shared" si="64"/>
        <v>0.9</v>
      </c>
      <c r="X344" s="5">
        <f t="shared" si="68"/>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59"/>
        <v>100</v>
      </c>
      <c r="L345" s="376">
        <f t="shared" si="59"/>
        <v>100</v>
      </c>
      <c r="M345" s="376">
        <f t="shared" si="59"/>
        <v>100</v>
      </c>
      <c r="N345" s="376">
        <f t="shared" si="62"/>
        <v>100</v>
      </c>
      <c r="O345" s="181">
        <v>100</v>
      </c>
      <c r="P345" s="181">
        <v>0</v>
      </c>
      <c r="Q345" s="181">
        <v>0</v>
      </c>
      <c r="R345" s="181">
        <v>0</v>
      </c>
      <c r="S345" s="112"/>
      <c r="T345" s="133" t="s">
        <v>150</v>
      </c>
      <c r="U345" s="5">
        <f t="shared" si="63"/>
        <v>0.55000000000000004</v>
      </c>
      <c r="V345" s="5">
        <f t="shared" si="67"/>
        <v>0.85</v>
      </c>
      <c r="W345" s="5">
        <f t="shared" si="64"/>
        <v>0.9</v>
      </c>
      <c r="X345" s="5">
        <f t="shared" si="68"/>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59"/>
        <v>100</v>
      </c>
      <c r="L346" s="376">
        <f t="shared" si="59"/>
        <v>100</v>
      </c>
      <c r="M346" s="376">
        <f t="shared" si="59"/>
        <v>100</v>
      </c>
      <c r="N346" s="376">
        <f t="shared" si="62"/>
        <v>100</v>
      </c>
      <c r="O346" s="181">
        <v>100</v>
      </c>
      <c r="P346" s="181">
        <v>0</v>
      </c>
      <c r="Q346" s="181">
        <v>0</v>
      </c>
      <c r="R346" s="181">
        <v>0</v>
      </c>
      <c r="S346" s="112"/>
      <c r="T346" s="133" t="s">
        <v>151</v>
      </c>
      <c r="U346" s="5">
        <f t="shared" si="63"/>
        <v>0.55000000000000004</v>
      </c>
      <c r="V346" s="5">
        <f t="shared" si="67"/>
        <v>0.85</v>
      </c>
      <c r="W346" s="5">
        <f t="shared" si="64"/>
        <v>0.9</v>
      </c>
      <c r="X346" s="5">
        <f t="shared" si="68"/>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820</v>
      </c>
      <c r="J347" s="133" t="s">
        <v>404</v>
      </c>
      <c r="K347" s="376">
        <f t="shared" si="59"/>
        <v>100</v>
      </c>
      <c r="L347" s="376">
        <f t="shared" si="59"/>
        <v>100</v>
      </c>
      <c r="M347" s="376">
        <f t="shared" si="59"/>
        <v>100</v>
      </c>
      <c r="N347" s="376">
        <f t="shared" si="62"/>
        <v>100</v>
      </c>
      <c r="O347" s="181">
        <v>100</v>
      </c>
      <c r="P347" s="181">
        <v>0</v>
      </c>
      <c r="Q347" s="181">
        <v>0</v>
      </c>
      <c r="R347" s="181">
        <v>0</v>
      </c>
      <c r="S347" s="112"/>
      <c r="T347" s="133" t="s">
        <v>404</v>
      </c>
      <c r="U347" s="5">
        <f t="shared" si="63"/>
        <v>0.55000000000000004</v>
      </c>
      <c r="V347" s="5">
        <f t="shared" si="67"/>
        <v>0.85</v>
      </c>
      <c r="W347" s="5">
        <f t="shared" si="64"/>
        <v>0.9</v>
      </c>
      <c r="X347" s="5">
        <f t="shared" si="68"/>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59"/>
        <v>220.89499999999998</v>
      </c>
      <c r="L348" s="376">
        <f t="shared" si="59"/>
        <v>220.89499999999998</v>
      </c>
      <c r="M348" s="376">
        <f t="shared" si="59"/>
        <v>220.89499999999998</v>
      </c>
      <c r="N348" s="376">
        <f t="shared" si="62"/>
        <v>220.89499999999998</v>
      </c>
      <c r="O348" s="181">
        <v>220.89499999999998</v>
      </c>
      <c r="P348" s="181">
        <v>0</v>
      </c>
      <c r="Q348" s="181">
        <v>0</v>
      </c>
      <c r="R348" s="181">
        <v>0</v>
      </c>
      <c r="S348" s="112"/>
      <c r="T348" s="133" t="s">
        <v>143</v>
      </c>
      <c r="U348" s="5">
        <f t="shared" si="63"/>
        <v>10.536274509803913</v>
      </c>
      <c r="V348" s="5">
        <f t="shared" si="67"/>
        <v>16.283333333333321</v>
      </c>
      <c r="W348" s="5">
        <f t="shared" si="64"/>
        <v>17.241176470588222</v>
      </c>
      <c r="X348" s="5">
        <f t="shared" si="68"/>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59"/>
        <v>598.87499999999989</v>
      </c>
      <c r="L349" s="376">
        <f t="shared" si="59"/>
        <v>598.87499999999989</v>
      </c>
      <c r="M349" s="376">
        <f t="shared" si="59"/>
        <v>598.87499999999989</v>
      </c>
      <c r="N349" s="376">
        <f t="shared" si="62"/>
        <v>598.87499999999989</v>
      </c>
      <c r="O349" s="181">
        <v>598.87499999999989</v>
      </c>
      <c r="P349" s="181">
        <v>0</v>
      </c>
      <c r="Q349" s="181">
        <v>0</v>
      </c>
      <c r="R349" s="181">
        <v>0</v>
      </c>
      <c r="S349" s="112"/>
      <c r="T349" s="133" t="s">
        <v>144</v>
      </c>
      <c r="U349" s="5">
        <f t="shared" si="63"/>
        <v>17.278684210526315</v>
      </c>
      <c r="V349" s="377">
        <f>0.7*$Y349*(L349/$O349)</f>
        <v>21.991052631578942</v>
      </c>
      <c r="W349" s="5">
        <f t="shared" si="64"/>
        <v>28.274210526315784</v>
      </c>
      <c r="X349" s="5">
        <f t="shared" si="68"/>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59"/>
        <v>900.15666666666652</v>
      </c>
      <c r="L350" s="376">
        <f t="shared" si="59"/>
        <v>900.15666666666652</v>
      </c>
      <c r="M350" s="376">
        <f t="shared" si="59"/>
        <v>900.15666666666652</v>
      </c>
      <c r="N350" s="376">
        <f t="shared" si="62"/>
        <v>900.15666666666652</v>
      </c>
      <c r="O350" s="181">
        <v>900.15666666666652</v>
      </c>
      <c r="P350" s="181">
        <v>0</v>
      </c>
      <c r="Q350" s="181">
        <v>0</v>
      </c>
      <c r="R350" s="181">
        <v>0</v>
      </c>
      <c r="S350" s="112"/>
      <c r="T350" s="133" t="s">
        <v>145</v>
      </c>
      <c r="U350" s="5">
        <f t="shared" si="63"/>
        <v>36.733714285714271</v>
      </c>
      <c r="V350" s="5">
        <f t="shared" ref="V350:V358" si="69">0.85*$Y350*(L350/$O350)</f>
        <v>56.770285714285691</v>
      </c>
      <c r="W350" s="5">
        <f t="shared" si="64"/>
        <v>60.109714285714261</v>
      </c>
      <c r="X350" s="5">
        <f t="shared" si="68"/>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59"/>
        <v>1092.3666666666668</v>
      </c>
      <c r="L351" s="376">
        <f t="shared" si="59"/>
        <v>1092.3666666666668</v>
      </c>
      <c r="M351" s="376">
        <f t="shared" si="59"/>
        <v>1092.3666666666668</v>
      </c>
      <c r="N351" s="376">
        <f t="shared" si="62"/>
        <v>1092.3666666666668</v>
      </c>
      <c r="O351" s="181">
        <v>1092.3666666666668</v>
      </c>
      <c r="P351" s="181">
        <v>0</v>
      </c>
      <c r="Q351" s="181">
        <v>0</v>
      </c>
      <c r="R351" s="181">
        <v>0</v>
      </c>
      <c r="S351" s="112"/>
      <c r="T351" s="133" t="s">
        <v>146</v>
      </c>
      <c r="U351" s="5">
        <f t="shared" si="63"/>
        <v>49.464616666666679</v>
      </c>
      <c r="V351" s="5">
        <f t="shared" si="69"/>
        <v>76.44531666666667</v>
      </c>
      <c r="W351" s="5">
        <f t="shared" si="64"/>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59"/>
        <v>1764.957142857143</v>
      </c>
      <c r="L352" s="376">
        <f t="shared" si="59"/>
        <v>1764.957142857143</v>
      </c>
      <c r="M352" s="376">
        <f t="shared" si="59"/>
        <v>1764.957142857143</v>
      </c>
      <c r="N352" s="376">
        <f t="shared" si="62"/>
        <v>1764.957142857143</v>
      </c>
      <c r="O352" s="181">
        <v>1764.957142857143</v>
      </c>
      <c r="P352" s="181">
        <v>0</v>
      </c>
      <c r="Q352" s="181">
        <v>0</v>
      </c>
      <c r="R352" s="181">
        <v>0</v>
      </c>
      <c r="S352" s="112"/>
      <c r="T352" s="133" t="s">
        <v>147</v>
      </c>
      <c r="U352" s="5">
        <f t="shared" si="63"/>
        <v>37.528333333333322</v>
      </c>
      <c r="V352" s="5">
        <f t="shared" si="69"/>
        <v>57.998333333333306</v>
      </c>
      <c r="W352" s="5">
        <f t="shared" si="64"/>
        <v>61.409999999999975</v>
      </c>
      <c r="X352" s="5">
        <f t="shared" ref="X352:X360" si="70">$Y352*(N352/$O352)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59"/>
        <v>100</v>
      </c>
      <c r="L353" s="376">
        <f t="shared" si="59"/>
        <v>100</v>
      </c>
      <c r="M353" s="376">
        <f t="shared" si="59"/>
        <v>100</v>
      </c>
      <c r="N353" s="376">
        <f t="shared" si="62"/>
        <v>100</v>
      </c>
      <c r="O353" s="181">
        <v>100</v>
      </c>
      <c r="P353" s="181">
        <v>0</v>
      </c>
      <c r="Q353" s="181">
        <v>0</v>
      </c>
      <c r="R353" s="181">
        <v>0</v>
      </c>
      <c r="S353" s="112"/>
      <c r="T353" s="133" t="s">
        <v>148</v>
      </c>
      <c r="U353" s="5">
        <f t="shared" si="63"/>
        <v>0.55000000000000004</v>
      </c>
      <c r="V353" s="5">
        <f t="shared" si="69"/>
        <v>0.85</v>
      </c>
      <c r="W353" s="5">
        <f t="shared" si="64"/>
        <v>0.9</v>
      </c>
      <c r="X353" s="5">
        <f t="shared" si="70"/>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59"/>
        <v>100</v>
      </c>
      <c r="L354" s="376">
        <f t="shared" si="59"/>
        <v>100</v>
      </c>
      <c r="M354" s="376">
        <f t="shared" si="59"/>
        <v>100</v>
      </c>
      <c r="N354" s="376">
        <f t="shared" si="62"/>
        <v>100</v>
      </c>
      <c r="O354" s="181">
        <v>100</v>
      </c>
      <c r="P354" s="181">
        <v>0</v>
      </c>
      <c r="Q354" s="181">
        <v>0</v>
      </c>
      <c r="R354" s="181">
        <v>0</v>
      </c>
      <c r="S354" s="112"/>
      <c r="T354" s="133" t="s">
        <v>149</v>
      </c>
      <c r="U354" s="5">
        <f t="shared" si="63"/>
        <v>0.55000000000000004</v>
      </c>
      <c r="V354" s="5">
        <f t="shared" si="69"/>
        <v>0.85</v>
      </c>
      <c r="W354" s="5">
        <f t="shared" si="64"/>
        <v>0.9</v>
      </c>
      <c r="X354" s="5">
        <f t="shared" si="70"/>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59"/>
        <v>100</v>
      </c>
      <c r="L355" s="376">
        <f t="shared" si="59"/>
        <v>100</v>
      </c>
      <c r="M355" s="376">
        <f t="shared" si="59"/>
        <v>100</v>
      </c>
      <c r="N355" s="376">
        <f t="shared" si="62"/>
        <v>100</v>
      </c>
      <c r="O355" s="181">
        <v>100</v>
      </c>
      <c r="P355" s="181">
        <v>0</v>
      </c>
      <c r="Q355" s="181">
        <v>0</v>
      </c>
      <c r="R355" s="181">
        <v>0</v>
      </c>
      <c r="S355" s="112"/>
      <c r="T355" s="133" t="s">
        <v>150</v>
      </c>
      <c r="U355" s="5">
        <f t="shared" si="63"/>
        <v>0.55000000000000004</v>
      </c>
      <c r="V355" s="5">
        <f t="shared" si="69"/>
        <v>0.85</v>
      </c>
      <c r="W355" s="5">
        <f t="shared" si="64"/>
        <v>0.9</v>
      </c>
      <c r="X355" s="5">
        <f t="shared" si="70"/>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59"/>
        <v>100</v>
      </c>
      <c r="L356" s="376">
        <f t="shared" si="59"/>
        <v>100</v>
      </c>
      <c r="M356" s="376">
        <f t="shared" si="59"/>
        <v>100</v>
      </c>
      <c r="N356" s="376">
        <f t="shared" si="62"/>
        <v>100</v>
      </c>
      <c r="O356" s="181">
        <v>100</v>
      </c>
      <c r="P356" s="181">
        <v>0</v>
      </c>
      <c r="Q356" s="181">
        <v>0</v>
      </c>
      <c r="R356" s="181">
        <v>0</v>
      </c>
      <c r="S356" s="112"/>
      <c r="T356" s="133" t="s">
        <v>151</v>
      </c>
      <c r="U356" s="5">
        <f t="shared" si="63"/>
        <v>0.55000000000000004</v>
      </c>
      <c r="V356" s="5">
        <f t="shared" si="69"/>
        <v>0.85</v>
      </c>
      <c r="W356" s="5">
        <f t="shared" si="64"/>
        <v>0.9</v>
      </c>
      <c r="X356" s="5">
        <f t="shared" si="70"/>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821</v>
      </c>
      <c r="J357" s="133" t="s">
        <v>404</v>
      </c>
      <c r="K357" s="376">
        <f t="shared" si="59"/>
        <v>100</v>
      </c>
      <c r="L357" s="376">
        <f t="shared" si="59"/>
        <v>100</v>
      </c>
      <c r="M357" s="376">
        <f t="shared" si="59"/>
        <v>100</v>
      </c>
      <c r="N357" s="376">
        <f t="shared" si="62"/>
        <v>100</v>
      </c>
      <c r="O357" s="181">
        <v>100</v>
      </c>
      <c r="P357" s="181">
        <v>0</v>
      </c>
      <c r="Q357" s="181">
        <v>0</v>
      </c>
      <c r="R357" s="181">
        <v>0</v>
      </c>
      <c r="S357" s="112"/>
      <c r="T357" s="133" t="s">
        <v>404</v>
      </c>
      <c r="U357" s="5">
        <f t="shared" si="63"/>
        <v>0.55000000000000004</v>
      </c>
      <c r="V357" s="5">
        <f t="shared" si="69"/>
        <v>0.85</v>
      </c>
      <c r="W357" s="5">
        <f t="shared" si="64"/>
        <v>0.9</v>
      </c>
      <c r="X357" s="5">
        <f t="shared" si="70"/>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59"/>
        <v>220.89499999999998</v>
      </c>
      <c r="L358" s="376">
        <f t="shared" si="59"/>
        <v>220.89499999999998</v>
      </c>
      <c r="M358" s="376">
        <f t="shared" si="59"/>
        <v>220.89499999999998</v>
      </c>
      <c r="N358" s="376">
        <f t="shared" si="62"/>
        <v>220.89499999999998</v>
      </c>
      <c r="O358" s="181">
        <v>220.89499999999998</v>
      </c>
      <c r="P358" s="181">
        <v>0</v>
      </c>
      <c r="Q358" s="181">
        <v>0</v>
      </c>
      <c r="R358" s="181">
        <v>0</v>
      </c>
      <c r="S358" s="112"/>
      <c r="T358" s="133" t="s">
        <v>143</v>
      </c>
      <c r="U358" s="5">
        <f t="shared" si="63"/>
        <v>10.536274509803913</v>
      </c>
      <c r="V358" s="5">
        <f t="shared" si="69"/>
        <v>16.283333333333321</v>
      </c>
      <c r="W358" s="5">
        <f t="shared" si="64"/>
        <v>17.241176470588222</v>
      </c>
      <c r="X358" s="5">
        <f t="shared" si="70"/>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59"/>
        <v>598.87499999999989</v>
      </c>
      <c r="L359" s="376">
        <f t="shared" si="59"/>
        <v>598.87499999999989</v>
      </c>
      <c r="M359" s="376">
        <f t="shared" si="59"/>
        <v>598.87499999999989</v>
      </c>
      <c r="N359" s="376">
        <f t="shared" si="62"/>
        <v>598.87499999999989</v>
      </c>
      <c r="O359" s="181">
        <v>598.87499999999989</v>
      </c>
      <c r="P359" s="181">
        <v>0</v>
      </c>
      <c r="Q359" s="181">
        <v>0</v>
      </c>
      <c r="R359" s="181">
        <v>0</v>
      </c>
      <c r="S359" s="112"/>
      <c r="T359" s="133" t="s">
        <v>144</v>
      </c>
      <c r="U359" s="5">
        <f t="shared" si="63"/>
        <v>17.278684210526315</v>
      </c>
      <c r="V359" s="377">
        <f>0.7*$Y359*(L359/$O359)</f>
        <v>21.991052631578942</v>
      </c>
      <c r="W359" s="5">
        <f t="shared" si="64"/>
        <v>28.274210526315784</v>
      </c>
      <c r="X359" s="5">
        <f t="shared" si="70"/>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59"/>
        <v>900.15666666666652</v>
      </c>
      <c r="L360" s="376">
        <f t="shared" si="59"/>
        <v>900.15666666666652</v>
      </c>
      <c r="M360" s="376">
        <f t="shared" si="59"/>
        <v>900.15666666666652</v>
      </c>
      <c r="N360" s="376">
        <f t="shared" si="62"/>
        <v>900.15666666666652</v>
      </c>
      <c r="O360" s="181">
        <v>900.15666666666652</v>
      </c>
      <c r="P360" s="181">
        <v>0</v>
      </c>
      <c r="Q360" s="181">
        <v>0</v>
      </c>
      <c r="R360" s="181">
        <v>0</v>
      </c>
      <c r="S360" s="112"/>
      <c r="T360" s="133" t="s">
        <v>145</v>
      </c>
      <c r="U360" s="5">
        <f t="shared" si="63"/>
        <v>36.733714285714271</v>
      </c>
      <c r="V360" s="5">
        <f t="shared" ref="V360:V368" si="71">0.85*$Y360*(L360/$O360)</f>
        <v>56.770285714285691</v>
      </c>
      <c r="W360" s="5">
        <f t="shared" si="64"/>
        <v>60.109714285714261</v>
      </c>
      <c r="X360" s="5">
        <f t="shared" si="70"/>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59"/>
        <v>1092.3666666666668</v>
      </c>
      <c r="L361" s="376">
        <f t="shared" si="59"/>
        <v>1092.3666666666668</v>
      </c>
      <c r="M361" s="376">
        <f t="shared" si="59"/>
        <v>1092.3666666666668</v>
      </c>
      <c r="N361" s="376">
        <f t="shared" ref="N361:N396" si="72">$O361</f>
        <v>1092.3666666666668</v>
      </c>
      <c r="O361" s="181">
        <v>1092.3666666666668</v>
      </c>
      <c r="P361" s="181">
        <v>0</v>
      </c>
      <c r="Q361" s="181">
        <v>0</v>
      </c>
      <c r="R361" s="181">
        <v>0</v>
      </c>
      <c r="S361" s="112"/>
      <c r="T361" s="133" t="s">
        <v>146</v>
      </c>
      <c r="U361" s="5">
        <f t="shared" ref="U361:U396" si="73">0.55*$Y361*(K361/$O361)</f>
        <v>49.464616666666679</v>
      </c>
      <c r="V361" s="5">
        <f t="shared" si="71"/>
        <v>76.44531666666667</v>
      </c>
      <c r="W361" s="5">
        <f t="shared" ref="W361:W396" si="74">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59"/>
        <v>1161.203125</v>
      </c>
      <c r="L362" s="376">
        <f t="shared" si="59"/>
        <v>1161.203125</v>
      </c>
      <c r="M362" s="376">
        <f t="shared" si="59"/>
        <v>1161.203125</v>
      </c>
      <c r="N362" s="376">
        <f t="shared" si="72"/>
        <v>1161.203125</v>
      </c>
      <c r="O362" s="181">
        <v>1161.203125</v>
      </c>
      <c r="P362" s="181">
        <v>0</v>
      </c>
      <c r="Q362" s="181">
        <v>0</v>
      </c>
      <c r="R362" s="181">
        <v>0</v>
      </c>
      <c r="S362" s="112"/>
      <c r="T362" s="133" t="s">
        <v>147</v>
      </c>
      <c r="U362" s="5">
        <f t="shared" si="73"/>
        <v>25.419375000000013</v>
      </c>
      <c r="V362" s="5">
        <f t="shared" si="71"/>
        <v>39.284488636363655</v>
      </c>
      <c r="W362" s="5">
        <f t="shared" si="74"/>
        <v>41.595340909090929</v>
      </c>
      <c r="X362" s="5">
        <f t="shared" ref="X362:X370" si="75">$Y362*(N362/$O362)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59"/>
        <v>100</v>
      </c>
      <c r="L363" s="376">
        <f t="shared" si="59"/>
        <v>100</v>
      </c>
      <c r="M363" s="376">
        <f t="shared" si="59"/>
        <v>100</v>
      </c>
      <c r="N363" s="376">
        <f t="shared" si="72"/>
        <v>100</v>
      </c>
      <c r="O363" s="181">
        <v>100</v>
      </c>
      <c r="P363" s="181">
        <v>0</v>
      </c>
      <c r="Q363" s="181">
        <v>0</v>
      </c>
      <c r="R363" s="181">
        <v>0</v>
      </c>
      <c r="S363" s="112"/>
      <c r="T363" s="133" t="s">
        <v>148</v>
      </c>
      <c r="U363" s="5">
        <f t="shared" si="73"/>
        <v>0.55000000000000004</v>
      </c>
      <c r="V363" s="5">
        <f t="shared" si="71"/>
        <v>0.85</v>
      </c>
      <c r="W363" s="5">
        <f t="shared" si="74"/>
        <v>0.9</v>
      </c>
      <c r="X363" s="5">
        <f t="shared" si="75"/>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59"/>
        <v>100</v>
      </c>
      <c r="L364" s="376">
        <f t="shared" si="59"/>
        <v>100</v>
      </c>
      <c r="M364" s="376">
        <f t="shared" si="59"/>
        <v>100</v>
      </c>
      <c r="N364" s="376">
        <f t="shared" si="72"/>
        <v>100</v>
      </c>
      <c r="O364" s="181">
        <v>100</v>
      </c>
      <c r="P364" s="181">
        <v>0</v>
      </c>
      <c r="Q364" s="181">
        <v>0</v>
      </c>
      <c r="R364" s="181">
        <v>0</v>
      </c>
      <c r="S364" s="112"/>
      <c r="T364" s="133" t="s">
        <v>149</v>
      </c>
      <c r="U364" s="5">
        <f t="shared" si="73"/>
        <v>0.55000000000000004</v>
      </c>
      <c r="V364" s="5">
        <f t="shared" si="71"/>
        <v>0.85</v>
      </c>
      <c r="W364" s="5">
        <f t="shared" si="74"/>
        <v>0.9</v>
      </c>
      <c r="X364" s="5">
        <f t="shared" si="75"/>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59"/>
        <v>100</v>
      </c>
      <c r="L365" s="376">
        <f t="shared" si="59"/>
        <v>100</v>
      </c>
      <c r="M365" s="376">
        <f t="shared" si="59"/>
        <v>100</v>
      </c>
      <c r="N365" s="376">
        <f t="shared" si="72"/>
        <v>100</v>
      </c>
      <c r="O365" s="181">
        <v>100</v>
      </c>
      <c r="P365" s="181">
        <v>0</v>
      </c>
      <c r="Q365" s="181">
        <v>0</v>
      </c>
      <c r="R365" s="181">
        <v>0</v>
      </c>
      <c r="S365" s="112"/>
      <c r="T365" s="133" t="s">
        <v>150</v>
      </c>
      <c r="U365" s="5">
        <f t="shared" si="73"/>
        <v>0.55000000000000004</v>
      </c>
      <c r="V365" s="5">
        <f t="shared" si="71"/>
        <v>0.85</v>
      </c>
      <c r="W365" s="5">
        <f t="shared" si="74"/>
        <v>0.9</v>
      </c>
      <c r="X365" s="5">
        <f t="shared" si="75"/>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59"/>
        <v>100</v>
      </c>
      <c r="L366" s="376">
        <f t="shared" si="59"/>
        <v>100</v>
      </c>
      <c r="M366" s="376">
        <f t="shared" si="59"/>
        <v>100</v>
      </c>
      <c r="N366" s="376">
        <f t="shared" si="72"/>
        <v>100</v>
      </c>
      <c r="O366" s="181">
        <v>100</v>
      </c>
      <c r="P366" s="181">
        <v>0</v>
      </c>
      <c r="Q366" s="181">
        <v>0</v>
      </c>
      <c r="R366" s="181">
        <v>0</v>
      </c>
      <c r="S366" s="112"/>
      <c r="T366" s="133" t="s">
        <v>151</v>
      </c>
      <c r="U366" s="5">
        <f t="shared" si="73"/>
        <v>0.55000000000000004</v>
      </c>
      <c r="V366" s="5">
        <f t="shared" si="71"/>
        <v>0.85</v>
      </c>
      <c r="W366" s="5">
        <f t="shared" si="74"/>
        <v>0.9</v>
      </c>
      <c r="X366" s="5">
        <f t="shared" si="75"/>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822</v>
      </c>
      <c r="J367" s="133" t="s">
        <v>404</v>
      </c>
      <c r="K367" s="376">
        <f t="shared" si="59"/>
        <v>100</v>
      </c>
      <c r="L367" s="376">
        <f t="shared" si="59"/>
        <v>100</v>
      </c>
      <c r="M367" s="376">
        <f t="shared" si="59"/>
        <v>100</v>
      </c>
      <c r="N367" s="376">
        <f t="shared" si="72"/>
        <v>100</v>
      </c>
      <c r="O367" s="181">
        <v>100</v>
      </c>
      <c r="P367" s="181">
        <v>0</v>
      </c>
      <c r="Q367" s="181">
        <v>0</v>
      </c>
      <c r="R367" s="181">
        <v>0</v>
      </c>
      <c r="S367" s="112"/>
      <c r="T367" s="133" t="s">
        <v>404</v>
      </c>
      <c r="U367" s="5">
        <f t="shared" si="73"/>
        <v>0.55000000000000004</v>
      </c>
      <c r="V367" s="5">
        <f t="shared" si="71"/>
        <v>0.85</v>
      </c>
      <c r="W367" s="5">
        <f t="shared" si="74"/>
        <v>0.9</v>
      </c>
      <c r="X367" s="5">
        <f t="shared" si="75"/>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59"/>
        <v>100</v>
      </c>
      <c r="L368" s="376">
        <f t="shared" si="59"/>
        <v>100</v>
      </c>
      <c r="M368" s="376">
        <f t="shared" si="59"/>
        <v>100</v>
      </c>
      <c r="N368" s="376">
        <f t="shared" si="72"/>
        <v>100</v>
      </c>
      <c r="O368" s="181">
        <v>100</v>
      </c>
      <c r="P368" s="181">
        <v>0</v>
      </c>
      <c r="Q368" s="181">
        <v>0</v>
      </c>
      <c r="R368" s="181">
        <v>0</v>
      </c>
      <c r="S368" s="112"/>
      <c r="T368" s="133" t="s">
        <v>143</v>
      </c>
      <c r="U368" s="5">
        <f t="shared" si="73"/>
        <v>0.55000000000000004</v>
      </c>
      <c r="V368" s="5">
        <f t="shared" si="71"/>
        <v>0.85</v>
      </c>
      <c r="W368" s="5">
        <f t="shared" si="74"/>
        <v>0.9</v>
      </c>
      <c r="X368" s="5">
        <f t="shared" si="75"/>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59"/>
        <v>358.06785714285712</v>
      </c>
      <c r="L369" s="376">
        <f t="shared" si="59"/>
        <v>358.06785714285712</v>
      </c>
      <c r="M369" s="376">
        <f t="shared" si="59"/>
        <v>358.06785714285712</v>
      </c>
      <c r="N369" s="376">
        <f t="shared" si="72"/>
        <v>358.06785714285712</v>
      </c>
      <c r="O369" s="181">
        <v>358.06785714285712</v>
      </c>
      <c r="P369" s="181">
        <v>0</v>
      </c>
      <c r="Q369" s="181">
        <v>0</v>
      </c>
      <c r="R369" s="181">
        <v>0</v>
      </c>
      <c r="S369" s="112"/>
      <c r="T369" s="133" t="s">
        <v>144</v>
      </c>
      <c r="U369" s="5">
        <f t="shared" si="73"/>
        <v>16.560163265306112</v>
      </c>
      <c r="V369" s="377">
        <f>0.7*$Y369*(L369/$O369)</f>
        <v>21.076571428571413</v>
      </c>
      <c r="W369" s="5">
        <f t="shared" si="74"/>
        <v>27.098448979591819</v>
      </c>
      <c r="X369" s="5">
        <f t="shared" si="75"/>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59"/>
        <v>881.51428571428585</v>
      </c>
      <c r="L370" s="376">
        <f t="shared" si="59"/>
        <v>881.51428571428585</v>
      </c>
      <c r="M370" s="376">
        <f t="shared" si="59"/>
        <v>881.51428571428585</v>
      </c>
      <c r="N370" s="376">
        <f t="shared" si="72"/>
        <v>881.51428571428585</v>
      </c>
      <c r="O370" s="181">
        <v>881.51428571428585</v>
      </c>
      <c r="P370" s="181">
        <v>0</v>
      </c>
      <c r="Q370" s="181">
        <v>0</v>
      </c>
      <c r="R370" s="181">
        <v>0</v>
      </c>
      <c r="S370" s="112"/>
      <c r="T370" s="133" t="s">
        <v>145</v>
      </c>
      <c r="U370" s="5">
        <f t="shared" si="73"/>
        <v>37.514489795918387</v>
      </c>
      <c r="V370" s="5">
        <f t="shared" ref="V370:V378" si="76">0.85*$Y370*(L370/$O370)</f>
        <v>57.976938775510227</v>
      </c>
      <c r="W370" s="5">
        <f t="shared" si="74"/>
        <v>61.387346938775543</v>
      </c>
      <c r="X370" s="5">
        <f t="shared" si="75"/>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59"/>
        <v>1004.4642857142858</v>
      </c>
      <c r="L371" s="376">
        <f t="shared" si="59"/>
        <v>1004.4642857142858</v>
      </c>
      <c r="M371" s="376">
        <f t="shared" si="59"/>
        <v>1004.4642857142858</v>
      </c>
      <c r="N371" s="376">
        <f t="shared" si="72"/>
        <v>1004.4642857142858</v>
      </c>
      <c r="O371" s="181">
        <v>1004.4642857142858</v>
      </c>
      <c r="P371" s="181">
        <v>0</v>
      </c>
      <c r="Q371" s="181">
        <v>0</v>
      </c>
      <c r="R371" s="181">
        <v>0</v>
      </c>
      <c r="S371" s="112"/>
      <c r="T371" s="133" t="s">
        <v>146</v>
      </c>
      <c r="U371" s="5">
        <f t="shared" si="73"/>
        <v>49.130321428571435</v>
      </c>
      <c r="V371" s="5">
        <f t="shared" si="76"/>
        <v>75.928678571428563</v>
      </c>
      <c r="W371" s="5">
        <f t="shared" si="74"/>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59"/>
        <v>937.22499999999991</v>
      </c>
      <c r="L372" s="376">
        <f t="shared" si="59"/>
        <v>937.22499999999991</v>
      </c>
      <c r="M372" s="376">
        <f t="shared" si="59"/>
        <v>937.22499999999991</v>
      </c>
      <c r="N372" s="376">
        <f t="shared" si="72"/>
        <v>937.22499999999991</v>
      </c>
      <c r="O372" s="181">
        <v>937.22499999999991</v>
      </c>
      <c r="P372" s="181">
        <v>0</v>
      </c>
      <c r="Q372" s="181">
        <v>0</v>
      </c>
      <c r="R372" s="181">
        <v>0</v>
      </c>
      <c r="S372" s="112"/>
      <c r="T372" s="133" t="s">
        <v>147</v>
      </c>
      <c r="U372" s="5">
        <f t="shared" si="73"/>
        <v>36.940000000000005</v>
      </c>
      <c r="V372" s="5">
        <f t="shared" si="76"/>
        <v>57.089090909090913</v>
      </c>
      <c r="W372" s="5">
        <f t="shared" si="74"/>
        <v>60.447272727272733</v>
      </c>
      <c r="X372" s="5">
        <f t="shared" ref="X372:X380" si="77">$Y372*(N372/$O372)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59"/>
        <v>100</v>
      </c>
      <c r="L373" s="376">
        <f t="shared" si="59"/>
        <v>100</v>
      </c>
      <c r="M373" s="376">
        <f t="shared" si="59"/>
        <v>100</v>
      </c>
      <c r="N373" s="376">
        <f t="shared" si="72"/>
        <v>100</v>
      </c>
      <c r="O373" s="181">
        <v>100</v>
      </c>
      <c r="P373" s="181">
        <v>0</v>
      </c>
      <c r="Q373" s="181">
        <v>0</v>
      </c>
      <c r="R373" s="181">
        <v>0</v>
      </c>
      <c r="S373" s="112"/>
      <c r="T373" s="133" t="s">
        <v>148</v>
      </c>
      <c r="U373" s="5">
        <f t="shared" si="73"/>
        <v>0.55000000000000004</v>
      </c>
      <c r="V373" s="5">
        <f t="shared" si="76"/>
        <v>0.85</v>
      </c>
      <c r="W373" s="5">
        <f t="shared" si="74"/>
        <v>0.9</v>
      </c>
      <c r="X373" s="5">
        <f t="shared" si="77"/>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59"/>
        <v>100</v>
      </c>
      <c r="L374" s="376">
        <f t="shared" si="59"/>
        <v>100</v>
      </c>
      <c r="M374" s="376">
        <f t="shared" si="59"/>
        <v>100</v>
      </c>
      <c r="N374" s="376">
        <f t="shared" si="72"/>
        <v>100</v>
      </c>
      <c r="O374" s="181">
        <v>100</v>
      </c>
      <c r="P374" s="181">
        <v>0</v>
      </c>
      <c r="Q374" s="181">
        <v>0</v>
      </c>
      <c r="R374" s="181">
        <v>0</v>
      </c>
      <c r="S374" s="112"/>
      <c r="T374" s="133" t="s">
        <v>149</v>
      </c>
      <c r="U374" s="5">
        <f t="shared" si="73"/>
        <v>0.55000000000000004</v>
      </c>
      <c r="V374" s="5">
        <f t="shared" si="76"/>
        <v>0.85</v>
      </c>
      <c r="W374" s="5">
        <f t="shared" si="74"/>
        <v>0.9</v>
      </c>
      <c r="X374" s="5">
        <f t="shared" si="77"/>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59"/>
        <v>100</v>
      </c>
      <c r="L375" s="376">
        <f t="shared" si="59"/>
        <v>100</v>
      </c>
      <c r="M375" s="376">
        <f t="shared" si="59"/>
        <v>100</v>
      </c>
      <c r="N375" s="376">
        <f t="shared" si="72"/>
        <v>100</v>
      </c>
      <c r="O375" s="181">
        <v>100</v>
      </c>
      <c r="P375" s="181">
        <v>0</v>
      </c>
      <c r="Q375" s="181">
        <v>0</v>
      </c>
      <c r="R375" s="181">
        <v>0</v>
      </c>
      <c r="S375" s="112"/>
      <c r="T375" s="133" t="s">
        <v>150</v>
      </c>
      <c r="U375" s="5">
        <f t="shared" si="73"/>
        <v>0.55000000000000004</v>
      </c>
      <c r="V375" s="5">
        <f t="shared" si="76"/>
        <v>0.85</v>
      </c>
      <c r="W375" s="5">
        <f t="shared" si="74"/>
        <v>0.9</v>
      </c>
      <c r="X375" s="5">
        <f t="shared" si="77"/>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59"/>
        <v>100</v>
      </c>
      <c r="L376" s="376">
        <f t="shared" si="59"/>
        <v>100</v>
      </c>
      <c r="M376" s="376">
        <f t="shared" si="59"/>
        <v>100</v>
      </c>
      <c r="N376" s="376">
        <f t="shared" si="72"/>
        <v>100</v>
      </c>
      <c r="O376" s="181">
        <v>100</v>
      </c>
      <c r="P376" s="181">
        <v>0</v>
      </c>
      <c r="Q376" s="181">
        <v>0</v>
      </c>
      <c r="R376" s="181">
        <v>0</v>
      </c>
      <c r="S376" s="112"/>
      <c r="T376" s="133" t="s">
        <v>151</v>
      </c>
      <c r="U376" s="5">
        <f t="shared" si="73"/>
        <v>0.55000000000000004</v>
      </c>
      <c r="V376" s="5">
        <f t="shared" si="76"/>
        <v>0.85</v>
      </c>
      <c r="W376" s="5">
        <f t="shared" si="74"/>
        <v>0.9</v>
      </c>
      <c r="X376" s="5">
        <f t="shared" si="77"/>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823</v>
      </c>
      <c r="J377" s="133" t="s">
        <v>404</v>
      </c>
      <c r="K377" s="376">
        <f t="shared" ref="K377:M396" si="78">$O377</f>
        <v>100</v>
      </c>
      <c r="L377" s="376">
        <f t="shared" si="78"/>
        <v>100</v>
      </c>
      <c r="M377" s="376">
        <f t="shared" si="78"/>
        <v>100</v>
      </c>
      <c r="N377" s="376">
        <f t="shared" si="72"/>
        <v>100</v>
      </c>
      <c r="O377" s="181">
        <v>100</v>
      </c>
      <c r="P377" s="181">
        <v>0</v>
      </c>
      <c r="Q377" s="181">
        <v>0</v>
      </c>
      <c r="R377" s="181">
        <v>0</v>
      </c>
      <c r="S377" s="112"/>
      <c r="T377" s="133" t="s">
        <v>404</v>
      </c>
      <c r="U377" s="5">
        <f t="shared" si="73"/>
        <v>0.55000000000000004</v>
      </c>
      <c r="V377" s="5">
        <f t="shared" si="76"/>
        <v>0.85</v>
      </c>
      <c r="W377" s="5">
        <f t="shared" si="74"/>
        <v>0.9</v>
      </c>
      <c r="X377" s="5">
        <f t="shared" si="77"/>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8"/>
        <v>100</v>
      </c>
      <c r="L378" s="376">
        <f t="shared" si="78"/>
        <v>100</v>
      </c>
      <c r="M378" s="376">
        <f t="shared" si="78"/>
        <v>100</v>
      </c>
      <c r="N378" s="376">
        <f t="shared" si="72"/>
        <v>100</v>
      </c>
      <c r="O378" s="181">
        <v>100</v>
      </c>
      <c r="P378" s="181">
        <v>0</v>
      </c>
      <c r="Q378" s="181">
        <v>0</v>
      </c>
      <c r="R378" s="181">
        <v>0</v>
      </c>
      <c r="S378" s="112"/>
      <c r="T378" s="133" t="s">
        <v>143</v>
      </c>
      <c r="U378" s="5">
        <f t="shared" si="73"/>
        <v>0.55000000000000004</v>
      </c>
      <c r="V378" s="5">
        <f t="shared" si="76"/>
        <v>0.85</v>
      </c>
      <c r="W378" s="5">
        <f t="shared" si="74"/>
        <v>0.9</v>
      </c>
      <c r="X378" s="5">
        <f t="shared" si="77"/>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8"/>
        <v>358.06785714285712</v>
      </c>
      <c r="L379" s="376">
        <f t="shared" si="78"/>
        <v>358.06785714285712</v>
      </c>
      <c r="M379" s="376">
        <f t="shared" si="78"/>
        <v>358.06785714285712</v>
      </c>
      <c r="N379" s="376">
        <f t="shared" si="72"/>
        <v>358.06785714285712</v>
      </c>
      <c r="O379" s="181">
        <v>358.06785714285712</v>
      </c>
      <c r="P379" s="181">
        <v>0</v>
      </c>
      <c r="Q379" s="181">
        <v>0</v>
      </c>
      <c r="R379" s="181">
        <v>0</v>
      </c>
      <c r="S379" s="112"/>
      <c r="T379" s="133" t="s">
        <v>144</v>
      </c>
      <c r="U379" s="5">
        <f t="shared" si="73"/>
        <v>16.560163265306112</v>
      </c>
      <c r="V379" s="377">
        <f>0.7*$Y379*(L379/$O379)</f>
        <v>21.076571428571413</v>
      </c>
      <c r="W379" s="5">
        <f t="shared" si="74"/>
        <v>27.098448979591819</v>
      </c>
      <c r="X379" s="5">
        <f t="shared" si="77"/>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8"/>
        <v>881.51428571428585</v>
      </c>
      <c r="L380" s="376">
        <f t="shared" si="78"/>
        <v>881.51428571428585</v>
      </c>
      <c r="M380" s="376">
        <f t="shared" si="78"/>
        <v>881.51428571428585</v>
      </c>
      <c r="N380" s="376">
        <f t="shared" si="72"/>
        <v>881.51428571428585</v>
      </c>
      <c r="O380" s="181">
        <v>881.51428571428585</v>
      </c>
      <c r="P380" s="181">
        <v>0</v>
      </c>
      <c r="Q380" s="181">
        <v>0</v>
      </c>
      <c r="R380" s="181">
        <v>0</v>
      </c>
      <c r="S380" s="112"/>
      <c r="T380" s="133" t="s">
        <v>145</v>
      </c>
      <c r="U380" s="5">
        <f t="shared" si="73"/>
        <v>37.514489795918387</v>
      </c>
      <c r="V380" s="5">
        <f t="shared" ref="V380:V388" si="79">0.85*$Y380*(L380/$O380)</f>
        <v>57.976938775510227</v>
      </c>
      <c r="W380" s="5">
        <f t="shared" si="74"/>
        <v>61.387346938775543</v>
      </c>
      <c r="X380" s="5">
        <f t="shared" si="77"/>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8"/>
        <v>1004.4642857142858</v>
      </c>
      <c r="L381" s="376">
        <f t="shared" si="78"/>
        <v>1004.4642857142858</v>
      </c>
      <c r="M381" s="376">
        <f t="shared" si="78"/>
        <v>1004.4642857142858</v>
      </c>
      <c r="N381" s="376">
        <f t="shared" si="72"/>
        <v>1004.4642857142858</v>
      </c>
      <c r="O381" s="181">
        <v>1004.4642857142858</v>
      </c>
      <c r="P381" s="181">
        <v>0</v>
      </c>
      <c r="Q381" s="181">
        <v>0</v>
      </c>
      <c r="R381" s="181">
        <v>0</v>
      </c>
      <c r="S381" s="112"/>
      <c r="T381" s="133" t="s">
        <v>146</v>
      </c>
      <c r="U381" s="5">
        <f t="shared" si="73"/>
        <v>49.130321428571435</v>
      </c>
      <c r="V381" s="5">
        <f t="shared" si="79"/>
        <v>75.928678571428563</v>
      </c>
      <c r="W381" s="5">
        <f t="shared" si="74"/>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8"/>
        <v>1507.165</v>
      </c>
      <c r="L382" s="376">
        <f t="shared" si="78"/>
        <v>1507.165</v>
      </c>
      <c r="M382" s="376">
        <f t="shared" si="78"/>
        <v>1507.165</v>
      </c>
      <c r="N382" s="376">
        <f t="shared" si="72"/>
        <v>1507.165</v>
      </c>
      <c r="O382" s="181">
        <v>1507.165</v>
      </c>
      <c r="P382" s="181">
        <v>0</v>
      </c>
      <c r="Q382" s="181">
        <v>0</v>
      </c>
      <c r="R382" s="181">
        <v>0</v>
      </c>
      <c r="S382" s="112"/>
      <c r="T382" s="133" t="s">
        <v>147</v>
      </c>
      <c r="U382" s="5">
        <f t="shared" si="73"/>
        <v>20.348705882352935</v>
      </c>
      <c r="V382" s="5">
        <f t="shared" si="79"/>
        <v>31.44799999999999</v>
      </c>
      <c r="W382" s="5">
        <f t="shared" si="74"/>
        <v>33.297882352941166</v>
      </c>
      <c r="X382" s="5">
        <f t="shared" ref="X382:X390" si="80">$Y382*(N382/$O382)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8"/>
        <v>100</v>
      </c>
      <c r="L383" s="376">
        <f t="shared" si="78"/>
        <v>100</v>
      </c>
      <c r="M383" s="376">
        <f t="shared" si="78"/>
        <v>100</v>
      </c>
      <c r="N383" s="376">
        <f t="shared" si="72"/>
        <v>100</v>
      </c>
      <c r="O383" s="181">
        <v>100</v>
      </c>
      <c r="P383" s="181">
        <v>0</v>
      </c>
      <c r="Q383" s="181">
        <v>0</v>
      </c>
      <c r="R383" s="181">
        <v>0</v>
      </c>
      <c r="S383" s="112"/>
      <c r="T383" s="133" t="s">
        <v>148</v>
      </c>
      <c r="U383" s="5">
        <f t="shared" si="73"/>
        <v>0.55000000000000004</v>
      </c>
      <c r="V383" s="5">
        <f t="shared" si="79"/>
        <v>0.85</v>
      </c>
      <c r="W383" s="5">
        <f t="shared" si="74"/>
        <v>0.9</v>
      </c>
      <c r="X383" s="5">
        <f t="shared" si="80"/>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8"/>
        <v>100</v>
      </c>
      <c r="L384" s="376">
        <f t="shared" si="78"/>
        <v>100</v>
      </c>
      <c r="M384" s="376">
        <f t="shared" si="78"/>
        <v>100</v>
      </c>
      <c r="N384" s="376">
        <f t="shared" si="72"/>
        <v>100</v>
      </c>
      <c r="O384" s="181">
        <v>100</v>
      </c>
      <c r="P384" s="181">
        <v>0</v>
      </c>
      <c r="Q384" s="181">
        <v>0</v>
      </c>
      <c r="R384" s="181">
        <v>0</v>
      </c>
      <c r="S384" s="112"/>
      <c r="T384" s="133" t="s">
        <v>149</v>
      </c>
      <c r="U384" s="5">
        <f t="shared" si="73"/>
        <v>0.55000000000000004</v>
      </c>
      <c r="V384" s="5">
        <f t="shared" si="79"/>
        <v>0.85</v>
      </c>
      <c r="W384" s="5">
        <f t="shared" si="74"/>
        <v>0.9</v>
      </c>
      <c r="X384" s="5">
        <f t="shared" si="80"/>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8"/>
        <v>100</v>
      </c>
      <c r="L385" s="376">
        <f t="shared" si="78"/>
        <v>100</v>
      </c>
      <c r="M385" s="376">
        <f t="shared" si="78"/>
        <v>100</v>
      </c>
      <c r="N385" s="376">
        <f t="shared" si="72"/>
        <v>100</v>
      </c>
      <c r="O385" s="181">
        <v>100</v>
      </c>
      <c r="P385" s="181">
        <v>0</v>
      </c>
      <c r="Q385" s="181">
        <v>0</v>
      </c>
      <c r="R385" s="181">
        <v>0</v>
      </c>
      <c r="S385" s="112"/>
      <c r="T385" s="133" t="s">
        <v>150</v>
      </c>
      <c r="U385" s="5">
        <f t="shared" si="73"/>
        <v>0.55000000000000004</v>
      </c>
      <c r="V385" s="5">
        <f t="shared" si="79"/>
        <v>0.85</v>
      </c>
      <c r="W385" s="5">
        <f t="shared" si="74"/>
        <v>0.9</v>
      </c>
      <c r="X385" s="5">
        <f t="shared" si="80"/>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8"/>
        <v>100</v>
      </c>
      <c r="L386" s="376">
        <f t="shared" si="78"/>
        <v>100</v>
      </c>
      <c r="M386" s="376">
        <f t="shared" si="78"/>
        <v>100</v>
      </c>
      <c r="N386" s="376">
        <f t="shared" si="72"/>
        <v>100</v>
      </c>
      <c r="O386" s="181">
        <v>100</v>
      </c>
      <c r="P386" s="181">
        <v>0</v>
      </c>
      <c r="Q386" s="181">
        <v>0</v>
      </c>
      <c r="R386" s="181">
        <v>0</v>
      </c>
      <c r="S386" s="112"/>
      <c r="T386" s="133" t="s">
        <v>151</v>
      </c>
      <c r="U386" s="5">
        <f t="shared" si="73"/>
        <v>0.55000000000000004</v>
      </c>
      <c r="V386" s="5">
        <f t="shared" si="79"/>
        <v>0.85</v>
      </c>
      <c r="W386" s="5">
        <f t="shared" si="74"/>
        <v>0.9</v>
      </c>
      <c r="X386" s="5">
        <f t="shared" si="80"/>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824</v>
      </c>
      <c r="J387" s="133" t="s">
        <v>404</v>
      </c>
      <c r="K387" s="376">
        <f t="shared" si="78"/>
        <v>100</v>
      </c>
      <c r="L387" s="376">
        <f t="shared" si="78"/>
        <v>100</v>
      </c>
      <c r="M387" s="376">
        <f t="shared" si="78"/>
        <v>100</v>
      </c>
      <c r="N387" s="376">
        <f t="shared" si="72"/>
        <v>100</v>
      </c>
      <c r="O387" s="181">
        <v>100</v>
      </c>
      <c r="P387" s="181">
        <v>0</v>
      </c>
      <c r="Q387" s="181">
        <v>0</v>
      </c>
      <c r="R387" s="181">
        <v>0</v>
      </c>
      <c r="S387" s="112"/>
      <c r="T387" s="133" t="s">
        <v>404</v>
      </c>
      <c r="U387" s="5">
        <f t="shared" si="73"/>
        <v>0.55000000000000004</v>
      </c>
      <c r="V387" s="5">
        <f t="shared" si="79"/>
        <v>0.85</v>
      </c>
      <c r="W387" s="5">
        <f t="shared" si="74"/>
        <v>0.9</v>
      </c>
      <c r="X387" s="5">
        <f t="shared" si="80"/>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8"/>
        <v>100</v>
      </c>
      <c r="L388" s="376">
        <f t="shared" si="78"/>
        <v>100</v>
      </c>
      <c r="M388" s="376">
        <f t="shared" si="78"/>
        <v>100</v>
      </c>
      <c r="N388" s="376">
        <f t="shared" si="72"/>
        <v>100</v>
      </c>
      <c r="O388" s="181">
        <v>100</v>
      </c>
      <c r="P388" s="181">
        <v>0</v>
      </c>
      <c r="Q388" s="181">
        <v>0</v>
      </c>
      <c r="R388" s="181">
        <v>0</v>
      </c>
      <c r="S388" s="112"/>
      <c r="T388" s="133" t="s">
        <v>143</v>
      </c>
      <c r="U388" s="5">
        <f t="shared" si="73"/>
        <v>0.55000000000000004</v>
      </c>
      <c r="V388" s="5">
        <f t="shared" si="79"/>
        <v>0.85</v>
      </c>
      <c r="W388" s="5">
        <f t="shared" si="74"/>
        <v>0.9</v>
      </c>
      <c r="X388" s="5">
        <f t="shared" si="80"/>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8"/>
        <v>358.06785714285712</v>
      </c>
      <c r="L389" s="376">
        <f t="shared" si="78"/>
        <v>358.06785714285712</v>
      </c>
      <c r="M389" s="376">
        <f t="shared" si="78"/>
        <v>358.06785714285712</v>
      </c>
      <c r="N389" s="376">
        <f t="shared" si="72"/>
        <v>358.06785714285712</v>
      </c>
      <c r="O389" s="181">
        <v>358.06785714285712</v>
      </c>
      <c r="P389" s="181">
        <v>0</v>
      </c>
      <c r="Q389" s="181">
        <v>0</v>
      </c>
      <c r="R389" s="181">
        <v>0</v>
      </c>
      <c r="S389" s="112"/>
      <c r="T389" s="133" t="s">
        <v>144</v>
      </c>
      <c r="U389" s="5">
        <f t="shared" si="73"/>
        <v>16.560163265306112</v>
      </c>
      <c r="V389" s="377">
        <f>0.7*$Y389*(L389/$O389)</f>
        <v>21.076571428571413</v>
      </c>
      <c r="W389" s="5">
        <f t="shared" si="74"/>
        <v>27.098448979591819</v>
      </c>
      <c r="X389" s="5">
        <f t="shared" si="80"/>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8"/>
        <v>881.51428571428585</v>
      </c>
      <c r="L390" s="376">
        <f t="shared" si="78"/>
        <v>881.51428571428585</v>
      </c>
      <c r="M390" s="376">
        <f t="shared" si="78"/>
        <v>881.51428571428585</v>
      </c>
      <c r="N390" s="376">
        <f t="shared" si="72"/>
        <v>881.51428571428585</v>
      </c>
      <c r="O390" s="181">
        <v>881.51428571428585</v>
      </c>
      <c r="P390" s="181">
        <v>0</v>
      </c>
      <c r="Q390" s="181">
        <v>0</v>
      </c>
      <c r="R390" s="181">
        <v>0</v>
      </c>
      <c r="S390" s="112"/>
      <c r="T390" s="133" t="s">
        <v>145</v>
      </c>
      <c r="U390" s="5">
        <f t="shared" si="73"/>
        <v>37.514489795918387</v>
      </c>
      <c r="V390" s="5">
        <f t="shared" ref="V390:V396" si="81">0.85*$Y390*(L390/$O390)</f>
        <v>57.976938775510227</v>
      </c>
      <c r="W390" s="5">
        <f t="shared" si="74"/>
        <v>61.387346938775543</v>
      </c>
      <c r="X390" s="5">
        <f t="shared" si="80"/>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8"/>
        <v>1004.4642857142858</v>
      </c>
      <c r="L391" s="376">
        <f t="shared" si="78"/>
        <v>1004.4642857142858</v>
      </c>
      <c r="M391" s="376">
        <f t="shared" si="78"/>
        <v>1004.4642857142858</v>
      </c>
      <c r="N391" s="376">
        <f t="shared" si="72"/>
        <v>1004.4642857142858</v>
      </c>
      <c r="O391" s="181">
        <v>1004.4642857142858</v>
      </c>
      <c r="P391" s="181">
        <v>0</v>
      </c>
      <c r="Q391" s="181">
        <v>0</v>
      </c>
      <c r="R391" s="181">
        <v>0</v>
      </c>
      <c r="S391" s="112"/>
      <c r="T391" s="133" t="s">
        <v>146</v>
      </c>
      <c r="U391" s="5">
        <f t="shared" si="73"/>
        <v>49.130321428571435</v>
      </c>
      <c r="V391" s="5">
        <f t="shared" si="81"/>
        <v>75.928678571428563</v>
      </c>
      <c r="W391" s="5">
        <f t="shared" si="74"/>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8"/>
        <v>1507.165</v>
      </c>
      <c r="L392" s="376">
        <f t="shared" si="78"/>
        <v>1507.165</v>
      </c>
      <c r="M392" s="376">
        <f t="shared" si="78"/>
        <v>1507.165</v>
      </c>
      <c r="N392" s="376">
        <f t="shared" si="72"/>
        <v>1507.165</v>
      </c>
      <c r="O392" s="181">
        <v>1507.165</v>
      </c>
      <c r="P392" s="181">
        <v>0</v>
      </c>
      <c r="Q392" s="181">
        <v>0</v>
      </c>
      <c r="R392" s="181">
        <v>0</v>
      </c>
      <c r="S392" s="112"/>
      <c r="T392" s="133" t="s">
        <v>147</v>
      </c>
      <c r="U392" s="5">
        <f t="shared" si="73"/>
        <v>20.348705882352935</v>
      </c>
      <c r="V392" s="5">
        <f t="shared" si="81"/>
        <v>31.44799999999999</v>
      </c>
      <c r="W392" s="5">
        <f t="shared" si="74"/>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8"/>
        <v>100</v>
      </c>
      <c r="L393" s="376">
        <f t="shared" si="78"/>
        <v>100</v>
      </c>
      <c r="M393" s="376">
        <f t="shared" si="78"/>
        <v>100</v>
      </c>
      <c r="N393" s="376">
        <f t="shared" si="72"/>
        <v>100</v>
      </c>
      <c r="O393" s="181">
        <v>100</v>
      </c>
      <c r="P393" s="181">
        <v>0</v>
      </c>
      <c r="Q393" s="181">
        <v>0</v>
      </c>
      <c r="R393" s="181">
        <v>0</v>
      </c>
      <c r="S393" s="112"/>
      <c r="T393" s="133" t="s">
        <v>148</v>
      </c>
      <c r="U393" s="5">
        <f t="shared" si="73"/>
        <v>0.55000000000000004</v>
      </c>
      <c r="V393" s="5">
        <f t="shared" si="81"/>
        <v>0.85</v>
      </c>
      <c r="W393" s="5">
        <f t="shared" si="74"/>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8"/>
        <v>100</v>
      </c>
      <c r="L394" s="376">
        <f t="shared" si="78"/>
        <v>100</v>
      </c>
      <c r="M394" s="376">
        <f t="shared" si="78"/>
        <v>100</v>
      </c>
      <c r="N394" s="376">
        <f t="shared" si="72"/>
        <v>100</v>
      </c>
      <c r="O394" s="181">
        <v>100</v>
      </c>
      <c r="P394" s="181">
        <v>0</v>
      </c>
      <c r="Q394" s="181">
        <v>0</v>
      </c>
      <c r="R394" s="181">
        <v>0</v>
      </c>
      <c r="S394" s="112"/>
      <c r="T394" s="133" t="s">
        <v>149</v>
      </c>
      <c r="U394" s="5">
        <f t="shared" si="73"/>
        <v>0.55000000000000004</v>
      </c>
      <c r="V394" s="5">
        <f t="shared" si="81"/>
        <v>0.85</v>
      </c>
      <c r="W394" s="5">
        <f t="shared" si="74"/>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8"/>
        <v>100</v>
      </c>
      <c r="L395" s="376">
        <f t="shared" si="78"/>
        <v>100</v>
      </c>
      <c r="M395" s="376">
        <f t="shared" si="78"/>
        <v>100</v>
      </c>
      <c r="N395" s="376">
        <f t="shared" si="72"/>
        <v>100</v>
      </c>
      <c r="O395" s="181">
        <v>100</v>
      </c>
      <c r="P395" s="181">
        <v>0</v>
      </c>
      <c r="Q395" s="181">
        <v>0</v>
      </c>
      <c r="R395" s="181">
        <v>0</v>
      </c>
      <c r="S395" s="112"/>
      <c r="T395" s="133" t="s">
        <v>150</v>
      </c>
      <c r="U395" s="5">
        <f t="shared" si="73"/>
        <v>0.55000000000000004</v>
      </c>
      <c r="V395" s="5">
        <f t="shared" si="81"/>
        <v>0.85</v>
      </c>
      <c r="W395" s="5">
        <f t="shared" si="74"/>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8"/>
        <v>100</v>
      </c>
      <c r="L396" s="376">
        <f t="shared" si="78"/>
        <v>100</v>
      </c>
      <c r="M396" s="376">
        <f t="shared" si="78"/>
        <v>100</v>
      </c>
      <c r="N396" s="376">
        <f t="shared" si="72"/>
        <v>100</v>
      </c>
      <c r="O396" s="181">
        <v>100</v>
      </c>
      <c r="P396" s="181">
        <v>0</v>
      </c>
      <c r="Q396" s="181">
        <v>0</v>
      </c>
      <c r="R396" s="181">
        <v>0</v>
      </c>
      <c r="S396" s="112"/>
      <c r="T396" s="133" t="s">
        <v>151</v>
      </c>
      <c r="U396" s="5">
        <f t="shared" si="73"/>
        <v>0.55000000000000004</v>
      </c>
      <c r="V396" s="5">
        <f t="shared" si="81"/>
        <v>0.85</v>
      </c>
      <c r="W396" s="5">
        <f t="shared" si="74"/>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hidden="1"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collapsed="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hidden="1"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hidden="1"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hidden="1"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hidden="1"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hidden="1"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hidden="1"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hidden="1"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hidden="1"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hidden="1"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3"/>
      <c r="V407" s="673"/>
      <c r="W407" s="673"/>
      <c r="X407" s="673"/>
      <c r="Y407" s="673"/>
      <c r="Z407" s="106"/>
      <c r="AA407" s="756"/>
      <c r="AB407" s="756"/>
      <c r="AC407" s="756"/>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hidden="1" customHeight="1" outlineLevel="1" x14ac:dyDescent="0.25">
      <c r="A408" s="136"/>
      <c r="B408" s="126"/>
      <c r="C408" s="92"/>
      <c r="D408" s="92"/>
      <c r="E408" s="92"/>
      <c r="F408" s="92"/>
      <c r="G408" s="92"/>
      <c r="H408" s="92"/>
      <c r="I408" s="92"/>
      <c r="J408" s="92"/>
      <c r="K408" s="92"/>
      <c r="L408" s="106"/>
      <c r="M408" s="107" t="s">
        <v>184</v>
      </c>
      <c r="N408" s="106"/>
      <c r="O408" s="657"/>
      <c r="P408" s="106"/>
      <c r="Q408" s="106"/>
      <c r="R408" s="106"/>
      <c r="S408" s="106"/>
      <c r="T408" s="106"/>
      <c r="U408" s="673"/>
      <c r="V408" s="673"/>
      <c r="W408" s="673"/>
      <c r="X408" s="673"/>
      <c r="Y408" s="673"/>
      <c r="Z408" s="106"/>
      <c r="AA408" s="756"/>
      <c r="AB408" s="756"/>
      <c r="AC408" s="756"/>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hidden="1"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7"/>
      <c r="AB409" s="757"/>
      <c r="AC409" s="757"/>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hidden="1" customHeight="1" outlineLevel="1" x14ac:dyDescent="0.25">
      <c r="A410" s="136"/>
      <c r="B410" s="126"/>
      <c r="C410" s="108"/>
      <c r="D410" s="108"/>
      <c r="E410" s="108"/>
      <c r="F410" s="92"/>
      <c r="G410" s="107"/>
      <c r="H410" s="107"/>
      <c r="I410" s="107"/>
      <c r="J410" s="107"/>
      <c r="K410" s="107" t="s">
        <v>187</v>
      </c>
      <c r="L410" s="107"/>
      <c r="M410" s="107" t="s">
        <v>860</v>
      </c>
      <c r="N410" s="107"/>
      <c r="O410" s="251"/>
      <c r="P410" s="107"/>
      <c r="Q410" s="107"/>
      <c r="R410" s="107"/>
      <c r="S410" s="107"/>
      <c r="T410" s="107"/>
      <c r="U410" s="251"/>
      <c r="V410" s="251"/>
      <c r="W410" s="251"/>
      <c r="X410" s="251"/>
      <c r="Y410" s="251"/>
      <c r="Z410" s="107"/>
      <c r="AA410" s="757"/>
      <c r="AB410" s="757"/>
      <c r="AC410" s="757"/>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hidden="1"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7"/>
      <c r="AB411" s="757"/>
      <c r="AC411" s="757"/>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hidden="1"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hidden="1"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hidden="1"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hidden="1"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hidden="1"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hidden="1"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hidden="1"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hidden="1"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hidden="1"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hidden="1"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hidden="1"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hidden="1"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hidden="1"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hidden="1"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hidden="1"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hidden="1"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hidden="1"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hidden="1"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collapsed="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hidden="1"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hidden="1"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hidden="1"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hidden="1"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hidden="1"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hidden="1"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hidden="1"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hidden="1"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hidden="1" customHeight="1" outlineLevel="1" x14ac:dyDescent="0.25">
      <c r="A439" s="136"/>
      <c r="B439" s="126"/>
      <c r="C439" s="92"/>
      <c r="D439" s="92"/>
      <c r="E439" s="92"/>
      <c r="F439" s="92"/>
      <c r="G439" s="106"/>
      <c r="H439" s="106"/>
      <c r="I439" s="106"/>
      <c r="J439" s="106"/>
      <c r="K439" s="106"/>
      <c r="L439" s="106"/>
      <c r="M439" s="106"/>
      <c r="N439" s="657"/>
      <c r="O439" s="106"/>
      <c r="P439" s="106"/>
      <c r="Q439" s="106"/>
      <c r="R439" s="106"/>
      <c r="S439" s="106"/>
      <c r="T439" s="106"/>
      <c r="U439" s="106"/>
      <c r="V439" s="106"/>
      <c r="W439" s="673"/>
      <c r="X439" s="673"/>
      <c r="Y439" s="673"/>
      <c r="Z439" s="673"/>
      <c r="AA439" s="756"/>
      <c r="AB439" s="756"/>
      <c r="AC439" s="756"/>
      <c r="AD439" s="67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hidden="1" customHeight="1" outlineLevel="1" x14ac:dyDescent="0.25">
      <c r="A440" s="136"/>
      <c r="B440" s="126"/>
      <c r="C440" s="92"/>
      <c r="D440" s="92"/>
      <c r="E440" s="92"/>
      <c r="F440" s="92"/>
      <c r="G440" s="92"/>
      <c r="H440" s="92"/>
      <c r="I440" s="92"/>
      <c r="J440" s="92"/>
      <c r="K440" s="131" t="s">
        <v>192</v>
      </c>
      <c r="L440" s="131"/>
      <c r="M440" s="106"/>
      <c r="N440" s="321" t="s">
        <v>834</v>
      </c>
      <c r="O440" s="107"/>
      <c r="P440" s="107"/>
      <c r="Q440" s="657"/>
      <c r="R440" s="657"/>
      <c r="S440" s="657"/>
      <c r="T440" s="657"/>
      <c r="U440" s="106"/>
      <c r="V440" s="106"/>
      <c r="W440" s="673"/>
      <c r="X440" s="673"/>
      <c r="Y440" s="673"/>
      <c r="Z440" s="673"/>
      <c r="AA440" s="756"/>
      <c r="AB440" s="756"/>
      <c r="AC440" s="756"/>
      <c r="AD440" s="673"/>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hidden="1"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4"/>
      <c r="X441" s="674"/>
      <c r="Y441" s="674"/>
      <c r="Z441" s="674"/>
      <c r="AA441" s="757"/>
      <c r="AB441" s="757"/>
      <c r="AC441" s="757"/>
      <c r="AD441" s="674"/>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hidden="1" customHeight="1" outlineLevel="1" x14ac:dyDescent="0.25">
      <c r="A442" s="136"/>
      <c r="B442" s="126"/>
      <c r="C442" s="108"/>
      <c r="D442" s="108"/>
      <c r="E442" s="108"/>
      <c r="F442" s="92"/>
      <c r="G442" s="107"/>
      <c r="H442" s="107"/>
      <c r="I442" s="107" t="s">
        <v>165</v>
      </c>
      <c r="J442" s="107"/>
      <c r="K442" s="107" t="s">
        <v>194</v>
      </c>
      <c r="L442" s="251"/>
      <c r="M442" s="251" t="str">
        <f t="shared" ref="M442:V442" si="82">J122</f>
        <v>typ</v>
      </c>
      <c r="N442" s="251" t="str">
        <f t="shared" si="82"/>
        <v>z0</v>
      </c>
      <c r="O442" s="251" t="str">
        <f t="shared" si="82"/>
        <v>z1</v>
      </c>
      <c r="P442" s="251" t="str">
        <f t="shared" si="82"/>
        <v>z2</v>
      </c>
      <c r="Q442" s="251" t="str">
        <f t="shared" si="82"/>
        <v>z3</v>
      </c>
      <c r="R442" s="251" t="str">
        <f t="shared" si="82"/>
        <v>z4</v>
      </c>
      <c r="S442" s="251" t="str">
        <f t="shared" si="82"/>
        <v>z5</v>
      </c>
      <c r="T442" s="251" t="str">
        <f t="shared" si="82"/>
        <v>z6</v>
      </c>
      <c r="U442" s="251" t="str">
        <f t="shared" si="82"/>
        <v>z7</v>
      </c>
      <c r="V442" s="251" t="str">
        <f t="shared" si="82"/>
        <v>z8</v>
      </c>
      <c r="W442" s="674"/>
      <c r="X442" s="674"/>
      <c r="Y442" s="674"/>
      <c r="Z442" s="674"/>
      <c r="AA442" s="757"/>
      <c r="AB442" s="757"/>
      <c r="AC442" s="757"/>
      <c r="AD442" s="674"/>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hidden="1"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4"/>
      <c r="X443" s="674"/>
      <c r="Y443" s="674"/>
      <c r="Z443" s="674"/>
      <c r="AA443" s="757"/>
      <c r="AB443" s="757"/>
      <c r="AC443" s="757"/>
      <c r="AD443" s="674"/>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hidden="1"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hidden="1"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hidden="1"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hidden="1"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hidden="1"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hidden="1"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hidden="1"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hidden="1"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hidden="1"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hidden="1"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hidden="1"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hidden="1"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collapsed="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hidden="1"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hidden="1"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hidden="1"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hidden="1"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hidden="1"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hidden="1" customHeight="1" outlineLevel="1" x14ac:dyDescent="0.25">
      <c r="A462" s="136"/>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hidden="1"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hidden="1"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hidden="1" customHeight="1" outlineLevel="1" x14ac:dyDescent="0.25">
      <c r="A465" s="136"/>
      <c r="B465" s="126"/>
      <c r="C465" s="92"/>
      <c r="D465" s="92"/>
      <c r="E465" s="92"/>
      <c r="F465" s="92"/>
      <c r="G465" s="106"/>
      <c r="H465" s="106"/>
      <c r="I465" s="106"/>
      <c r="J465" s="106"/>
      <c r="K465" s="106"/>
      <c r="L465" s="106"/>
      <c r="M465" s="106"/>
      <c r="N465" s="106"/>
      <c r="O465" s="750"/>
      <c r="P465" s="750"/>
      <c r="Q465" s="750"/>
      <c r="R465" s="106"/>
      <c r="S465" s="657"/>
      <c r="T465" s="106" t="s">
        <v>198</v>
      </c>
      <c r="U465" s="106"/>
      <c r="V465" s="106" t="s">
        <v>197</v>
      </c>
      <c r="W465" s="106"/>
      <c r="X465" s="106"/>
      <c r="Y465" s="106"/>
      <c r="Z465" s="793"/>
      <c r="AA465" s="756"/>
      <c r="AB465" s="756"/>
      <c r="AC465" s="776" t="s">
        <v>919</v>
      </c>
      <c r="AD465" s="776"/>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hidden="1" customHeight="1" outlineLevel="1" x14ac:dyDescent="0.25">
      <c r="A466" s="136"/>
      <c r="B466" s="126"/>
      <c r="C466" s="92"/>
      <c r="D466" s="92"/>
      <c r="E466" s="92"/>
      <c r="F466" s="92"/>
      <c r="G466" s="92"/>
      <c r="H466" s="92"/>
      <c r="I466" s="92"/>
      <c r="J466" s="92" t="s">
        <v>856</v>
      </c>
      <c r="K466" s="92"/>
      <c r="L466" s="106"/>
      <c r="M466" s="106"/>
      <c r="N466" s="106"/>
      <c r="O466" s="750"/>
      <c r="P466" s="750"/>
      <c r="Q466" s="750"/>
      <c r="R466" s="106"/>
      <c r="S466" s="657"/>
      <c r="T466" s="107" t="s">
        <v>199</v>
      </c>
      <c r="U466" s="106"/>
      <c r="V466" s="106" t="s">
        <v>859</v>
      </c>
      <c r="W466" s="106"/>
      <c r="X466" s="107" t="s">
        <v>200</v>
      </c>
      <c r="Y466" s="107"/>
      <c r="Z466" s="794"/>
      <c r="AA466" s="757"/>
      <c r="AB466" s="757"/>
      <c r="AC466" s="800" t="s">
        <v>837</v>
      </c>
      <c r="AD466" s="800" t="s">
        <v>920</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hidden="1" customHeight="1" outlineLevel="1" x14ac:dyDescent="0.25">
      <c r="A467" s="136"/>
      <c r="B467" s="126"/>
      <c r="C467" s="92"/>
      <c r="D467" s="92"/>
      <c r="E467" s="92"/>
      <c r="F467" s="92"/>
      <c r="G467" s="800"/>
      <c r="H467" s="800" t="s">
        <v>837</v>
      </c>
      <c r="I467" s="801" t="s">
        <v>165</v>
      </c>
      <c r="J467" s="801" t="s">
        <v>405</v>
      </c>
      <c r="K467" s="801" t="s">
        <v>59</v>
      </c>
      <c r="L467" s="801" t="s">
        <v>60</v>
      </c>
      <c r="M467" s="801" t="s">
        <v>61</v>
      </c>
      <c r="N467" s="801" t="s">
        <v>62</v>
      </c>
      <c r="O467" s="801" t="s">
        <v>910</v>
      </c>
      <c r="P467" s="801" t="s">
        <v>911</v>
      </c>
      <c r="Q467" s="801" t="s">
        <v>912</v>
      </c>
      <c r="R467" s="800"/>
      <c r="S467" s="800"/>
      <c r="T467" s="800" t="s">
        <v>201</v>
      </c>
      <c r="U467" s="800"/>
      <c r="V467" s="800" t="s">
        <v>858</v>
      </c>
      <c r="W467" s="800"/>
      <c r="X467" s="800"/>
      <c r="Y467" s="800"/>
      <c r="Z467" s="800"/>
      <c r="AA467" s="800"/>
      <c r="AB467" s="800"/>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hidden="1" customHeight="1" outlineLevel="1" x14ac:dyDescent="0.25">
      <c r="A468" s="136"/>
      <c r="B468" s="126"/>
      <c r="C468" s="108"/>
      <c r="D468" s="108"/>
      <c r="E468" s="108"/>
      <c r="F468" s="110"/>
      <c r="G468" s="118"/>
      <c r="H468" s="118" t="s">
        <v>848</v>
      </c>
      <c r="I468" s="135" t="s">
        <v>406</v>
      </c>
      <c r="J468" s="802">
        <v>0.81</v>
      </c>
      <c r="K468" s="802">
        <v>0.81</v>
      </c>
      <c r="L468" s="802">
        <v>0.81</v>
      </c>
      <c r="M468" s="802">
        <v>0.81</v>
      </c>
      <c r="N468" s="802">
        <v>0.81</v>
      </c>
      <c r="O468" s="802">
        <v>0.81</v>
      </c>
      <c r="P468" s="802">
        <v>0.81</v>
      </c>
      <c r="Q468" s="802">
        <v>0.81</v>
      </c>
      <c r="R468" s="803"/>
      <c r="S468" s="803"/>
      <c r="T468" s="802">
        <v>-0.13</v>
      </c>
      <c r="U468" s="118"/>
      <c r="V468" s="802">
        <v>0</v>
      </c>
      <c r="W468" s="118"/>
      <c r="X468" s="802">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hidden="1" customHeight="1" outlineLevel="1" x14ac:dyDescent="0.25">
      <c r="A469" s="136"/>
      <c r="B469" s="126"/>
      <c r="C469" s="108"/>
      <c r="D469" s="108"/>
      <c r="E469" s="108"/>
      <c r="F469" s="110"/>
      <c r="G469" s="118"/>
      <c r="H469" s="118"/>
      <c r="I469" s="135" t="s">
        <v>407</v>
      </c>
      <c r="J469" s="802">
        <v>0.81</v>
      </c>
      <c r="K469" s="802">
        <v>0.81</v>
      </c>
      <c r="L469" s="802">
        <v>0.81</v>
      </c>
      <c r="M469" s="802">
        <v>0.81</v>
      </c>
      <c r="N469" s="802">
        <v>0.81</v>
      </c>
      <c r="O469" s="802">
        <v>0.81</v>
      </c>
      <c r="P469" s="802">
        <v>0.81</v>
      </c>
      <c r="Q469" s="802">
        <v>0.81</v>
      </c>
      <c r="R469" s="803"/>
      <c r="S469" s="803"/>
      <c r="T469" s="802">
        <v>-0.13</v>
      </c>
      <c r="U469" s="118"/>
      <c r="V469" s="802">
        <v>0</v>
      </c>
      <c r="W469" s="118"/>
      <c r="X469" s="802">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hidden="1" customHeight="1" outlineLevel="1" x14ac:dyDescent="0.25">
      <c r="A470" s="136"/>
      <c r="B470" s="126"/>
      <c r="C470" s="108"/>
      <c r="D470" s="108"/>
      <c r="E470" s="108"/>
      <c r="F470" s="110"/>
      <c r="G470" s="118"/>
      <c r="H470" s="118"/>
      <c r="I470" s="135" t="s">
        <v>408</v>
      </c>
      <c r="J470" s="802">
        <v>0.81</v>
      </c>
      <c r="K470" s="802">
        <v>0.81</v>
      </c>
      <c r="L470" s="802">
        <v>0.81</v>
      </c>
      <c r="M470" s="802">
        <v>0.81</v>
      </c>
      <c r="N470" s="802">
        <v>0.81</v>
      </c>
      <c r="O470" s="802">
        <v>0.81</v>
      </c>
      <c r="P470" s="802">
        <v>0.81</v>
      </c>
      <c r="Q470" s="802">
        <v>0.81</v>
      </c>
      <c r="R470" s="803"/>
      <c r="S470" s="803"/>
      <c r="T470" s="802">
        <v>-0.13</v>
      </c>
      <c r="U470" s="118"/>
      <c r="V470" s="802">
        <v>0</v>
      </c>
      <c r="W470" s="118"/>
      <c r="X470" s="802">
        <v>0.21</v>
      </c>
      <c r="Y470" s="118"/>
      <c r="Z470" s="118"/>
      <c r="AA470" s="118"/>
      <c r="AB470" s="118"/>
      <c r="AC470" s="118">
        <f t="shared" ref="AC470:AC477" si="83">AC469</f>
        <v>0</v>
      </c>
      <c r="AD470" s="118">
        <f t="shared" ref="AD470:AD477" si="84">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hidden="1" customHeight="1" outlineLevel="1" x14ac:dyDescent="0.25">
      <c r="A471" s="136"/>
      <c r="B471" s="126"/>
      <c r="C471" s="108"/>
      <c r="D471" s="108"/>
      <c r="E471" s="108"/>
      <c r="F471" s="110"/>
      <c r="G471" s="118"/>
      <c r="H471" s="118"/>
      <c r="I471" s="135" t="s">
        <v>409</v>
      </c>
      <c r="J471" s="802">
        <v>0.78</v>
      </c>
      <c r="K471" s="802">
        <v>0.8</v>
      </c>
      <c r="L471" s="802">
        <v>0.8</v>
      </c>
      <c r="M471" s="802">
        <v>0.8</v>
      </c>
      <c r="N471" s="802">
        <v>0.8</v>
      </c>
      <c r="O471" s="802">
        <v>0.8</v>
      </c>
      <c r="P471" s="802">
        <v>0.8</v>
      </c>
      <c r="Q471" s="802">
        <v>0.8</v>
      </c>
      <c r="R471" s="803"/>
      <c r="S471" s="803"/>
      <c r="T471" s="802">
        <v>-0.1</v>
      </c>
      <c r="U471" s="118"/>
      <c r="V471" s="802">
        <v>0.05</v>
      </c>
      <c r="W471" s="118"/>
      <c r="X471" s="802">
        <v>0.19</v>
      </c>
      <c r="Y471" s="118"/>
      <c r="Z471" s="118"/>
      <c r="AA471" s="118"/>
      <c r="AB471" s="118"/>
      <c r="AC471" s="118">
        <f t="shared" si="83"/>
        <v>0</v>
      </c>
      <c r="AD471" s="118">
        <f t="shared" si="84"/>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hidden="1" customHeight="1" outlineLevel="1" x14ac:dyDescent="0.25">
      <c r="A472" s="136"/>
      <c r="B472" s="126"/>
      <c r="C472" s="108"/>
      <c r="D472" s="108"/>
      <c r="E472" s="108"/>
      <c r="F472" s="110"/>
      <c r="G472" s="118"/>
      <c r="H472" s="118"/>
      <c r="I472" s="135" t="s">
        <v>410</v>
      </c>
      <c r="J472" s="802">
        <v>0.75</v>
      </c>
      <c r="K472" s="802">
        <v>0.78</v>
      </c>
      <c r="L472" s="802">
        <v>0.78</v>
      </c>
      <c r="M472" s="802">
        <v>0.78</v>
      </c>
      <c r="N472" s="802">
        <v>0.78</v>
      </c>
      <c r="O472" s="802">
        <v>0.78</v>
      </c>
      <c r="P472" s="802">
        <v>0.78</v>
      </c>
      <c r="Q472" s="802">
        <v>0.78</v>
      </c>
      <c r="R472" s="803"/>
      <c r="S472" s="803"/>
      <c r="T472" s="802">
        <v>-0.05</v>
      </c>
      <c r="U472" s="118"/>
      <c r="V472" s="802">
        <v>0.15</v>
      </c>
      <c r="W472" s="118"/>
      <c r="X472" s="802">
        <v>0.17</v>
      </c>
      <c r="Y472" s="118"/>
      <c r="Z472" s="118"/>
      <c r="AA472" s="118"/>
      <c r="AB472" s="118"/>
      <c r="AC472" s="118">
        <f t="shared" si="83"/>
        <v>0</v>
      </c>
      <c r="AD472" s="118">
        <f t="shared" si="84"/>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hidden="1" customHeight="1" outlineLevel="1" x14ac:dyDescent="0.25">
      <c r="A473" s="136"/>
      <c r="B473" s="126"/>
      <c r="C473" s="108"/>
      <c r="D473" s="108"/>
      <c r="E473" s="108"/>
      <c r="F473" s="110"/>
      <c r="G473" s="118"/>
      <c r="H473" s="118"/>
      <c r="I473" s="135" t="s">
        <v>411</v>
      </c>
      <c r="J473" s="802">
        <v>0.73499999999999999</v>
      </c>
      <c r="K473" s="802">
        <v>0.73499999999999999</v>
      </c>
      <c r="L473" s="802">
        <v>0.73499999999999999</v>
      </c>
      <c r="M473" s="802">
        <v>0.73499999999999999</v>
      </c>
      <c r="N473" s="802">
        <v>0.73499999999999999</v>
      </c>
      <c r="O473" s="802">
        <v>0.73499999999999999</v>
      </c>
      <c r="P473" s="802">
        <v>0.73499999999999999</v>
      </c>
      <c r="Q473" s="802">
        <v>0.73499999999999999</v>
      </c>
      <c r="R473" s="803"/>
      <c r="S473" s="803"/>
      <c r="T473" s="802">
        <v>-0.15</v>
      </c>
      <c r="U473" s="118"/>
      <c r="V473" s="802">
        <v>0.15</v>
      </c>
      <c r="W473" s="118"/>
      <c r="X473" s="802">
        <v>0.15</v>
      </c>
      <c r="Y473" s="118"/>
      <c r="Z473" s="118"/>
      <c r="AA473" s="118"/>
      <c r="AB473" s="118"/>
      <c r="AC473" s="118">
        <f t="shared" si="83"/>
        <v>0</v>
      </c>
      <c r="AD473" s="118">
        <f t="shared" si="84"/>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hidden="1" customHeight="1" outlineLevel="1" x14ac:dyDescent="0.25">
      <c r="A474" s="136"/>
      <c r="B474" s="126"/>
      <c r="C474" s="108"/>
      <c r="D474" s="108"/>
      <c r="E474" s="108"/>
      <c r="F474" s="110"/>
      <c r="G474" s="118"/>
      <c r="H474" s="118"/>
      <c r="I474" s="135" t="s">
        <v>412</v>
      </c>
      <c r="J474" s="802">
        <v>0.71</v>
      </c>
      <c r="K474" s="802">
        <v>0.71</v>
      </c>
      <c r="L474" s="802">
        <v>0.71</v>
      </c>
      <c r="M474" s="802">
        <v>0.71</v>
      </c>
      <c r="N474" s="802">
        <v>0.71</v>
      </c>
      <c r="O474" s="802">
        <v>0.71</v>
      </c>
      <c r="P474" s="802">
        <v>0.71</v>
      </c>
      <c r="Q474" s="802">
        <v>0.71</v>
      </c>
      <c r="R474" s="803"/>
      <c r="S474" s="803"/>
      <c r="T474" s="802">
        <v>-0.15</v>
      </c>
      <c r="U474" s="118"/>
      <c r="V474" s="802">
        <v>0</v>
      </c>
      <c r="W474" s="118"/>
      <c r="X474" s="802">
        <v>0.13</v>
      </c>
      <c r="Y474" s="118"/>
      <c r="Z474" s="118"/>
      <c r="AA474" s="118"/>
      <c r="AB474" s="118"/>
      <c r="AC474" s="118">
        <f t="shared" si="83"/>
        <v>0</v>
      </c>
      <c r="AD474" s="118">
        <f t="shared" si="84"/>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hidden="1" customHeight="1" outlineLevel="1" x14ac:dyDescent="0.25">
      <c r="A475" s="136"/>
      <c r="B475" s="126"/>
      <c r="C475" s="108"/>
      <c r="D475" s="108"/>
      <c r="E475" s="108"/>
      <c r="F475" s="110"/>
      <c r="G475" s="118"/>
      <c r="H475" s="118"/>
      <c r="I475" s="135" t="s">
        <v>413</v>
      </c>
      <c r="J475" s="802">
        <v>0.7</v>
      </c>
      <c r="K475" s="802">
        <v>0.7</v>
      </c>
      <c r="L475" s="802">
        <v>0.7</v>
      </c>
      <c r="M475" s="802">
        <v>0.7</v>
      </c>
      <c r="N475" s="802">
        <v>0.7</v>
      </c>
      <c r="O475" s="802">
        <v>0.7</v>
      </c>
      <c r="P475" s="802">
        <v>0.7</v>
      </c>
      <c r="Q475" s="802">
        <v>0.7</v>
      </c>
      <c r="R475" s="803"/>
      <c r="S475" s="803"/>
      <c r="T475" s="802">
        <v>-0.15</v>
      </c>
      <c r="U475" s="118"/>
      <c r="V475" s="802">
        <v>0</v>
      </c>
      <c r="W475" s="118"/>
      <c r="X475" s="802">
        <v>0.13</v>
      </c>
      <c r="Y475" s="118"/>
      <c r="Z475" s="118"/>
      <c r="AA475" s="118"/>
      <c r="AB475" s="118"/>
      <c r="AC475" s="118">
        <f t="shared" si="83"/>
        <v>0</v>
      </c>
      <c r="AD475" s="118">
        <f t="shared" si="84"/>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hidden="1" customHeight="1" outlineLevel="1" x14ac:dyDescent="0.25">
      <c r="A476" s="136"/>
      <c r="B476" s="126"/>
      <c r="C476" s="108"/>
      <c r="D476" s="108"/>
      <c r="E476" s="108"/>
      <c r="F476" s="110"/>
      <c r="G476" s="118"/>
      <c r="H476" s="118"/>
      <c r="I476" s="135" t="s">
        <v>414</v>
      </c>
      <c r="J476" s="802">
        <v>0.68</v>
      </c>
      <c r="K476" s="802">
        <v>0.68</v>
      </c>
      <c r="L476" s="802">
        <v>0.68</v>
      </c>
      <c r="M476" s="802">
        <v>0.68</v>
      </c>
      <c r="N476" s="802">
        <v>0.68</v>
      </c>
      <c r="O476" s="802">
        <v>0.68</v>
      </c>
      <c r="P476" s="802">
        <v>0.68</v>
      </c>
      <c r="Q476" s="802">
        <v>0.68</v>
      </c>
      <c r="R476" s="803"/>
      <c r="S476" s="803"/>
      <c r="T476" s="802">
        <v>-0.15</v>
      </c>
      <c r="U476" s="118"/>
      <c r="V476" s="802">
        <v>0</v>
      </c>
      <c r="W476" s="118"/>
      <c r="X476" s="802">
        <v>0.13</v>
      </c>
      <c r="Y476" s="118"/>
      <c r="Z476" s="118"/>
      <c r="AA476" s="118"/>
      <c r="AB476" s="118"/>
      <c r="AC476" s="118">
        <f t="shared" si="83"/>
        <v>0</v>
      </c>
      <c r="AD476" s="118">
        <f t="shared" si="84"/>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hidden="1" customHeight="1" outlineLevel="1" x14ac:dyDescent="0.25">
      <c r="A477" s="136"/>
      <c r="B477" s="126"/>
      <c r="C477" s="108"/>
      <c r="D477" s="108"/>
      <c r="E477" s="108"/>
      <c r="F477" s="110"/>
      <c r="G477" s="118"/>
      <c r="H477" s="118"/>
      <c r="I477" s="135" t="s">
        <v>415</v>
      </c>
      <c r="J477" s="802">
        <v>0.65</v>
      </c>
      <c r="K477" s="802">
        <v>0.65</v>
      </c>
      <c r="L477" s="802">
        <v>0.65</v>
      </c>
      <c r="M477" s="802">
        <v>0.65</v>
      </c>
      <c r="N477" s="802">
        <v>0.65</v>
      </c>
      <c r="O477" s="802">
        <v>0.65</v>
      </c>
      <c r="P477" s="802">
        <v>0.65</v>
      </c>
      <c r="Q477" s="802">
        <v>0.65</v>
      </c>
      <c r="R477" s="803"/>
      <c r="S477" s="803"/>
      <c r="T477" s="802">
        <v>-0.15</v>
      </c>
      <c r="U477" s="118"/>
      <c r="V477" s="802">
        <v>0</v>
      </c>
      <c r="W477" s="118"/>
      <c r="X477" s="802">
        <v>0.13</v>
      </c>
      <c r="Y477" s="118"/>
      <c r="Z477" s="118"/>
      <c r="AA477" s="118"/>
      <c r="AB477" s="118"/>
      <c r="AC477" s="118">
        <f t="shared" si="83"/>
        <v>0</v>
      </c>
      <c r="AD477" s="118">
        <f t="shared" si="84"/>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hidden="1" customHeight="1" outlineLevel="2" x14ac:dyDescent="0.25">
      <c r="A478" s="136"/>
      <c r="B478" s="126"/>
      <c r="C478" s="108"/>
      <c r="D478" s="108"/>
      <c r="E478" s="108"/>
      <c r="F478" s="110"/>
      <c r="G478" s="118"/>
      <c r="H478" s="118" t="s">
        <v>419</v>
      </c>
      <c r="I478" s="135" t="s">
        <v>406</v>
      </c>
      <c r="J478" s="802">
        <v>0.81</v>
      </c>
      <c r="K478" s="802">
        <v>0.81</v>
      </c>
      <c r="L478" s="802">
        <v>0.81</v>
      </c>
      <c r="M478" s="802">
        <v>0.81</v>
      </c>
      <c r="N478" s="802">
        <v>0.81</v>
      </c>
      <c r="O478" s="802">
        <v>0.81</v>
      </c>
      <c r="P478" s="802">
        <v>0.81</v>
      </c>
      <c r="Q478" s="802">
        <v>0.81</v>
      </c>
      <c r="R478" s="803"/>
      <c r="S478" s="803"/>
      <c r="T478" s="802">
        <v>-0.13</v>
      </c>
      <c r="U478" s="118"/>
      <c r="V478" s="1006">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hidden="1" customHeight="1" outlineLevel="2" x14ac:dyDescent="0.25">
      <c r="A479" s="136"/>
      <c r="B479" s="126"/>
      <c r="C479" s="108"/>
      <c r="D479" s="108"/>
      <c r="E479" s="108"/>
      <c r="F479" s="110"/>
      <c r="G479" s="118"/>
      <c r="H479" s="118"/>
      <c r="I479" s="135" t="s">
        <v>407</v>
      </c>
      <c r="J479" s="802">
        <v>0.81</v>
      </c>
      <c r="K479" s="802">
        <v>0.81</v>
      </c>
      <c r="L479" s="802">
        <v>0.81</v>
      </c>
      <c r="M479" s="802">
        <v>0.81</v>
      </c>
      <c r="N479" s="802">
        <v>0.81</v>
      </c>
      <c r="O479" s="802">
        <v>0.81</v>
      </c>
      <c r="P479" s="802">
        <v>0.81</v>
      </c>
      <c r="Q479" s="802">
        <v>0.81</v>
      </c>
      <c r="R479" s="803"/>
      <c r="S479" s="803"/>
      <c r="T479" s="802">
        <v>-0.13</v>
      </c>
      <c r="U479" s="118"/>
      <c r="V479" s="1006">
        <f t="shared" ref="V479:V542" si="85">V469</f>
        <v>0</v>
      </c>
      <c r="W479" s="118"/>
      <c r="X479" s="118"/>
      <c r="Y479" s="118"/>
      <c r="Z479" s="118"/>
      <c r="AA479" s="118"/>
      <c r="AB479" s="118"/>
      <c r="AC479" s="118">
        <f t="shared" ref="AC479:AC542" si="86">AC469+1</f>
        <v>1</v>
      </c>
      <c r="AD479" s="118">
        <f t="shared" ref="AD479:AD542" si="87">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hidden="1" customHeight="1" outlineLevel="2" x14ac:dyDescent="0.25">
      <c r="A480" s="136"/>
      <c r="B480" s="126"/>
      <c r="C480" s="108"/>
      <c r="D480" s="108"/>
      <c r="E480" s="108"/>
      <c r="F480" s="110"/>
      <c r="G480" s="118"/>
      <c r="H480" s="118"/>
      <c r="I480" s="135" t="s">
        <v>408</v>
      </c>
      <c r="J480" s="802">
        <v>0.81</v>
      </c>
      <c r="K480" s="802">
        <v>0.81</v>
      </c>
      <c r="L480" s="802">
        <v>0.81</v>
      </c>
      <c r="M480" s="802">
        <v>0.81</v>
      </c>
      <c r="N480" s="802">
        <v>0.81</v>
      </c>
      <c r="O480" s="802">
        <v>0.81</v>
      </c>
      <c r="P480" s="802">
        <v>0.81</v>
      </c>
      <c r="Q480" s="802">
        <v>0.81</v>
      </c>
      <c r="R480" s="803"/>
      <c r="S480" s="803"/>
      <c r="T480" s="802">
        <v>-0.13</v>
      </c>
      <c r="U480" s="118"/>
      <c r="V480" s="1006">
        <f t="shared" si="85"/>
        <v>0</v>
      </c>
      <c r="W480" s="118"/>
      <c r="X480" s="118"/>
      <c r="Y480" s="118"/>
      <c r="Z480" s="118"/>
      <c r="AA480" s="118"/>
      <c r="AB480" s="118"/>
      <c r="AC480" s="118">
        <f t="shared" si="86"/>
        <v>1</v>
      </c>
      <c r="AD480" s="118">
        <f t="shared" si="87"/>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hidden="1" customHeight="1" outlineLevel="2" x14ac:dyDescent="0.25">
      <c r="A481" s="136"/>
      <c r="B481" s="126"/>
      <c r="C481" s="108"/>
      <c r="D481" s="108"/>
      <c r="E481" s="108"/>
      <c r="F481" s="110"/>
      <c r="G481" s="118"/>
      <c r="H481" s="118"/>
      <c r="I481" s="135" t="s">
        <v>409</v>
      </c>
      <c r="J481" s="802">
        <v>0.78</v>
      </c>
      <c r="K481" s="802">
        <v>0.8</v>
      </c>
      <c r="L481" s="802">
        <v>0.8</v>
      </c>
      <c r="M481" s="802">
        <v>0.8</v>
      </c>
      <c r="N481" s="802">
        <v>0.8</v>
      </c>
      <c r="O481" s="802">
        <v>0.8</v>
      </c>
      <c r="P481" s="802">
        <v>0.8</v>
      </c>
      <c r="Q481" s="802">
        <v>0.8</v>
      </c>
      <c r="R481" s="803"/>
      <c r="S481" s="803"/>
      <c r="T481" s="802">
        <v>-0.1</v>
      </c>
      <c r="U481" s="118"/>
      <c r="V481" s="1006">
        <f t="shared" si="85"/>
        <v>0.05</v>
      </c>
      <c r="W481" s="118"/>
      <c r="X481" s="118"/>
      <c r="Y481" s="118"/>
      <c r="Z481" s="118"/>
      <c r="AA481" s="118"/>
      <c r="AB481" s="118"/>
      <c r="AC481" s="118">
        <f t="shared" si="86"/>
        <v>1</v>
      </c>
      <c r="AD481" s="118">
        <f t="shared" si="87"/>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hidden="1" customHeight="1" outlineLevel="2" x14ac:dyDescent="0.25">
      <c r="A482" s="136"/>
      <c r="B482" s="126"/>
      <c r="C482" s="108"/>
      <c r="D482" s="108"/>
      <c r="E482" s="108"/>
      <c r="F482" s="110"/>
      <c r="G482" s="118"/>
      <c r="H482" s="118"/>
      <c r="I482" s="135" t="s">
        <v>410</v>
      </c>
      <c r="J482" s="802">
        <v>0.75</v>
      </c>
      <c r="K482" s="802">
        <v>0.78</v>
      </c>
      <c r="L482" s="802">
        <v>0.78</v>
      </c>
      <c r="M482" s="802">
        <v>0.78</v>
      </c>
      <c r="N482" s="802">
        <v>0.78</v>
      </c>
      <c r="O482" s="802">
        <v>0.78</v>
      </c>
      <c r="P482" s="802">
        <v>0.78</v>
      </c>
      <c r="Q482" s="802">
        <v>0.78</v>
      </c>
      <c r="R482" s="803"/>
      <c r="S482" s="803"/>
      <c r="T482" s="802">
        <v>-0.05</v>
      </c>
      <c r="U482" s="118"/>
      <c r="V482" s="1006">
        <f t="shared" si="85"/>
        <v>0.15</v>
      </c>
      <c r="W482" s="118"/>
      <c r="X482" s="118"/>
      <c r="Y482" s="118"/>
      <c r="Z482" s="118"/>
      <c r="AA482" s="118"/>
      <c r="AB482" s="118"/>
      <c r="AC482" s="118">
        <f t="shared" si="86"/>
        <v>1</v>
      </c>
      <c r="AD482" s="118">
        <f t="shared" si="87"/>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hidden="1" customHeight="1" outlineLevel="2" x14ac:dyDescent="0.25">
      <c r="A483" s="136"/>
      <c r="B483" s="126"/>
      <c r="C483" s="108"/>
      <c r="D483" s="108"/>
      <c r="E483" s="108"/>
      <c r="F483" s="110"/>
      <c r="G483" s="118"/>
      <c r="H483" s="118"/>
      <c r="I483" s="135" t="s">
        <v>411</v>
      </c>
      <c r="J483" s="802">
        <v>0.75</v>
      </c>
      <c r="K483" s="802">
        <v>0.78</v>
      </c>
      <c r="L483" s="802">
        <v>0.78</v>
      </c>
      <c r="M483" s="802">
        <v>0.78</v>
      </c>
      <c r="N483" s="802">
        <v>0.78</v>
      </c>
      <c r="O483" s="802">
        <v>0.78</v>
      </c>
      <c r="P483" s="802">
        <v>0.78</v>
      </c>
      <c r="Q483" s="802">
        <v>0.78</v>
      </c>
      <c r="R483" s="803"/>
      <c r="S483" s="803"/>
      <c r="T483" s="802">
        <v>-0.05</v>
      </c>
      <c r="U483" s="118"/>
      <c r="V483" s="1006">
        <f t="shared" si="85"/>
        <v>0.15</v>
      </c>
      <c r="W483" s="118"/>
      <c r="X483" s="118"/>
      <c r="Y483" s="118"/>
      <c r="Z483" s="118"/>
      <c r="AA483" s="118"/>
      <c r="AB483" s="118"/>
      <c r="AC483" s="118">
        <f t="shared" si="86"/>
        <v>1</v>
      </c>
      <c r="AD483" s="118">
        <f t="shared" si="87"/>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hidden="1" customHeight="1" outlineLevel="2" x14ac:dyDescent="0.25">
      <c r="A484" s="136"/>
      <c r="B484" s="126"/>
      <c r="C484" s="108"/>
      <c r="D484" s="108"/>
      <c r="E484" s="108"/>
      <c r="F484" s="110"/>
      <c r="G484" s="118"/>
      <c r="H484" s="118"/>
      <c r="I484" s="135" t="s">
        <v>412</v>
      </c>
      <c r="J484" s="802">
        <v>0.71</v>
      </c>
      <c r="K484" s="802">
        <v>0.71</v>
      </c>
      <c r="L484" s="802">
        <v>0.71</v>
      </c>
      <c r="M484" s="802">
        <v>0.71</v>
      </c>
      <c r="N484" s="802">
        <v>0.71</v>
      </c>
      <c r="O484" s="802">
        <v>0.71</v>
      </c>
      <c r="P484" s="802">
        <v>0.71</v>
      </c>
      <c r="Q484" s="802">
        <v>0.71</v>
      </c>
      <c r="R484" s="803"/>
      <c r="S484" s="803"/>
      <c r="T484" s="802">
        <v>-0.15</v>
      </c>
      <c r="U484" s="118"/>
      <c r="V484" s="1006">
        <f t="shared" si="85"/>
        <v>0</v>
      </c>
      <c r="W484" s="118"/>
      <c r="X484" s="118"/>
      <c r="Y484" s="118"/>
      <c r="Z484" s="118"/>
      <c r="AA484" s="118"/>
      <c r="AB484" s="118"/>
      <c r="AC484" s="118">
        <f t="shared" si="86"/>
        <v>1</v>
      </c>
      <c r="AD484" s="118">
        <f t="shared" si="87"/>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hidden="1" customHeight="1" outlineLevel="2" x14ac:dyDescent="0.25">
      <c r="A485" s="136"/>
      <c r="B485" s="126"/>
      <c r="C485" s="108"/>
      <c r="D485" s="108"/>
      <c r="E485" s="108"/>
      <c r="F485" s="110"/>
      <c r="G485" s="118"/>
      <c r="H485" s="118"/>
      <c r="I485" s="135" t="s">
        <v>413</v>
      </c>
      <c r="J485" s="802">
        <v>0.7</v>
      </c>
      <c r="K485" s="802">
        <v>0.7</v>
      </c>
      <c r="L485" s="802">
        <v>0.7</v>
      </c>
      <c r="M485" s="802">
        <v>0.7</v>
      </c>
      <c r="N485" s="802">
        <v>0.7</v>
      </c>
      <c r="O485" s="802">
        <v>0.7</v>
      </c>
      <c r="P485" s="802">
        <v>0.7</v>
      </c>
      <c r="Q485" s="802">
        <v>0.7</v>
      </c>
      <c r="R485" s="803"/>
      <c r="S485" s="803"/>
      <c r="T485" s="802">
        <v>-0.15</v>
      </c>
      <c r="U485" s="118"/>
      <c r="V485" s="1006">
        <f t="shared" si="85"/>
        <v>0</v>
      </c>
      <c r="W485" s="118"/>
      <c r="X485" s="118"/>
      <c r="Y485" s="118"/>
      <c r="Z485" s="118"/>
      <c r="AA485" s="118"/>
      <c r="AB485" s="118"/>
      <c r="AC485" s="118">
        <f t="shared" si="86"/>
        <v>1</v>
      </c>
      <c r="AD485" s="118">
        <f t="shared" si="87"/>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hidden="1" customHeight="1" outlineLevel="2" x14ac:dyDescent="0.25">
      <c r="A486" s="136"/>
      <c r="B486" s="126"/>
      <c r="C486" s="108"/>
      <c r="D486" s="108"/>
      <c r="E486" s="108"/>
      <c r="F486" s="110"/>
      <c r="G486" s="118"/>
      <c r="H486" s="118"/>
      <c r="I486" s="135" t="s">
        <v>414</v>
      </c>
      <c r="J486" s="802">
        <v>0.68</v>
      </c>
      <c r="K486" s="802">
        <v>0.68</v>
      </c>
      <c r="L486" s="802">
        <v>0.68</v>
      </c>
      <c r="M486" s="802">
        <v>0.68</v>
      </c>
      <c r="N486" s="802">
        <v>0.68</v>
      </c>
      <c r="O486" s="802">
        <v>0.68</v>
      </c>
      <c r="P486" s="802">
        <v>0.68</v>
      </c>
      <c r="Q486" s="802">
        <v>0.68</v>
      </c>
      <c r="R486" s="803"/>
      <c r="S486" s="803"/>
      <c r="T486" s="802">
        <v>-0.15</v>
      </c>
      <c r="U486" s="118"/>
      <c r="V486" s="1006">
        <f t="shared" si="85"/>
        <v>0</v>
      </c>
      <c r="W486" s="118"/>
      <c r="X486" s="118"/>
      <c r="Y486" s="118"/>
      <c r="Z486" s="118"/>
      <c r="AA486" s="118"/>
      <c r="AB486" s="118"/>
      <c r="AC486" s="118">
        <f t="shared" si="86"/>
        <v>1</v>
      </c>
      <c r="AD486" s="118">
        <f t="shared" si="87"/>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hidden="1" customHeight="1" outlineLevel="2" x14ac:dyDescent="0.25">
      <c r="A487" s="136"/>
      <c r="B487" s="126"/>
      <c r="C487" s="108"/>
      <c r="D487" s="108"/>
      <c r="E487" s="108"/>
      <c r="F487" s="110"/>
      <c r="G487" s="118"/>
      <c r="H487" s="118"/>
      <c r="I487" s="135" t="s">
        <v>415</v>
      </c>
      <c r="J487" s="802">
        <v>0.65</v>
      </c>
      <c r="K487" s="802">
        <v>0.65</v>
      </c>
      <c r="L487" s="802">
        <v>0.65</v>
      </c>
      <c r="M487" s="802">
        <v>0.65</v>
      </c>
      <c r="N487" s="802">
        <v>0.65</v>
      </c>
      <c r="O487" s="802">
        <v>0.65</v>
      </c>
      <c r="P487" s="802">
        <v>0.65</v>
      </c>
      <c r="Q487" s="802">
        <v>0.65</v>
      </c>
      <c r="R487" s="118"/>
      <c r="S487" s="803"/>
      <c r="T487" s="802">
        <v>-0.15</v>
      </c>
      <c r="U487" s="118"/>
      <c r="V487" s="1006">
        <f t="shared" si="85"/>
        <v>0</v>
      </c>
      <c r="W487" s="118"/>
      <c r="X487" s="118"/>
      <c r="Y487" s="118"/>
      <c r="Z487" s="118"/>
      <c r="AA487" s="118"/>
      <c r="AB487" s="118"/>
      <c r="AC487" s="118">
        <f t="shared" si="86"/>
        <v>1</v>
      </c>
      <c r="AD487" s="118">
        <f t="shared" si="87"/>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hidden="1" customHeight="1" outlineLevel="2" x14ac:dyDescent="0.25">
      <c r="A488" s="136"/>
      <c r="B488" s="126"/>
      <c r="C488" s="108"/>
      <c r="D488" s="108"/>
      <c r="E488" s="108"/>
      <c r="F488" s="110"/>
      <c r="G488" s="118"/>
      <c r="H488" s="118" t="s">
        <v>817</v>
      </c>
      <c r="I488" s="135" t="s">
        <v>406</v>
      </c>
      <c r="J488" s="802">
        <v>0.81</v>
      </c>
      <c r="K488" s="802">
        <v>0.81</v>
      </c>
      <c r="L488" s="802">
        <v>0.81</v>
      </c>
      <c r="M488" s="802">
        <v>0.81</v>
      </c>
      <c r="N488" s="802">
        <v>0.81</v>
      </c>
      <c r="O488" s="802">
        <v>0.81</v>
      </c>
      <c r="P488" s="802">
        <v>0.81</v>
      </c>
      <c r="Q488" s="802">
        <v>0.81</v>
      </c>
      <c r="R488" s="803"/>
      <c r="S488" s="803"/>
      <c r="T488" s="802">
        <v>-0.13</v>
      </c>
      <c r="U488" s="118"/>
      <c r="V488" s="1006">
        <f t="shared" si="85"/>
        <v>0</v>
      </c>
      <c r="W488" s="118"/>
      <c r="X488" s="118"/>
      <c r="Y488" s="118"/>
      <c r="Z488" s="118"/>
      <c r="AA488" s="118"/>
      <c r="AB488" s="118"/>
      <c r="AC488" s="118">
        <f t="shared" si="86"/>
        <v>2</v>
      </c>
      <c r="AD488" s="118">
        <f t="shared" si="87"/>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hidden="1" customHeight="1" outlineLevel="2"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3"/>
      <c r="S489" s="803"/>
      <c r="T489" s="802">
        <v>-0.13</v>
      </c>
      <c r="U489" s="118"/>
      <c r="V489" s="1006">
        <f t="shared" si="85"/>
        <v>0</v>
      </c>
      <c r="W489" s="118"/>
      <c r="X489" s="118"/>
      <c r="Y489" s="118"/>
      <c r="Z489" s="118"/>
      <c r="AA489" s="118"/>
      <c r="AB489" s="118"/>
      <c r="AC489" s="118">
        <f t="shared" si="86"/>
        <v>2</v>
      </c>
      <c r="AD489" s="118">
        <f t="shared" si="87"/>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hidden="1" customHeight="1" outlineLevel="2" x14ac:dyDescent="0.25">
      <c r="A490" s="136"/>
      <c r="B490" s="126"/>
      <c r="C490" s="108"/>
      <c r="D490" s="108"/>
      <c r="E490" s="108"/>
      <c r="F490" s="110"/>
      <c r="G490" s="118"/>
      <c r="H490" s="118"/>
      <c r="I490" s="135" t="s">
        <v>408</v>
      </c>
      <c r="J490" s="802">
        <v>0.81</v>
      </c>
      <c r="K490" s="802">
        <v>0.81</v>
      </c>
      <c r="L490" s="802">
        <v>0.81</v>
      </c>
      <c r="M490" s="802">
        <v>0.81</v>
      </c>
      <c r="N490" s="802">
        <v>0.81</v>
      </c>
      <c r="O490" s="802">
        <v>0.81</v>
      </c>
      <c r="P490" s="802">
        <v>0.81</v>
      </c>
      <c r="Q490" s="802">
        <v>0.81</v>
      </c>
      <c r="R490" s="803"/>
      <c r="S490" s="803"/>
      <c r="T490" s="802">
        <v>-0.13</v>
      </c>
      <c r="U490" s="118"/>
      <c r="V490" s="1006">
        <f t="shared" si="85"/>
        <v>0</v>
      </c>
      <c r="W490" s="118"/>
      <c r="X490" s="118"/>
      <c r="Y490" s="118"/>
      <c r="Z490" s="118"/>
      <c r="AA490" s="118"/>
      <c r="AB490" s="118"/>
      <c r="AC490" s="118">
        <f t="shared" si="86"/>
        <v>2</v>
      </c>
      <c r="AD490" s="118">
        <f t="shared" si="87"/>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hidden="1" customHeight="1" outlineLevel="2" x14ac:dyDescent="0.25">
      <c r="A491" s="136"/>
      <c r="B491" s="126"/>
      <c r="C491" s="108"/>
      <c r="D491" s="108"/>
      <c r="E491" s="108"/>
      <c r="F491" s="110"/>
      <c r="G491" s="118"/>
      <c r="H491" s="118"/>
      <c r="I491" s="135" t="s">
        <v>409</v>
      </c>
      <c r="J491" s="802">
        <v>0.78</v>
      </c>
      <c r="K491" s="802">
        <v>0.8</v>
      </c>
      <c r="L491" s="802">
        <v>0.8</v>
      </c>
      <c r="M491" s="802">
        <v>0.8</v>
      </c>
      <c r="N491" s="802">
        <v>0.8</v>
      </c>
      <c r="O491" s="802">
        <v>0.8</v>
      </c>
      <c r="P491" s="802">
        <v>0.8</v>
      </c>
      <c r="Q491" s="802">
        <v>0.8</v>
      </c>
      <c r="R491" s="803"/>
      <c r="S491" s="803"/>
      <c r="T491" s="802">
        <v>-0.1</v>
      </c>
      <c r="U491" s="118"/>
      <c r="V491" s="1006">
        <f t="shared" si="85"/>
        <v>0.05</v>
      </c>
      <c r="W491" s="118"/>
      <c r="X491" s="118"/>
      <c r="Y491" s="118"/>
      <c r="Z491" s="118"/>
      <c r="AA491" s="118"/>
      <c r="AB491" s="118"/>
      <c r="AC491" s="118">
        <f t="shared" si="86"/>
        <v>2</v>
      </c>
      <c r="AD491" s="118">
        <f t="shared" si="87"/>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hidden="1" customHeight="1" outlineLevel="2" x14ac:dyDescent="0.25">
      <c r="A492" s="136"/>
      <c r="B492" s="126"/>
      <c r="C492" s="108"/>
      <c r="D492" s="108"/>
      <c r="E492" s="108"/>
      <c r="F492" s="110"/>
      <c r="G492" s="118"/>
      <c r="H492" s="118"/>
      <c r="I492" s="135" t="s">
        <v>410</v>
      </c>
      <c r="J492" s="802">
        <v>0.76</v>
      </c>
      <c r="K492" s="802">
        <v>0.79</v>
      </c>
      <c r="L492" s="802">
        <v>0.79</v>
      </c>
      <c r="M492" s="802">
        <v>0.79</v>
      </c>
      <c r="N492" s="802">
        <v>0.79</v>
      </c>
      <c r="O492" s="802">
        <v>0.79</v>
      </c>
      <c r="P492" s="802">
        <v>0.79</v>
      </c>
      <c r="Q492" s="802">
        <v>0.79</v>
      </c>
      <c r="R492" s="803"/>
      <c r="S492" s="803"/>
      <c r="T492" s="802">
        <v>-0.05</v>
      </c>
      <c r="U492" s="118"/>
      <c r="V492" s="1006">
        <f t="shared" si="85"/>
        <v>0.15</v>
      </c>
      <c r="W492" s="118"/>
      <c r="X492" s="118"/>
      <c r="Y492" s="118"/>
      <c r="Z492" s="118"/>
      <c r="AA492" s="118"/>
      <c r="AB492" s="118"/>
      <c r="AC492" s="118">
        <f t="shared" si="86"/>
        <v>2</v>
      </c>
      <c r="AD492" s="118">
        <f t="shared" si="87"/>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hidden="1" customHeight="1" outlineLevel="2" x14ac:dyDescent="0.25">
      <c r="A493" s="136"/>
      <c r="B493" s="126"/>
      <c r="C493" s="108"/>
      <c r="D493" s="108"/>
      <c r="E493" s="108"/>
      <c r="F493" s="110"/>
      <c r="G493" s="118"/>
      <c r="H493" s="118"/>
      <c r="I493" s="135" t="s">
        <v>411</v>
      </c>
      <c r="J493" s="802">
        <v>0.76</v>
      </c>
      <c r="K493" s="802">
        <v>0.79</v>
      </c>
      <c r="L493" s="802">
        <v>0.79</v>
      </c>
      <c r="M493" s="802">
        <v>0.79</v>
      </c>
      <c r="N493" s="802">
        <v>0.79</v>
      </c>
      <c r="O493" s="802">
        <v>0.79</v>
      </c>
      <c r="P493" s="802">
        <v>0.79</v>
      </c>
      <c r="Q493" s="802">
        <v>0.79</v>
      </c>
      <c r="R493" s="803"/>
      <c r="S493" s="803"/>
      <c r="T493" s="802">
        <v>-0.05</v>
      </c>
      <c r="U493" s="118"/>
      <c r="V493" s="1006">
        <f t="shared" si="85"/>
        <v>0.15</v>
      </c>
      <c r="W493" s="118"/>
      <c r="X493" s="118"/>
      <c r="Y493" s="118"/>
      <c r="Z493" s="118"/>
      <c r="AA493" s="118"/>
      <c r="AB493" s="118"/>
      <c r="AC493" s="118">
        <f t="shared" si="86"/>
        <v>2</v>
      </c>
      <c r="AD493" s="118">
        <f t="shared" si="87"/>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hidden="1" customHeight="1" outlineLevel="2" x14ac:dyDescent="0.25">
      <c r="A494" s="136"/>
      <c r="B494" s="126"/>
      <c r="C494" s="108"/>
      <c r="D494" s="108"/>
      <c r="E494" s="108"/>
      <c r="F494" s="110"/>
      <c r="G494" s="118"/>
      <c r="H494" s="118"/>
      <c r="I494" s="135" t="s">
        <v>412</v>
      </c>
      <c r="J494" s="802">
        <v>0.71</v>
      </c>
      <c r="K494" s="802">
        <v>0.71</v>
      </c>
      <c r="L494" s="802">
        <v>0.71</v>
      </c>
      <c r="M494" s="802">
        <v>0.71</v>
      </c>
      <c r="N494" s="802">
        <v>0.71</v>
      </c>
      <c r="O494" s="802">
        <v>0.71</v>
      </c>
      <c r="P494" s="802">
        <v>0.71</v>
      </c>
      <c r="Q494" s="802">
        <v>0.71</v>
      </c>
      <c r="R494" s="803"/>
      <c r="S494" s="803"/>
      <c r="T494" s="802">
        <v>-0.15</v>
      </c>
      <c r="U494" s="118"/>
      <c r="V494" s="1006">
        <f t="shared" si="85"/>
        <v>0</v>
      </c>
      <c r="W494" s="118"/>
      <c r="X494" s="118"/>
      <c r="Y494" s="118"/>
      <c r="Z494" s="118"/>
      <c r="AA494" s="118"/>
      <c r="AB494" s="118"/>
      <c r="AC494" s="118">
        <f t="shared" si="86"/>
        <v>2</v>
      </c>
      <c r="AD494" s="118">
        <f t="shared" si="87"/>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hidden="1" customHeight="1" outlineLevel="2" x14ac:dyDescent="0.25">
      <c r="A495" s="136"/>
      <c r="B495" s="126"/>
      <c r="C495" s="108"/>
      <c r="D495" s="108"/>
      <c r="E495" s="108"/>
      <c r="F495" s="110"/>
      <c r="G495" s="118"/>
      <c r="H495" s="118"/>
      <c r="I495" s="135" t="s">
        <v>413</v>
      </c>
      <c r="J495" s="802">
        <v>0.7</v>
      </c>
      <c r="K495" s="802">
        <v>0.7</v>
      </c>
      <c r="L495" s="802">
        <v>0.7</v>
      </c>
      <c r="M495" s="802">
        <v>0.7</v>
      </c>
      <c r="N495" s="802">
        <v>0.7</v>
      </c>
      <c r="O495" s="802">
        <v>0.7</v>
      </c>
      <c r="P495" s="802">
        <v>0.7</v>
      </c>
      <c r="Q495" s="802">
        <v>0.7</v>
      </c>
      <c r="R495" s="803"/>
      <c r="S495" s="803"/>
      <c r="T495" s="802">
        <v>-0.15</v>
      </c>
      <c r="U495" s="118"/>
      <c r="V495" s="1006">
        <f t="shared" si="85"/>
        <v>0</v>
      </c>
      <c r="W495" s="118"/>
      <c r="X495" s="118"/>
      <c r="Y495" s="118"/>
      <c r="Z495" s="118"/>
      <c r="AA495" s="118"/>
      <c r="AB495" s="118"/>
      <c r="AC495" s="118">
        <f t="shared" si="86"/>
        <v>2</v>
      </c>
      <c r="AD495" s="118">
        <f t="shared" si="87"/>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hidden="1" customHeight="1" outlineLevel="2" x14ac:dyDescent="0.25">
      <c r="A496" s="136"/>
      <c r="B496" s="126"/>
      <c r="C496" s="108"/>
      <c r="D496" s="108"/>
      <c r="E496" s="108"/>
      <c r="F496" s="110"/>
      <c r="G496" s="118"/>
      <c r="H496" s="118"/>
      <c r="I496" s="135" t="s">
        <v>414</v>
      </c>
      <c r="J496" s="802">
        <v>0.68</v>
      </c>
      <c r="K496" s="802">
        <v>0.68</v>
      </c>
      <c r="L496" s="802">
        <v>0.68</v>
      </c>
      <c r="M496" s="802">
        <v>0.68</v>
      </c>
      <c r="N496" s="802">
        <v>0.68</v>
      </c>
      <c r="O496" s="802">
        <v>0.68</v>
      </c>
      <c r="P496" s="802">
        <v>0.68</v>
      </c>
      <c r="Q496" s="802">
        <v>0.68</v>
      </c>
      <c r="R496" s="803"/>
      <c r="S496" s="803"/>
      <c r="T496" s="802">
        <v>-0.15</v>
      </c>
      <c r="U496" s="118"/>
      <c r="V496" s="1006">
        <f t="shared" si="85"/>
        <v>0</v>
      </c>
      <c r="W496" s="118"/>
      <c r="X496" s="118"/>
      <c r="Y496" s="118"/>
      <c r="Z496" s="118"/>
      <c r="AA496" s="118"/>
      <c r="AB496" s="118"/>
      <c r="AC496" s="118">
        <f t="shared" si="86"/>
        <v>2</v>
      </c>
      <c r="AD496" s="118">
        <f t="shared" si="87"/>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c r="I497" s="135" t="s">
        <v>415</v>
      </c>
      <c r="J497" s="802">
        <v>0.65</v>
      </c>
      <c r="K497" s="802">
        <v>0.65</v>
      </c>
      <c r="L497" s="802">
        <v>0.65</v>
      </c>
      <c r="M497" s="802">
        <v>0.65</v>
      </c>
      <c r="N497" s="802">
        <v>0.65</v>
      </c>
      <c r="O497" s="802">
        <v>0.65</v>
      </c>
      <c r="P497" s="802">
        <v>0.65</v>
      </c>
      <c r="Q497" s="802">
        <v>0.65</v>
      </c>
      <c r="R497" s="118"/>
      <c r="S497" s="803"/>
      <c r="T497" s="802">
        <v>-0.15</v>
      </c>
      <c r="U497" s="118"/>
      <c r="V497" s="1006">
        <f t="shared" si="85"/>
        <v>0</v>
      </c>
      <c r="W497" s="118"/>
      <c r="X497" s="118"/>
      <c r="Y497" s="118"/>
      <c r="Z497" s="118"/>
      <c r="AA497" s="118"/>
      <c r="AB497" s="118"/>
      <c r="AC497" s="118">
        <f t="shared" si="86"/>
        <v>2</v>
      </c>
      <c r="AD497" s="118">
        <f t="shared" si="87"/>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t="s">
        <v>818</v>
      </c>
      <c r="I498" s="135" t="s">
        <v>406</v>
      </c>
      <c r="J498" s="802">
        <v>0.81</v>
      </c>
      <c r="K498" s="802">
        <v>0.81</v>
      </c>
      <c r="L498" s="802">
        <v>0.81</v>
      </c>
      <c r="M498" s="802">
        <v>0.81</v>
      </c>
      <c r="N498" s="802">
        <v>0.81</v>
      </c>
      <c r="O498" s="802">
        <v>0.81</v>
      </c>
      <c r="P498" s="802">
        <v>0.81</v>
      </c>
      <c r="Q498" s="802">
        <v>0.81</v>
      </c>
      <c r="R498" s="803"/>
      <c r="S498" s="803"/>
      <c r="T498" s="802">
        <v>-0.13</v>
      </c>
      <c r="U498" s="118"/>
      <c r="V498" s="1006">
        <f t="shared" si="85"/>
        <v>0</v>
      </c>
      <c r="W498" s="118"/>
      <c r="X498" s="118"/>
      <c r="Y498" s="118"/>
      <c r="Z498" s="118"/>
      <c r="AA498" s="118"/>
      <c r="AB498" s="118"/>
      <c r="AC498" s="118">
        <f t="shared" si="86"/>
        <v>3</v>
      </c>
      <c r="AD498" s="118">
        <f t="shared" si="87"/>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3"/>
      <c r="S499" s="803"/>
      <c r="T499" s="802">
        <v>-0.13</v>
      </c>
      <c r="U499" s="118"/>
      <c r="V499" s="1006">
        <f t="shared" si="85"/>
        <v>0</v>
      </c>
      <c r="W499" s="118"/>
      <c r="X499" s="118"/>
      <c r="Y499" s="118"/>
      <c r="Z499" s="118"/>
      <c r="AA499" s="118"/>
      <c r="AB499" s="118"/>
      <c r="AC499" s="118">
        <f t="shared" si="86"/>
        <v>3</v>
      </c>
      <c r="AD499" s="118">
        <f t="shared" si="87"/>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0.81</v>
      </c>
      <c r="K500" s="802">
        <v>0.81</v>
      </c>
      <c r="L500" s="802">
        <v>0.81</v>
      </c>
      <c r="M500" s="802">
        <v>0.81</v>
      </c>
      <c r="N500" s="802">
        <v>0.81</v>
      </c>
      <c r="O500" s="802">
        <v>0.81</v>
      </c>
      <c r="P500" s="802">
        <v>0.81</v>
      </c>
      <c r="Q500" s="802">
        <v>0.81</v>
      </c>
      <c r="R500" s="803"/>
      <c r="S500" s="803"/>
      <c r="T500" s="802">
        <v>-0.13</v>
      </c>
      <c r="U500" s="118"/>
      <c r="V500" s="1006">
        <f t="shared" si="85"/>
        <v>0</v>
      </c>
      <c r="W500" s="118"/>
      <c r="X500" s="118"/>
      <c r="Y500" s="118"/>
      <c r="Z500" s="118"/>
      <c r="AA500" s="118"/>
      <c r="AB500" s="118"/>
      <c r="AC500" s="118">
        <f t="shared" si="86"/>
        <v>3</v>
      </c>
      <c r="AD500" s="118">
        <f t="shared" si="87"/>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0.78</v>
      </c>
      <c r="K501" s="802">
        <v>0.8</v>
      </c>
      <c r="L501" s="802">
        <v>0.8</v>
      </c>
      <c r="M501" s="802">
        <v>0.8</v>
      </c>
      <c r="N501" s="802">
        <v>0.8</v>
      </c>
      <c r="O501" s="802">
        <v>0.8</v>
      </c>
      <c r="P501" s="802">
        <v>0.8</v>
      </c>
      <c r="Q501" s="802">
        <v>0.8</v>
      </c>
      <c r="R501" s="803"/>
      <c r="S501" s="803"/>
      <c r="T501" s="802">
        <v>-0.1</v>
      </c>
      <c r="U501" s="118"/>
      <c r="V501" s="1006">
        <f t="shared" si="85"/>
        <v>0.05</v>
      </c>
      <c r="W501" s="118"/>
      <c r="X501" s="118"/>
      <c r="Y501" s="118"/>
      <c r="Z501" s="118"/>
      <c r="AA501" s="118"/>
      <c r="AB501" s="118"/>
      <c r="AC501" s="118">
        <f t="shared" si="86"/>
        <v>3</v>
      </c>
      <c r="AD501" s="118">
        <f t="shared" si="87"/>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0.74</v>
      </c>
      <c r="K502" s="802">
        <v>0.77</v>
      </c>
      <c r="L502" s="802">
        <v>0.77</v>
      </c>
      <c r="M502" s="802">
        <v>0.77</v>
      </c>
      <c r="N502" s="802">
        <v>0.77</v>
      </c>
      <c r="O502" s="802">
        <v>0.77</v>
      </c>
      <c r="P502" s="802">
        <v>0.77</v>
      </c>
      <c r="Q502" s="802">
        <v>0.77</v>
      </c>
      <c r="R502" s="803"/>
      <c r="S502" s="803"/>
      <c r="T502" s="802">
        <v>-0.05</v>
      </c>
      <c r="U502" s="118"/>
      <c r="V502" s="1006">
        <f t="shared" si="85"/>
        <v>0.15</v>
      </c>
      <c r="W502" s="118"/>
      <c r="X502" s="118"/>
      <c r="Y502" s="118"/>
      <c r="Z502" s="118"/>
      <c r="AA502" s="118"/>
      <c r="AB502" s="118"/>
      <c r="AC502" s="118">
        <f t="shared" si="86"/>
        <v>3</v>
      </c>
      <c r="AD502" s="118">
        <f t="shared" si="87"/>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0.74</v>
      </c>
      <c r="K503" s="802">
        <v>0.77</v>
      </c>
      <c r="L503" s="802">
        <v>0.77</v>
      </c>
      <c r="M503" s="802">
        <v>0.77</v>
      </c>
      <c r="N503" s="802">
        <v>0.77</v>
      </c>
      <c r="O503" s="802">
        <v>0.77</v>
      </c>
      <c r="P503" s="802">
        <v>0.77</v>
      </c>
      <c r="Q503" s="802">
        <v>0.77</v>
      </c>
      <c r="R503" s="803"/>
      <c r="S503" s="803"/>
      <c r="T503" s="802">
        <v>-0.05</v>
      </c>
      <c r="U503" s="118"/>
      <c r="V503" s="1006">
        <f t="shared" si="85"/>
        <v>0.15</v>
      </c>
      <c r="W503" s="118"/>
      <c r="X503" s="118"/>
      <c r="Y503" s="118"/>
      <c r="Z503" s="118"/>
      <c r="AA503" s="118"/>
      <c r="AB503" s="118"/>
      <c r="AC503" s="118">
        <f t="shared" si="86"/>
        <v>3</v>
      </c>
      <c r="AD503" s="118">
        <f t="shared" si="87"/>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0.71</v>
      </c>
      <c r="K504" s="802">
        <v>0.71</v>
      </c>
      <c r="L504" s="802">
        <v>0.71</v>
      </c>
      <c r="M504" s="802">
        <v>0.71</v>
      </c>
      <c r="N504" s="802">
        <v>0.71</v>
      </c>
      <c r="O504" s="802">
        <v>0.71</v>
      </c>
      <c r="P504" s="802">
        <v>0.71</v>
      </c>
      <c r="Q504" s="802">
        <v>0.71</v>
      </c>
      <c r="R504" s="803"/>
      <c r="S504" s="803"/>
      <c r="T504" s="802">
        <v>-0.15</v>
      </c>
      <c r="U504" s="118"/>
      <c r="V504" s="1006">
        <f t="shared" si="85"/>
        <v>0</v>
      </c>
      <c r="W504" s="118"/>
      <c r="X504" s="118"/>
      <c r="Y504" s="118"/>
      <c r="Z504" s="118"/>
      <c r="AA504" s="118"/>
      <c r="AB504" s="118"/>
      <c r="AC504" s="118">
        <f t="shared" si="86"/>
        <v>3</v>
      </c>
      <c r="AD504" s="118">
        <f t="shared" si="87"/>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0.7</v>
      </c>
      <c r="K505" s="802">
        <v>0.7</v>
      </c>
      <c r="L505" s="802">
        <v>0.7</v>
      </c>
      <c r="M505" s="802">
        <v>0.7</v>
      </c>
      <c r="N505" s="802">
        <v>0.7</v>
      </c>
      <c r="O505" s="802">
        <v>0.7</v>
      </c>
      <c r="P505" s="802">
        <v>0.7</v>
      </c>
      <c r="Q505" s="802">
        <v>0.7</v>
      </c>
      <c r="R505" s="803"/>
      <c r="S505" s="803"/>
      <c r="T505" s="802">
        <v>-0.15</v>
      </c>
      <c r="U505" s="118"/>
      <c r="V505" s="1006">
        <f t="shared" si="85"/>
        <v>0</v>
      </c>
      <c r="W505" s="118"/>
      <c r="X505" s="118"/>
      <c r="Y505" s="118"/>
      <c r="Z505" s="118"/>
      <c r="AA505" s="118"/>
      <c r="AB505" s="118"/>
      <c r="AC505" s="118">
        <f t="shared" si="86"/>
        <v>3</v>
      </c>
      <c r="AD505" s="118">
        <f t="shared" si="87"/>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0.68</v>
      </c>
      <c r="K506" s="802">
        <v>0.68</v>
      </c>
      <c r="L506" s="802">
        <v>0.68</v>
      </c>
      <c r="M506" s="802">
        <v>0.68</v>
      </c>
      <c r="N506" s="802">
        <v>0.68</v>
      </c>
      <c r="O506" s="802">
        <v>0.68</v>
      </c>
      <c r="P506" s="802">
        <v>0.68</v>
      </c>
      <c r="Q506" s="802">
        <v>0.68</v>
      </c>
      <c r="R506" s="803"/>
      <c r="S506" s="803"/>
      <c r="T506" s="802">
        <v>-0.15</v>
      </c>
      <c r="U506" s="118"/>
      <c r="V506" s="1006">
        <f t="shared" si="85"/>
        <v>0</v>
      </c>
      <c r="W506" s="118"/>
      <c r="X506" s="118"/>
      <c r="Y506" s="118"/>
      <c r="Z506" s="118"/>
      <c r="AA506" s="118"/>
      <c r="AB506" s="118"/>
      <c r="AC506" s="118">
        <f t="shared" si="86"/>
        <v>3</v>
      </c>
      <c r="AD506" s="118">
        <f t="shared" si="87"/>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c r="I507" s="135" t="s">
        <v>415</v>
      </c>
      <c r="J507" s="802">
        <v>0.65</v>
      </c>
      <c r="K507" s="802">
        <v>0.65</v>
      </c>
      <c r="L507" s="802">
        <v>0.65</v>
      </c>
      <c r="M507" s="802">
        <v>0.65</v>
      </c>
      <c r="N507" s="802">
        <v>0.65</v>
      </c>
      <c r="O507" s="802">
        <v>0.65</v>
      </c>
      <c r="P507" s="802">
        <v>0.65</v>
      </c>
      <c r="Q507" s="802">
        <v>0.65</v>
      </c>
      <c r="R507" s="118"/>
      <c r="S507" s="803"/>
      <c r="T507" s="802">
        <v>-0.15</v>
      </c>
      <c r="U507" s="118"/>
      <c r="V507" s="1006">
        <f t="shared" si="85"/>
        <v>0</v>
      </c>
      <c r="W507" s="118"/>
      <c r="X507" s="118"/>
      <c r="Y507" s="118"/>
      <c r="Z507" s="118"/>
      <c r="AA507" s="118"/>
      <c r="AB507" s="118"/>
      <c r="AC507" s="118">
        <f t="shared" si="86"/>
        <v>3</v>
      </c>
      <c r="AD507" s="118">
        <f t="shared" si="87"/>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t="s">
        <v>819</v>
      </c>
      <c r="I508" s="135" t="s">
        <v>406</v>
      </c>
      <c r="J508" s="802">
        <v>0.81</v>
      </c>
      <c r="K508" s="802">
        <v>0.81</v>
      </c>
      <c r="L508" s="802">
        <v>0.81</v>
      </c>
      <c r="M508" s="802">
        <v>0.81</v>
      </c>
      <c r="N508" s="802">
        <v>0.81</v>
      </c>
      <c r="O508" s="802">
        <v>0.81</v>
      </c>
      <c r="P508" s="802">
        <v>0.81</v>
      </c>
      <c r="Q508" s="802">
        <v>0.81</v>
      </c>
      <c r="R508" s="803"/>
      <c r="S508" s="803"/>
      <c r="T508" s="802">
        <v>-0.13</v>
      </c>
      <c r="U508" s="118"/>
      <c r="V508" s="1006">
        <f t="shared" si="85"/>
        <v>0</v>
      </c>
      <c r="W508" s="118"/>
      <c r="X508" s="118"/>
      <c r="Y508" s="118"/>
      <c r="Z508" s="118"/>
      <c r="AA508" s="118"/>
      <c r="AB508" s="118"/>
      <c r="AC508" s="118">
        <f t="shared" si="86"/>
        <v>4</v>
      </c>
      <c r="AD508" s="118">
        <f t="shared" si="87"/>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3"/>
      <c r="S509" s="803"/>
      <c r="T509" s="802">
        <v>-0.13</v>
      </c>
      <c r="U509" s="118"/>
      <c r="V509" s="1006">
        <f t="shared" si="85"/>
        <v>0</v>
      </c>
      <c r="W509" s="118"/>
      <c r="X509" s="118"/>
      <c r="Y509" s="118"/>
      <c r="Z509" s="118"/>
      <c r="AA509" s="118"/>
      <c r="AB509" s="118"/>
      <c r="AC509" s="118">
        <f t="shared" si="86"/>
        <v>4</v>
      </c>
      <c r="AD509" s="118">
        <f t="shared" si="87"/>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0.81</v>
      </c>
      <c r="K510" s="802">
        <v>0.81</v>
      </c>
      <c r="L510" s="802">
        <v>0.81</v>
      </c>
      <c r="M510" s="802">
        <v>0.81</v>
      </c>
      <c r="N510" s="802">
        <v>0.81</v>
      </c>
      <c r="O510" s="802">
        <v>0.81</v>
      </c>
      <c r="P510" s="802">
        <v>0.81</v>
      </c>
      <c r="Q510" s="802">
        <v>0.81</v>
      </c>
      <c r="R510" s="803"/>
      <c r="S510" s="803"/>
      <c r="T510" s="802">
        <v>-0.13</v>
      </c>
      <c r="U510" s="118"/>
      <c r="V510" s="1006">
        <f t="shared" si="85"/>
        <v>0</v>
      </c>
      <c r="W510" s="118"/>
      <c r="X510" s="118"/>
      <c r="Y510" s="118"/>
      <c r="Z510" s="118"/>
      <c r="AA510" s="118"/>
      <c r="AB510" s="118"/>
      <c r="AC510" s="118">
        <f t="shared" si="86"/>
        <v>4</v>
      </c>
      <c r="AD510" s="118">
        <f t="shared" si="87"/>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0.78</v>
      </c>
      <c r="K511" s="802">
        <v>0.8</v>
      </c>
      <c r="L511" s="802">
        <v>0.8</v>
      </c>
      <c r="M511" s="802">
        <v>0.8</v>
      </c>
      <c r="N511" s="802">
        <v>0.8</v>
      </c>
      <c r="O511" s="802">
        <v>0.8</v>
      </c>
      <c r="P511" s="802">
        <v>0.8</v>
      </c>
      <c r="Q511" s="802">
        <v>0.8</v>
      </c>
      <c r="R511" s="803"/>
      <c r="S511" s="803"/>
      <c r="T511" s="802">
        <v>-0.1</v>
      </c>
      <c r="U511" s="118"/>
      <c r="V511" s="1006">
        <f t="shared" si="85"/>
        <v>0.05</v>
      </c>
      <c r="W511" s="118"/>
      <c r="X511" s="118"/>
      <c r="Y511" s="118"/>
      <c r="Z511" s="118"/>
      <c r="AA511" s="118"/>
      <c r="AB511" s="118"/>
      <c r="AC511" s="118">
        <f t="shared" si="86"/>
        <v>4</v>
      </c>
      <c r="AD511" s="118">
        <f t="shared" si="87"/>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0.75</v>
      </c>
      <c r="K512" s="802">
        <v>0.78</v>
      </c>
      <c r="L512" s="802">
        <v>0.78</v>
      </c>
      <c r="M512" s="802">
        <v>0.78</v>
      </c>
      <c r="N512" s="802">
        <v>0.78</v>
      </c>
      <c r="O512" s="802">
        <v>0.78</v>
      </c>
      <c r="P512" s="802">
        <v>0.78</v>
      </c>
      <c r="Q512" s="802">
        <v>0.78</v>
      </c>
      <c r="R512" s="803"/>
      <c r="S512" s="803"/>
      <c r="T512" s="802">
        <v>-0.05</v>
      </c>
      <c r="U512" s="118"/>
      <c r="V512" s="1006">
        <f t="shared" si="85"/>
        <v>0.15</v>
      </c>
      <c r="W512" s="118"/>
      <c r="X512" s="118"/>
      <c r="Y512" s="118"/>
      <c r="Z512" s="118"/>
      <c r="AA512" s="118"/>
      <c r="AB512" s="118"/>
      <c r="AC512" s="118">
        <f t="shared" si="86"/>
        <v>4</v>
      </c>
      <c r="AD512" s="118">
        <f t="shared" si="87"/>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0.75</v>
      </c>
      <c r="K513" s="802">
        <v>0.78</v>
      </c>
      <c r="L513" s="802">
        <v>0.78</v>
      </c>
      <c r="M513" s="802">
        <v>0.78</v>
      </c>
      <c r="N513" s="802">
        <v>0.78</v>
      </c>
      <c r="O513" s="802">
        <v>0.78</v>
      </c>
      <c r="P513" s="802">
        <v>0.78</v>
      </c>
      <c r="Q513" s="802">
        <v>0.78</v>
      </c>
      <c r="R513" s="803"/>
      <c r="S513" s="803"/>
      <c r="T513" s="802">
        <v>-0.05</v>
      </c>
      <c r="U513" s="118"/>
      <c r="V513" s="1006">
        <f t="shared" si="85"/>
        <v>0.15</v>
      </c>
      <c r="W513" s="118"/>
      <c r="X513" s="118"/>
      <c r="Y513" s="118"/>
      <c r="Z513" s="118"/>
      <c r="AA513" s="118"/>
      <c r="AB513" s="118"/>
      <c r="AC513" s="118">
        <f t="shared" si="86"/>
        <v>4</v>
      </c>
      <c r="AD513" s="118">
        <f t="shared" si="87"/>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0.71</v>
      </c>
      <c r="K514" s="802">
        <v>0.71</v>
      </c>
      <c r="L514" s="802">
        <v>0.71</v>
      </c>
      <c r="M514" s="802">
        <v>0.71</v>
      </c>
      <c r="N514" s="802">
        <v>0.71</v>
      </c>
      <c r="O514" s="802">
        <v>0.71</v>
      </c>
      <c r="P514" s="802">
        <v>0.71</v>
      </c>
      <c r="Q514" s="802">
        <v>0.71</v>
      </c>
      <c r="R514" s="803"/>
      <c r="S514" s="803"/>
      <c r="T514" s="802">
        <v>-0.15</v>
      </c>
      <c r="U514" s="118"/>
      <c r="V514" s="1006">
        <f t="shared" si="85"/>
        <v>0</v>
      </c>
      <c r="W514" s="118"/>
      <c r="X514" s="118"/>
      <c r="Y514" s="118"/>
      <c r="Z514" s="118"/>
      <c r="AA514" s="118"/>
      <c r="AB514" s="118"/>
      <c r="AC514" s="118">
        <f t="shared" si="86"/>
        <v>4</v>
      </c>
      <c r="AD514" s="118">
        <f t="shared" si="87"/>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0.7</v>
      </c>
      <c r="K515" s="802">
        <v>0.7</v>
      </c>
      <c r="L515" s="802">
        <v>0.7</v>
      </c>
      <c r="M515" s="802">
        <v>0.7</v>
      </c>
      <c r="N515" s="802">
        <v>0.7</v>
      </c>
      <c r="O515" s="802">
        <v>0.7</v>
      </c>
      <c r="P515" s="802">
        <v>0.7</v>
      </c>
      <c r="Q515" s="802">
        <v>0.7</v>
      </c>
      <c r="R515" s="803"/>
      <c r="S515" s="803"/>
      <c r="T515" s="802">
        <v>-0.15</v>
      </c>
      <c r="U515" s="118"/>
      <c r="V515" s="1006">
        <f t="shared" si="85"/>
        <v>0</v>
      </c>
      <c r="W515" s="118"/>
      <c r="X515" s="118"/>
      <c r="Y515" s="118"/>
      <c r="Z515" s="118"/>
      <c r="AA515" s="118"/>
      <c r="AB515" s="118"/>
      <c r="AC515" s="118">
        <f t="shared" si="86"/>
        <v>4</v>
      </c>
      <c r="AD515" s="118">
        <f t="shared" si="87"/>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0.68</v>
      </c>
      <c r="K516" s="802">
        <v>0.68</v>
      </c>
      <c r="L516" s="802">
        <v>0.68</v>
      </c>
      <c r="M516" s="802">
        <v>0.68</v>
      </c>
      <c r="N516" s="802">
        <v>0.68</v>
      </c>
      <c r="O516" s="802">
        <v>0.68</v>
      </c>
      <c r="P516" s="802">
        <v>0.68</v>
      </c>
      <c r="Q516" s="802">
        <v>0.68</v>
      </c>
      <c r="R516" s="803"/>
      <c r="S516" s="803"/>
      <c r="T516" s="802">
        <v>-0.15</v>
      </c>
      <c r="U516" s="118"/>
      <c r="V516" s="1006">
        <f t="shared" si="85"/>
        <v>0</v>
      </c>
      <c r="W516" s="118"/>
      <c r="X516" s="118"/>
      <c r="Y516" s="118"/>
      <c r="Z516" s="118"/>
      <c r="AA516" s="118"/>
      <c r="AB516" s="118"/>
      <c r="AC516" s="118">
        <f t="shared" si="86"/>
        <v>4</v>
      </c>
      <c r="AD516" s="118">
        <f t="shared" si="87"/>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c r="I517" s="135" t="s">
        <v>415</v>
      </c>
      <c r="J517" s="802">
        <v>0.65</v>
      </c>
      <c r="K517" s="802">
        <v>0.65</v>
      </c>
      <c r="L517" s="802">
        <v>0.65</v>
      </c>
      <c r="M517" s="802">
        <v>0.65</v>
      </c>
      <c r="N517" s="802">
        <v>0.65</v>
      </c>
      <c r="O517" s="802">
        <v>0.65</v>
      </c>
      <c r="P517" s="802">
        <v>0.65</v>
      </c>
      <c r="Q517" s="802">
        <v>0.65</v>
      </c>
      <c r="R517" s="118"/>
      <c r="S517" s="803"/>
      <c r="T517" s="802">
        <v>-0.15</v>
      </c>
      <c r="U517" s="118"/>
      <c r="V517" s="1006">
        <f t="shared" si="85"/>
        <v>0</v>
      </c>
      <c r="W517" s="118"/>
      <c r="X517" s="118"/>
      <c r="Y517" s="118"/>
      <c r="Z517" s="118"/>
      <c r="AA517" s="118"/>
      <c r="AB517" s="118"/>
      <c r="AC517" s="118">
        <f t="shared" si="86"/>
        <v>4</v>
      </c>
      <c r="AD517" s="118">
        <f t="shared" si="87"/>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t="s">
        <v>820</v>
      </c>
      <c r="I518" s="135" t="s">
        <v>406</v>
      </c>
      <c r="J518" s="802">
        <v>0.65</v>
      </c>
      <c r="K518" s="802">
        <v>0.65</v>
      </c>
      <c r="L518" s="802">
        <v>0.65</v>
      </c>
      <c r="M518" s="802">
        <v>0.65</v>
      </c>
      <c r="N518" s="802">
        <v>0.65</v>
      </c>
      <c r="O518" s="802">
        <v>0.65</v>
      </c>
      <c r="P518" s="802">
        <v>0.65</v>
      </c>
      <c r="Q518" s="802">
        <v>0.65</v>
      </c>
      <c r="R518" s="803"/>
      <c r="S518" s="803"/>
      <c r="T518" s="802">
        <v>-0.15</v>
      </c>
      <c r="U518" s="118"/>
      <c r="V518" s="1006">
        <f t="shared" si="85"/>
        <v>0</v>
      </c>
      <c r="W518" s="118"/>
      <c r="X518" s="118"/>
      <c r="Y518" s="118"/>
      <c r="Z518" s="118"/>
      <c r="AA518" s="118"/>
      <c r="AB518" s="118"/>
      <c r="AC518" s="118">
        <f t="shared" si="86"/>
        <v>5</v>
      </c>
      <c r="AD518" s="118">
        <f t="shared" si="87"/>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3"/>
      <c r="S519" s="803"/>
      <c r="T519" s="802">
        <v>-0.13</v>
      </c>
      <c r="U519" s="118"/>
      <c r="V519" s="1006">
        <f t="shared" si="85"/>
        <v>0</v>
      </c>
      <c r="W519" s="118"/>
      <c r="X519" s="118"/>
      <c r="Y519" s="118"/>
      <c r="Z519" s="118"/>
      <c r="AA519" s="118"/>
      <c r="AB519" s="118"/>
      <c r="AC519" s="118">
        <f t="shared" si="86"/>
        <v>5</v>
      </c>
      <c r="AD519" s="118">
        <f t="shared" si="87"/>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0.81</v>
      </c>
      <c r="K520" s="802">
        <v>0.81</v>
      </c>
      <c r="L520" s="802">
        <v>0.81</v>
      </c>
      <c r="M520" s="802">
        <v>0.81</v>
      </c>
      <c r="N520" s="802">
        <v>0.81</v>
      </c>
      <c r="O520" s="802">
        <v>0.81</v>
      </c>
      <c r="P520" s="802">
        <v>0.81</v>
      </c>
      <c r="Q520" s="802">
        <v>0.81</v>
      </c>
      <c r="R520" s="803"/>
      <c r="S520" s="803"/>
      <c r="T520" s="802">
        <v>-0.13</v>
      </c>
      <c r="U520" s="118"/>
      <c r="V520" s="1006">
        <f t="shared" si="85"/>
        <v>0</v>
      </c>
      <c r="W520" s="118"/>
      <c r="X520" s="118"/>
      <c r="Y520" s="118"/>
      <c r="Z520" s="118"/>
      <c r="AA520" s="118"/>
      <c r="AB520" s="118"/>
      <c r="AC520" s="118">
        <f t="shared" si="86"/>
        <v>5</v>
      </c>
      <c r="AD520" s="118">
        <f t="shared" si="87"/>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0.78</v>
      </c>
      <c r="K521" s="802">
        <v>0.8</v>
      </c>
      <c r="L521" s="802">
        <v>0.8</v>
      </c>
      <c r="M521" s="802">
        <v>0.8</v>
      </c>
      <c r="N521" s="802">
        <v>0.8</v>
      </c>
      <c r="O521" s="802">
        <v>0.8</v>
      </c>
      <c r="P521" s="802">
        <v>0.8</v>
      </c>
      <c r="Q521" s="802">
        <v>0.8</v>
      </c>
      <c r="R521" s="803"/>
      <c r="S521" s="803"/>
      <c r="T521" s="802">
        <v>-0.1</v>
      </c>
      <c r="U521" s="118"/>
      <c r="V521" s="1006">
        <f t="shared" si="85"/>
        <v>0.05</v>
      </c>
      <c r="W521" s="118"/>
      <c r="X521" s="118"/>
      <c r="Y521" s="118"/>
      <c r="Z521" s="118"/>
      <c r="AA521" s="118"/>
      <c r="AB521" s="118"/>
      <c r="AC521" s="118">
        <f t="shared" si="86"/>
        <v>5</v>
      </c>
      <c r="AD521" s="118">
        <f t="shared" si="87"/>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0.75</v>
      </c>
      <c r="K522" s="802">
        <v>0.78</v>
      </c>
      <c r="L522" s="802">
        <v>0.78</v>
      </c>
      <c r="M522" s="802">
        <v>0.78</v>
      </c>
      <c r="N522" s="802">
        <v>0.78</v>
      </c>
      <c r="O522" s="802">
        <v>0.78</v>
      </c>
      <c r="P522" s="802">
        <v>0.78</v>
      </c>
      <c r="Q522" s="802">
        <v>0.78</v>
      </c>
      <c r="R522" s="803"/>
      <c r="S522" s="803"/>
      <c r="T522" s="802">
        <v>-0.05</v>
      </c>
      <c r="U522" s="118"/>
      <c r="V522" s="1006">
        <f t="shared" si="85"/>
        <v>0.15</v>
      </c>
      <c r="W522" s="118"/>
      <c r="X522" s="118"/>
      <c r="Y522" s="118"/>
      <c r="Z522" s="118"/>
      <c r="AA522" s="118"/>
      <c r="AB522" s="118"/>
      <c r="AC522" s="118">
        <f t="shared" si="86"/>
        <v>5</v>
      </c>
      <c r="AD522" s="118">
        <f t="shared" si="87"/>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0.75</v>
      </c>
      <c r="K523" s="802">
        <v>0.78</v>
      </c>
      <c r="L523" s="802">
        <v>0.78</v>
      </c>
      <c r="M523" s="802">
        <v>0.78</v>
      </c>
      <c r="N523" s="802">
        <v>0.78</v>
      </c>
      <c r="O523" s="802">
        <v>0.78</v>
      </c>
      <c r="P523" s="802">
        <v>0.78</v>
      </c>
      <c r="Q523" s="802">
        <v>0.78</v>
      </c>
      <c r="R523" s="803"/>
      <c r="S523" s="803"/>
      <c r="T523" s="802">
        <v>-0.05</v>
      </c>
      <c r="U523" s="118"/>
      <c r="V523" s="1006">
        <f t="shared" si="85"/>
        <v>0.15</v>
      </c>
      <c r="W523" s="118"/>
      <c r="X523" s="118"/>
      <c r="Y523" s="118"/>
      <c r="Z523" s="118"/>
      <c r="AA523" s="118"/>
      <c r="AB523" s="118"/>
      <c r="AC523" s="118">
        <f t="shared" si="86"/>
        <v>5</v>
      </c>
      <c r="AD523" s="118">
        <f t="shared" si="87"/>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0.71</v>
      </c>
      <c r="K524" s="802">
        <v>0.71</v>
      </c>
      <c r="L524" s="802">
        <v>0.71</v>
      </c>
      <c r="M524" s="802">
        <v>0.71</v>
      </c>
      <c r="N524" s="802">
        <v>0.71</v>
      </c>
      <c r="O524" s="802">
        <v>0.71</v>
      </c>
      <c r="P524" s="802">
        <v>0.71</v>
      </c>
      <c r="Q524" s="802">
        <v>0.71</v>
      </c>
      <c r="R524" s="803"/>
      <c r="S524" s="803"/>
      <c r="T524" s="802">
        <v>-0.15</v>
      </c>
      <c r="U524" s="118"/>
      <c r="V524" s="1006">
        <f t="shared" si="85"/>
        <v>0</v>
      </c>
      <c r="W524" s="118"/>
      <c r="X524" s="118"/>
      <c r="Y524" s="118"/>
      <c r="Z524" s="118"/>
      <c r="AA524" s="118"/>
      <c r="AB524" s="118"/>
      <c r="AC524" s="118">
        <f t="shared" si="86"/>
        <v>5</v>
      </c>
      <c r="AD524" s="118">
        <f t="shared" si="87"/>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0.7</v>
      </c>
      <c r="K525" s="802">
        <v>0.7</v>
      </c>
      <c r="L525" s="802">
        <v>0.7</v>
      </c>
      <c r="M525" s="802">
        <v>0.7</v>
      </c>
      <c r="N525" s="802">
        <v>0.7</v>
      </c>
      <c r="O525" s="802">
        <v>0.7</v>
      </c>
      <c r="P525" s="802">
        <v>0.7</v>
      </c>
      <c r="Q525" s="802">
        <v>0.7</v>
      </c>
      <c r="R525" s="803"/>
      <c r="S525" s="803"/>
      <c r="T525" s="802">
        <v>-0.15</v>
      </c>
      <c r="U525" s="118"/>
      <c r="V525" s="1006">
        <f t="shared" si="85"/>
        <v>0</v>
      </c>
      <c r="W525" s="118"/>
      <c r="X525" s="118"/>
      <c r="Y525" s="118"/>
      <c r="Z525" s="118"/>
      <c r="AA525" s="118"/>
      <c r="AB525" s="118"/>
      <c r="AC525" s="118">
        <f t="shared" si="86"/>
        <v>5</v>
      </c>
      <c r="AD525" s="118">
        <f t="shared" si="87"/>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0.68</v>
      </c>
      <c r="K526" s="802">
        <v>0.68</v>
      </c>
      <c r="L526" s="802">
        <v>0.68</v>
      </c>
      <c r="M526" s="802">
        <v>0.68</v>
      </c>
      <c r="N526" s="802">
        <v>0.68</v>
      </c>
      <c r="O526" s="802">
        <v>0.68</v>
      </c>
      <c r="P526" s="802">
        <v>0.68</v>
      </c>
      <c r="Q526" s="802">
        <v>0.68</v>
      </c>
      <c r="R526" s="803"/>
      <c r="S526" s="803"/>
      <c r="T526" s="802">
        <v>-0.15</v>
      </c>
      <c r="U526" s="118"/>
      <c r="V526" s="1006">
        <f t="shared" si="85"/>
        <v>0</v>
      </c>
      <c r="W526" s="118"/>
      <c r="X526" s="118"/>
      <c r="Y526" s="118"/>
      <c r="Z526" s="118"/>
      <c r="AA526" s="118"/>
      <c r="AB526" s="118"/>
      <c r="AC526" s="118">
        <f t="shared" si="86"/>
        <v>5</v>
      </c>
      <c r="AD526" s="118">
        <f t="shared" si="87"/>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c r="I527" s="135" t="s">
        <v>415</v>
      </c>
      <c r="J527" s="802">
        <v>0.65</v>
      </c>
      <c r="K527" s="802">
        <v>0.65</v>
      </c>
      <c r="L527" s="802">
        <v>0.65</v>
      </c>
      <c r="M527" s="802">
        <v>0.65</v>
      </c>
      <c r="N527" s="802">
        <v>0.65</v>
      </c>
      <c r="O527" s="802">
        <v>0.65</v>
      </c>
      <c r="P527" s="802">
        <v>0.65</v>
      </c>
      <c r="Q527" s="802">
        <v>0.65</v>
      </c>
      <c r="R527" s="118"/>
      <c r="S527" s="803"/>
      <c r="T527" s="802">
        <v>-0.15</v>
      </c>
      <c r="U527" s="118"/>
      <c r="V527" s="1006">
        <f t="shared" si="85"/>
        <v>0</v>
      </c>
      <c r="W527" s="118"/>
      <c r="X527" s="118"/>
      <c r="Y527" s="118"/>
      <c r="Z527" s="118"/>
      <c r="AA527" s="118"/>
      <c r="AB527" s="118"/>
      <c r="AC527" s="118">
        <f t="shared" si="86"/>
        <v>5</v>
      </c>
      <c r="AD527" s="118">
        <f t="shared" si="87"/>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t="s">
        <v>821</v>
      </c>
      <c r="I528" s="135" t="s">
        <v>406</v>
      </c>
      <c r="J528" s="802">
        <v>0.65</v>
      </c>
      <c r="K528" s="802">
        <v>0.65</v>
      </c>
      <c r="L528" s="802">
        <v>0.65</v>
      </c>
      <c r="M528" s="802">
        <v>0.65</v>
      </c>
      <c r="N528" s="802">
        <v>0.65</v>
      </c>
      <c r="O528" s="802">
        <v>0.65</v>
      </c>
      <c r="P528" s="802">
        <v>0.65</v>
      </c>
      <c r="Q528" s="802">
        <v>0.65</v>
      </c>
      <c r="R528" s="803"/>
      <c r="S528" s="803"/>
      <c r="T528" s="802">
        <v>-0.15</v>
      </c>
      <c r="U528" s="118"/>
      <c r="V528" s="1006">
        <f t="shared" si="85"/>
        <v>0</v>
      </c>
      <c r="W528" s="118"/>
      <c r="X528" s="118"/>
      <c r="Y528" s="118"/>
      <c r="Z528" s="118"/>
      <c r="AA528" s="118"/>
      <c r="AB528" s="118"/>
      <c r="AC528" s="118">
        <f t="shared" si="86"/>
        <v>6</v>
      </c>
      <c r="AD528" s="118">
        <f t="shared" si="87"/>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3"/>
      <c r="S529" s="803"/>
      <c r="T529" s="802">
        <v>-0.13</v>
      </c>
      <c r="U529" s="118"/>
      <c r="V529" s="1006">
        <f t="shared" si="85"/>
        <v>0</v>
      </c>
      <c r="W529" s="118"/>
      <c r="X529" s="118"/>
      <c r="Y529" s="118"/>
      <c r="Z529" s="118"/>
      <c r="AA529" s="118"/>
      <c r="AB529" s="118"/>
      <c r="AC529" s="118">
        <f t="shared" si="86"/>
        <v>6</v>
      </c>
      <c r="AD529" s="118">
        <f t="shared" si="87"/>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0.81</v>
      </c>
      <c r="K530" s="802">
        <v>0.81</v>
      </c>
      <c r="L530" s="802">
        <v>0.81</v>
      </c>
      <c r="M530" s="802">
        <v>0.81</v>
      </c>
      <c r="N530" s="802">
        <v>0.81</v>
      </c>
      <c r="O530" s="802">
        <v>0.81</v>
      </c>
      <c r="P530" s="802">
        <v>0.81</v>
      </c>
      <c r="Q530" s="802">
        <v>0.81</v>
      </c>
      <c r="R530" s="803"/>
      <c r="S530" s="803"/>
      <c r="T530" s="802">
        <v>-0.13</v>
      </c>
      <c r="U530" s="118"/>
      <c r="V530" s="1006">
        <f t="shared" si="85"/>
        <v>0</v>
      </c>
      <c r="W530" s="118"/>
      <c r="X530" s="118"/>
      <c r="Y530" s="118"/>
      <c r="Z530" s="118"/>
      <c r="AA530" s="118"/>
      <c r="AB530" s="118"/>
      <c r="AC530" s="118">
        <f t="shared" si="86"/>
        <v>6</v>
      </c>
      <c r="AD530" s="118">
        <f t="shared" si="87"/>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0.78</v>
      </c>
      <c r="K531" s="802">
        <v>0.8</v>
      </c>
      <c r="L531" s="802">
        <v>0.8</v>
      </c>
      <c r="M531" s="802">
        <v>0.8</v>
      </c>
      <c r="N531" s="802">
        <v>0.8</v>
      </c>
      <c r="O531" s="802">
        <v>0.8</v>
      </c>
      <c r="P531" s="802">
        <v>0.8</v>
      </c>
      <c r="Q531" s="802">
        <v>0.8</v>
      </c>
      <c r="R531" s="803"/>
      <c r="S531" s="803"/>
      <c r="T531" s="802">
        <v>-0.1</v>
      </c>
      <c r="U531" s="118"/>
      <c r="V531" s="1006">
        <f t="shared" si="85"/>
        <v>0.05</v>
      </c>
      <c r="W531" s="118"/>
      <c r="X531" s="118"/>
      <c r="Y531" s="118"/>
      <c r="Z531" s="118"/>
      <c r="AA531" s="118"/>
      <c r="AB531" s="118"/>
      <c r="AC531" s="118">
        <f t="shared" si="86"/>
        <v>6</v>
      </c>
      <c r="AD531" s="118">
        <f t="shared" si="87"/>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3"/>
      <c r="S532" s="803"/>
      <c r="T532" s="802">
        <v>-0.05</v>
      </c>
      <c r="U532" s="118"/>
      <c r="V532" s="1006">
        <f t="shared" si="85"/>
        <v>0.15</v>
      </c>
      <c r="W532" s="118"/>
      <c r="X532" s="118"/>
      <c r="Y532" s="118"/>
      <c r="Z532" s="118"/>
      <c r="AA532" s="118"/>
      <c r="AB532" s="118"/>
      <c r="AC532" s="118">
        <f t="shared" si="86"/>
        <v>6</v>
      </c>
      <c r="AD532" s="118">
        <f t="shared" si="87"/>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0.75</v>
      </c>
      <c r="K533" s="802">
        <v>0.78</v>
      </c>
      <c r="L533" s="802">
        <v>0.78</v>
      </c>
      <c r="M533" s="802">
        <v>0.78</v>
      </c>
      <c r="N533" s="802">
        <v>0.78</v>
      </c>
      <c r="O533" s="802">
        <v>0.78</v>
      </c>
      <c r="P533" s="802">
        <v>0.78</v>
      </c>
      <c r="Q533" s="802">
        <v>0.78</v>
      </c>
      <c r="R533" s="803"/>
      <c r="S533" s="803"/>
      <c r="T533" s="802">
        <v>-0.05</v>
      </c>
      <c r="U533" s="118"/>
      <c r="V533" s="1006">
        <f t="shared" si="85"/>
        <v>0.15</v>
      </c>
      <c r="W533" s="118"/>
      <c r="X533" s="118"/>
      <c r="Y533" s="118"/>
      <c r="Z533" s="118"/>
      <c r="AA533" s="118"/>
      <c r="AB533" s="118"/>
      <c r="AC533" s="118">
        <f t="shared" si="86"/>
        <v>6</v>
      </c>
      <c r="AD533" s="118">
        <f t="shared" si="87"/>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0.71</v>
      </c>
      <c r="K534" s="802">
        <v>0.71</v>
      </c>
      <c r="L534" s="802">
        <v>0.71</v>
      </c>
      <c r="M534" s="802">
        <v>0.71</v>
      </c>
      <c r="N534" s="802">
        <v>0.71</v>
      </c>
      <c r="O534" s="802">
        <v>0.71</v>
      </c>
      <c r="P534" s="802">
        <v>0.71</v>
      </c>
      <c r="Q534" s="802">
        <v>0.71</v>
      </c>
      <c r="R534" s="803"/>
      <c r="S534" s="803"/>
      <c r="T534" s="802">
        <v>-0.15</v>
      </c>
      <c r="U534" s="118"/>
      <c r="V534" s="1006">
        <f t="shared" si="85"/>
        <v>0</v>
      </c>
      <c r="W534" s="118"/>
      <c r="X534" s="118"/>
      <c r="Y534" s="118"/>
      <c r="Z534" s="118"/>
      <c r="AA534" s="118"/>
      <c r="AB534" s="118"/>
      <c r="AC534" s="118">
        <f t="shared" si="86"/>
        <v>6</v>
      </c>
      <c r="AD534" s="118">
        <f t="shared" si="87"/>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0.7</v>
      </c>
      <c r="K535" s="802">
        <v>0.7</v>
      </c>
      <c r="L535" s="802">
        <v>0.7</v>
      </c>
      <c r="M535" s="802">
        <v>0.7</v>
      </c>
      <c r="N535" s="802">
        <v>0.7</v>
      </c>
      <c r="O535" s="802">
        <v>0.7</v>
      </c>
      <c r="P535" s="802">
        <v>0.7</v>
      </c>
      <c r="Q535" s="802">
        <v>0.7</v>
      </c>
      <c r="R535" s="803"/>
      <c r="S535" s="803"/>
      <c r="T535" s="802">
        <v>-0.15</v>
      </c>
      <c r="U535" s="118"/>
      <c r="V535" s="1006">
        <f t="shared" si="85"/>
        <v>0</v>
      </c>
      <c r="W535" s="118"/>
      <c r="X535" s="118"/>
      <c r="Y535" s="118"/>
      <c r="Z535" s="118"/>
      <c r="AA535" s="118"/>
      <c r="AB535" s="118"/>
      <c r="AC535" s="118">
        <f t="shared" si="86"/>
        <v>6</v>
      </c>
      <c r="AD535" s="118">
        <f t="shared" si="87"/>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0.68</v>
      </c>
      <c r="K536" s="802">
        <v>0.68</v>
      </c>
      <c r="L536" s="802">
        <v>0.68</v>
      </c>
      <c r="M536" s="802">
        <v>0.68</v>
      </c>
      <c r="N536" s="802">
        <v>0.68</v>
      </c>
      <c r="O536" s="802">
        <v>0.68</v>
      </c>
      <c r="P536" s="802">
        <v>0.68</v>
      </c>
      <c r="Q536" s="802">
        <v>0.68</v>
      </c>
      <c r="R536" s="803"/>
      <c r="S536" s="803"/>
      <c r="T536" s="802">
        <v>-0.15</v>
      </c>
      <c r="U536" s="118"/>
      <c r="V536" s="1006">
        <f t="shared" si="85"/>
        <v>0</v>
      </c>
      <c r="W536" s="118"/>
      <c r="X536" s="118"/>
      <c r="Y536" s="118"/>
      <c r="Z536" s="118"/>
      <c r="AA536" s="118"/>
      <c r="AB536" s="118"/>
      <c r="AC536" s="118">
        <f t="shared" si="86"/>
        <v>6</v>
      </c>
      <c r="AD536" s="118">
        <f t="shared" si="87"/>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c r="I537" s="135" t="s">
        <v>415</v>
      </c>
      <c r="J537" s="802">
        <v>0.65</v>
      </c>
      <c r="K537" s="802">
        <v>0.65</v>
      </c>
      <c r="L537" s="802">
        <v>0.65</v>
      </c>
      <c r="M537" s="802">
        <v>0.65</v>
      </c>
      <c r="N537" s="802">
        <v>0.65</v>
      </c>
      <c r="O537" s="802">
        <v>0.65</v>
      </c>
      <c r="P537" s="802">
        <v>0.65</v>
      </c>
      <c r="Q537" s="802">
        <v>0.65</v>
      </c>
      <c r="R537" s="118"/>
      <c r="S537" s="803"/>
      <c r="T537" s="802">
        <v>-0.15</v>
      </c>
      <c r="U537" s="118"/>
      <c r="V537" s="1006">
        <f t="shared" si="85"/>
        <v>0</v>
      </c>
      <c r="W537" s="118"/>
      <c r="X537" s="118"/>
      <c r="Y537" s="118"/>
      <c r="Z537" s="118"/>
      <c r="AA537" s="118"/>
      <c r="AB537" s="118"/>
      <c r="AC537" s="118">
        <f t="shared" si="86"/>
        <v>6</v>
      </c>
      <c r="AD537" s="118">
        <f t="shared" si="87"/>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t="s">
        <v>822</v>
      </c>
      <c r="I538" s="135" t="s">
        <v>406</v>
      </c>
      <c r="J538" s="802">
        <v>0.65</v>
      </c>
      <c r="K538" s="802">
        <v>0.65</v>
      </c>
      <c r="L538" s="802">
        <v>0.65</v>
      </c>
      <c r="M538" s="802">
        <v>0.65</v>
      </c>
      <c r="N538" s="802">
        <v>0.65</v>
      </c>
      <c r="O538" s="802">
        <v>0.65</v>
      </c>
      <c r="P538" s="802">
        <v>0.65</v>
      </c>
      <c r="Q538" s="802">
        <v>0.65</v>
      </c>
      <c r="R538" s="803"/>
      <c r="S538" s="803"/>
      <c r="T538" s="802">
        <v>-0.15</v>
      </c>
      <c r="U538" s="118"/>
      <c r="V538" s="1006">
        <f t="shared" si="85"/>
        <v>0</v>
      </c>
      <c r="W538" s="118"/>
      <c r="X538" s="118"/>
      <c r="Y538" s="118"/>
      <c r="Z538" s="118"/>
      <c r="AA538" s="118"/>
      <c r="AB538" s="118"/>
      <c r="AC538" s="118">
        <f t="shared" si="86"/>
        <v>7</v>
      </c>
      <c r="AD538" s="118">
        <f t="shared" si="87"/>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0.65</v>
      </c>
      <c r="K539" s="802">
        <v>0.65</v>
      </c>
      <c r="L539" s="802">
        <v>0.65</v>
      </c>
      <c r="M539" s="802">
        <v>0.65</v>
      </c>
      <c r="N539" s="802">
        <v>0.65</v>
      </c>
      <c r="O539" s="802">
        <v>0.65</v>
      </c>
      <c r="P539" s="802">
        <v>0.65</v>
      </c>
      <c r="Q539" s="802">
        <v>0.65</v>
      </c>
      <c r="R539" s="803"/>
      <c r="S539" s="803"/>
      <c r="T539" s="802">
        <v>-0.15</v>
      </c>
      <c r="U539" s="118"/>
      <c r="V539" s="1006">
        <f t="shared" si="85"/>
        <v>0</v>
      </c>
      <c r="W539" s="118"/>
      <c r="X539" s="118"/>
      <c r="Y539" s="118"/>
      <c r="Z539" s="118"/>
      <c r="AA539" s="118"/>
      <c r="AB539" s="118"/>
      <c r="AC539" s="118">
        <f t="shared" si="86"/>
        <v>7</v>
      </c>
      <c r="AD539" s="118">
        <f t="shared" si="87"/>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0.81</v>
      </c>
      <c r="K540" s="802">
        <v>0.81</v>
      </c>
      <c r="L540" s="802">
        <v>0.81</v>
      </c>
      <c r="M540" s="802">
        <v>0.81</v>
      </c>
      <c r="N540" s="802">
        <v>0.81</v>
      </c>
      <c r="O540" s="802">
        <v>0.81</v>
      </c>
      <c r="P540" s="802">
        <v>0.81</v>
      </c>
      <c r="Q540" s="802">
        <v>0.81</v>
      </c>
      <c r="R540" s="803"/>
      <c r="S540" s="803"/>
      <c r="T540" s="802">
        <v>-0.13</v>
      </c>
      <c r="U540" s="118"/>
      <c r="V540" s="1006">
        <f t="shared" si="85"/>
        <v>0</v>
      </c>
      <c r="W540" s="118"/>
      <c r="X540" s="118"/>
      <c r="Y540" s="118"/>
      <c r="Z540" s="118"/>
      <c r="AA540" s="118"/>
      <c r="AB540" s="118"/>
      <c r="AC540" s="118">
        <f t="shared" si="86"/>
        <v>7</v>
      </c>
      <c r="AD540" s="118">
        <f t="shared" si="87"/>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0.78</v>
      </c>
      <c r="K541" s="802">
        <v>0.8</v>
      </c>
      <c r="L541" s="802">
        <v>0.8</v>
      </c>
      <c r="M541" s="802">
        <v>0.8</v>
      </c>
      <c r="N541" s="802">
        <v>0.8</v>
      </c>
      <c r="O541" s="802">
        <v>0.8</v>
      </c>
      <c r="P541" s="802">
        <v>0.8</v>
      </c>
      <c r="Q541" s="802">
        <v>0.8</v>
      </c>
      <c r="R541" s="803"/>
      <c r="S541" s="803"/>
      <c r="T541" s="802">
        <v>-0.1</v>
      </c>
      <c r="U541" s="118"/>
      <c r="V541" s="1006">
        <f t="shared" si="85"/>
        <v>0.05</v>
      </c>
      <c r="W541" s="118"/>
      <c r="X541" s="118"/>
      <c r="Y541" s="118"/>
      <c r="Z541" s="118"/>
      <c r="AA541" s="118"/>
      <c r="AB541" s="118"/>
      <c r="AC541" s="118">
        <f t="shared" si="86"/>
        <v>7</v>
      </c>
      <c r="AD541" s="118">
        <f t="shared" si="87"/>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0.76</v>
      </c>
      <c r="K542" s="802">
        <v>0.79</v>
      </c>
      <c r="L542" s="802">
        <v>0.79</v>
      </c>
      <c r="M542" s="802">
        <v>0.79</v>
      </c>
      <c r="N542" s="802">
        <v>0.79</v>
      </c>
      <c r="O542" s="802">
        <v>0.79</v>
      </c>
      <c r="P542" s="802">
        <v>0.79</v>
      </c>
      <c r="Q542" s="802">
        <v>0.79</v>
      </c>
      <c r="R542" s="803"/>
      <c r="S542" s="803"/>
      <c r="T542" s="802">
        <v>-0.05</v>
      </c>
      <c r="U542" s="118"/>
      <c r="V542" s="1006">
        <f t="shared" si="85"/>
        <v>0.15</v>
      </c>
      <c r="W542" s="118"/>
      <c r="X542" s="118"/>
      <c r="Y542" s="118"/>
      <c r="Z542" s="118"/>
      <c r="AA542" s="118"/>
      <c r="AB542" s="118"/>
      <c r="AC542" s="118">
        <f t="shared" si="86"/>
        <v>7</v>
      </c>
      <c r="AD542" s="118">
        <f t="shared" si="87"/>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0.76</v>
      </c>
      <c r="K543" s="802">
        <v>0.79</v>
      </c>
      <c r="L543" s="802">
        <v>0.79</v>
      </c>
      <c r="M543" s="802">
        <v>0.79</v>
      </c>
      <c r="N543" s="802">
        <v>0.79</v>
      </c>
      <c r="O543" s="802">
        <v>0.79</v>
      </c>
      <c r="P543" s="802">
        <v>0.79</v>
      </c>
      <c r="Q543" s="802">
        <v>0.79</v>
      </c>
      <c r="R543" s="803"/>
      <c r="S543" s="803"/>
      <c r="T543" s="802">
        <v>-0.05</v>
      </c>
      <c r="U543" s="118"/>
      <c r="V543" s="1006">
        <f t="shared" ref="V543:V567" si="88">V533</f>
        <v>0.15</v>
      </c>
      <c r="W543" s="118"/>
      <c r="X543" s="118"/>
      <c r="Y543" s="118"/>
      <c r="Z543" s="118"/>
      <c r="AA543" s="118"/>
      <c r="AB543" s="118"/>
      <c r="AC543" s="118">
        <f t="shared" ref="AC543:AC567" si="89">AC533+1</f>
        <v>7</v>
      </c>
      <c r="AD543" s="118">
        <f t="shared" ref="AD543:AD567" si="90">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0.71</v>
      </c>
      <c r="K544" s="802">
        <v>0.71</v>
      </c>
      <c r="L544" s="802">
        <v>0.71</v>
      </c>
      <c r="M544" s="802">
        <v>0.71</v>
      </c>
      <c r="N544" s="802">
        <v>0.71</v>
      </c>
      <c r="O544" s="802">
        <v>0.71</v>
      </c>
      <c r="P544" s="802">
        <v>0.71</v>
      </c>
      <c r="Q544" s="802">
        <v>0.71</v>
      </c>
      <c r="R544" s="803"/>
      <c r="S544" s="803"/>
      <c r="T544" s="802">
        <v>-0.15</v>
      </c>
      <c r="U544" s="118"/>
      <c r="V544" s="1006">
        <f t="shared" si="88"/>
        <v>0</v>
      </c>
      <c r="W544" s="118"/>
      <c r="X544" s="118"/>
      <c r="Y544" s="118"/>
      <c r="Z544" s="118"/>
      <c r="AA544" s="118"/>
      <c r="AB544" s="118"/>
      <c r="AC544" s="118">
        <f t="shared" si="89"/>
        <v>7</v>
      </c>
      <c r="AD544" s="118">
        <f t="shared" si="90"/>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0.7</v>
      </c>
      <c r="K545" s="802">
        <v>0.7</v>
      </c>
      <c r="L545" s="802">
        <v>0.7</v>
      </c>
      <c r="M545" s="802">
        <v>0.7</v>
      </c>
      <c r="N545" s="802">
        <v>0.7</v>
      </c>
      <c r="O545" s="802">
        <v>0.7</v>
      </c>
      <c r="P545" s="802">
        <v>0.7</v>
      </c>
      <c r="Q545" s="802">
        <v>0.7</v>
      </c>
      <c r="R545" s="803"/>
      <c r="S545" s="803"/>
      <c r="T545" s="802">
        <v>-0.15</v>
      </c>
      <c r="U545" s="118"/>
      <c r="V545" s="1006">
        <f t="shared" si="88"/>
        <v>0</v>
      </c>
      <c r="W545" s="118"/>
      <c r="X545" s="118"/>
      <c r="Y545" s="118"/>
      <c r="Z545" s="118"/>
      <c r="AA545" s="118"/>
      <c r="AB545" s="118"/>
      <c r="AC545" s="118">
        <f t="shared" si="89"/>
        <v>7</v>
      </c>
      <c r="AD545" s="118">
        <f t="shared" si="90"/>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0.68</v>
      </c>
      <c r="K546" s="802">
        <v>0.68</v>
      </c>
      <c r="L546" s="802">
        <v>0.68</v>
      </c>
      <c r="M546" s="802">
        <v>0.68</v>
      </c>
      <c r="N546" s="802">
        <v>0.68</v>
      </c>
      <c r="O546" s="802">
        <v>0.68</v>
      </c>
      <c r="P546" s="802">
        <v>0.68</v>
      </c>
      <c r="Q546" s="802">
        <v>0.68</v>
      </c>
      <c r="R546" s="803"/>
      <c r="S546" s="803"/>
      <c r="T546" s="802">
        <v>-0.15</v>
      </c>
      <c r="U546" s="118"/>
      <c r="V546" s="1006">
        <f t="shared" si="88"/>
        <v>0</v>
      </c>
      <c r="W546" s="118"/>
      <c r="X546" s="118"/>
      <c r="Y546" s="118"/>
      <c r="Z546" s="118"/>
      <c r="AA546" s="118"/>
      <c r="AB546" s="118"/>
      <c r="AC546" s="118">
        <f t="shared" si="89"/>
        <v>7</v>
      </c>
      <c r="AD546" s="118">
        <f t="shared" si="90"/>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c r="I547" s="135" t="s">
        <v>415</v>
      </c>
      <c r="J547" s="802">
        <v>0.65</v>
      </c>
      <c r="K547" s="802">
        <v>0.65</v>
      </c>
      <c r="L547" s="802">
        <v>0.65</v>
      </c>
      <c r="M547" s="802">
        <v>0.65</v>
      </c>
      <c r="N547" s="802">
        <v>0.65</v>
      </c>
      <c r="O547" s="802">
        <v>0.65</v>
      </c>
      <c r="P547" s="802">
        <v>0.65</v>
      </c>
      <c r="Q547" s="802">
        <v>0.65</v>
      </c>
      <c r="R547" s="118"/>
      <c r="S547" s="803"/>
      <c r="T547" s="802">
        <v>-0.15</v>
      </c>
      <c r="U547" s="118"/>
      <c r="V547" s="1006">
        <f t="shared" si="88"/>
        <v>0</v>
      </c>
      <c r="W547" s="118"/>
      <c r="X547" s="118"/>
      <c r="Y547" s="118"/>
      <c r="Z547" s="118"/>
      <c r="AA547" s="118"/>
      <c r="AB547" s="118"/>
      <c r="AC547" s="118">
        <f t="shared" si="89"/>
        <v>7</v>
      </c>
      <c r="AD547" s="118">
        <f t="shared" si="90"/>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t="s">
        <v>823</v>
      </c>
      <c r="I548" s="135" t="s">
        <v>406</v>
      </c>
      <c r="J548" s="802">
        <v>0.65</v>
      </c>
      <c r="K548" s="802">
        <v>0.65</v>
      </c>
      <c r="L548" s="802">
        <v>0.65</v>
      </c>
      <c r="M548" s="802">
        <v>0.65</v>
      </c>
      <c r="N548" s="802">
        <v>0.65</v>
      </c>
      <c r="O548" s="802">
        <v>0.65</v>
      </c>
      <c r="P548" s="802">
        <v>0.65</v>
      </c>
      <c r="Q548" s="802">
        <v>0.65</v>
      </c>
      <c r="R548" s="803"/>
      <c r="S548" s="803"/>
      <c r="T548" s="802">
        <v>-0.15</v>
      </c>
      <c r="U548" s="118"/>
      <c r="V548" s="1006">
        <f t="shared" si="88"/>
        <v>0</v>
      </c>
      <c r="W548" s="118"/>
      <c r="X548" s="118"/>
      <c r="Y548" s="118"/>
      <c r="Z548" s="118"/>
      <c r="AA548" s="118"/>
      <c r="AB548" s="118"/>
      <c r="AC548" s="118">
        <f t="shared" si="89"/>
        <v>8</v>
      </c>
      <c r="AD548" s="118">
        <f t="shared" si="90"/>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0.65</v>
      </c>
      <c r="K549" s="802">
        <v>0.65</v>
      </c>
      <c r="L549" s="802">
        <v>0.65</v>
      </c>
      <c r="M549" s="802">
        <v>0.65</v>
      </c>
      <c r="N549" s="802">
        <v>0.65</v>
      </c>
      <c r="O549" s="802">
        <v>0.65</v>
      </c>
      <c r="P549" s="802">
        <v>0.65</v>
      </c>
      <c r="Q549" s="802">
        <v>0.65</v>
      </c>
      <c r="R549" s="803"/>
      <c r="S549" s="803"/>
      <c r="T549" s="802">
        <v>-0.15</v>
      </c>
      <c r="U549" s="118"/>
      <c r="V549" s="1006">
        <f t="shared" si="88"/>
        <v>0</v>
      </c>
      <c r="W549" s="118"/>
      <c r="X549" s="118"/>
      <c r="Y549" s="118"/>
      <c r="Z549" s="118"/>
      <c r="AA549" s="118"/>
      <c r="AB549" s="118"/>
      <c r="AC549" s="118">
        <f t="shared" si="89"/>
        <v>8</v>
      </c>
      <c r="AD549" s="118">
        <f t="shared" si="90"/>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0.81</v>
      </c>
      <c r="K550" s="802">
        <v>0.81</v>
      </c>
      <c r="L550" s="802">
        <v>0.81</v>
      </c>
      <c r="M550" s="802">
        <v>0.81</v>
      </c>
      <c r="N550" s="802">
        <v>0.81</v>
      </c>
      <c r="O550" s="802">
        <v>0.81</v>
      </c>
      <c r="P550" s="802">
        <v>0.81</v>
      </c>
      <c r="Q550" s="802">
        <v>0.81</v>
      </c>
      <c r="R550" s="803"/>
      <c r="S550" s="803"/>
      <c r="T550" s="802">
        <v>-0.13</v>
      </c>
      <c r="U550" s="118"/>
      <c r="V550" s="1006">
        <f t="shared" si="88"/>
        <v>0</v>
      </c>
      <c r="W550" s="118"/>
      <c r="X550" s="118"/>
      <c r="Y550" s="118"/>
      <c r="Z550" s="118"/>
      <c r="AA550" s="118"/>
      <c r="AB550" s="118"/>
      <c r="AC550" s="118">
        <f t="shared" si="89"/>
        <v>8</v>
      </c>
      <c r="AD550" s="118">
        <f t="shared" si="90"/>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0.78</v>
      </c>
      <c r="K551" s="802">
        <v>0.8</v>
      </c>
      <c r="L551" s="802">
        <v>0.8</v>
      </c>
      <c r="M551" s="802">
        <v>0.8</v>
      </c>
      <c r="N551" s="802">
        <v>0.8</v>
      </c>
      <c r="O551" s="802">
        <v>0.8</v>
      </c>
      <c r="P551" s="802">
        <v>0.8</v>
      </c>
      <c r="Q551" s="802">
        <v>0.8</v>
      </c>
      <c r="R551" s="803"/>
      <c r="S551" s="803"/>
      <c r="T551" s="802">
        <v>-0.1</v>
      </c>
      <c r="U551" s="118"/>
      <c r="V551" s="1006">
        <f t="shared" si="88"/>
        <v>0.05</v>
      </c>
      <c r="W551" s="118"/>
      <c r="X551" s="118"/>
      <c r="Y551" s="118"/>
      <c r="Z551" s="118"/>
      <c r="AA551" s="118"/>
      <c r="AB551" s="118"/>
      <c r="AC551" s="118">
        <f t="shared" si="89"/>
        <v>8</v>
      </c>
      <c r="AD551" s="118">
        <f t="shared" si="90"/>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0.77</v>
      </c>
      <c r="K552" s="802">
        <v>0.8</v>
      </c>
      <c r="L552" s="802">
        <v>0.8</v>
      </c>
      <c r="M552" s="802">
        <v>0.8</v>
      </c>
      <c r="N552" s="802">
        <v>0.8</v>
      </c>
      <c r="O552" s="802">
        <v>0.8</v>
      </c>
      <c r="P552" s="802">
        <v>0.8</v>
      </c>
      <c r="Q552" s="802">
        <v>0.8</v>
      </c>
      <c r="R552" s="803"/>
      <c r="S552" s="803"/>
      <c r="T552" s="802">
        <v>-0.05</v>
      </c>
      <c r="U552" s="118"/>
      <c r="V552" s="1006">
        <f t="shared" si="88"/>
        <v>0.15</v>
      </c>
      <c r="W552" s="118"/>
      <c r="X552" s="118"/>
      <c r="Y552" s="118"/>
      <c r="Z552" s="118"/>
      <c r="AA552" s="118"/>
      <c r="AB552" s="118"/>
      <c r="AC552" s="118">
        <f t="shared" si="89"/>
        <v>8</v>
      </c>
      <c r="AD552" s="118">
        <f t="shared" si="90"/>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0.77</v>
      </c>
      <c r="K553" s="802">
        <v>0.8</v>
      </c>
      <c r="L553" s="802">
        <v>0.8</v>
      </c>
      <c r="M553" s="802">
        <v>0.8</v>
      </c>
      <c r="N553" s="802">
        <v>0.8</v>
      </c>
      <c r="O553" s="802">
        <v>0.8</v>
      </c>
      <c r="P553" s="802">
        <v>0.8</v>
      </c>
      <c r="Q553" s="802">
        <v>0.8</v>
      </c>
      <c r="R553" s="803"/>
      <c r="S553" s="803"/>
      <c r="T553" s="802">
        <v>-0.05</v>
      </c>
      <c r="U553" s="118"/>
      <c r="V553" s="1006">
        <f t="shared" si="88"/>
        <v>0.15</v>
      </c>
      <c r="W553" s="118"/>
      <c r="X553" s="118"/>
      <c r="Y553" s="118"/>
      <c r="Z553" s="118"/>
      <c r="AA553" s="118"/>
      <c r="AB553" s="118"/>
      <c r="AC553" s="118">
        <f t="shared" si="89"/>
        <v>8</v>
      </c>
      <c r="AD553" s="118">
        <f t="shared" si="90"/>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0.71</v>
      </c>
      <c r="K554" s="802">
        <v>0.71</v>
      </c>
      <c r="L554" s="802">
        <v>0.71</v>
      </c>
      <c r="M554" s="802">
        <v>0.71</v>
      </c>
      <c r="N554" s="802">
        <v>0.71</v>
      </c>
      <c r="O554" s="802">
        <v>0.71</v>
      </c>
      <c r="P554" s="802">
        <v>0.71</v>
      </c>
      <c r="Q554" s="802">
        <v>0.71</v>
      </c>
      <c r="R554" s="803"/>
      <c r="S554" s="803"/>
      <c r="T554" s="802">
        <v>-0.15</v>
      </c>
      <c r="U554" s="118"/>
      <c r="V554" s="1006">
        <f t="shared" si="88"/>
        <v>0</v>
      </c>
      <c r="W554" s="118"/>
      <c r="X554" s="118"/>
      <c r="Y554" s="118"/>
      <c r="Z554" s="118"/>
      <c r="AA554" s="118"/>
      <c r="AB554" s="118"/>
      <c r="AC554" s="118">
        <f t="shared" si="89"/>
        <v>8</v>
      </c>
      <c r="AD554" s="118">
        <f t="shared" si="90"/>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0.7</v>
      </c>
      <c r="K555" s="802">
        <v>0.7</v>
      </c>
      <c r="L555" s="802">
        <v>0.7</v>
      </c>
      <c r="M555" s="802">
        <v>0.7</v>
      </c>
      <c r="N555" s="802">
        <v>0.7</v>
      </c>
      <c r="O555" s="802">
        <v>0.7</v>
      </c>
      <c r="P555" s="802">
        <v>0.7</v>
      </c>
      <c r="Q555" s="802">
        <v>0.7</v>
      </c>
      <c r="R555" s="803"/>
      <c r="S555" s="803"/>
      <c r="T555" s="802">
        <v>-0.15</v>
      </c>
      <c r="U555" s="118"/>
      <c r="V555" s="1006">
        <f t="shared" si="88"/>
        <v>0</v>
      </c>
      <c r="W555" s="118"/>
      <c r="X555" s="118"/>
      <c r="Y555" s="118"/>
      <c r="Z555" s="118"/>
      <c r="AA555" s="118"/>
      <c r="AB555" s="118"/>
      <c r="AC555" s="118">
        <f t="shared" si="89"/>
        <v>8</v>
      </c>
      <c r="AD555" s="118">
        <f t="shared" si="90"/>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0.68</v>
      </c>
      <c r="K556" s="802">
        <v>0.68</v>
      </c>
      <c r="L556" s="802">
        <v>0.68</v>
      </c>
      <c r="M556" s="802">
        <v>0.68</v>
      </c>
      <c r="N556" s="802">
        <v>0.68</v>
      </c>
      <c r="O556" s="802">
        <v>0.68</v>
      </c>
      <c r="P556" s="802">
        <v>0.68</v>
      </c>
      <c r="Q556" s="802">
        <v>0.68</v>
      </c>
      <c r="R556" s="803"/>
      <c r="S556" s="803"/>
      <c r="T556" s="802">
        <v>-0.15</v>
      </c>
      <c r="U556" s="118"/>
      <c r="V556" s="1006">
        <f t="shared" si="88"/>
        <v>0</v>
      </c>
      <c r="W556" s="118"/>
      <c r="X556" s="118"/>
      <c r="Y556" s="118"/>
      <c r="Z556" s="118"/>
      <c r="AA556" s="118"/>
      <c r="AB556" s="118"/>
      <c r="AC556" s="118">
        <f t="shared" si="89"/>
        <v>8</v>
      </c>
      <c r="AD556" s="118">
        <f t="shared" si="90"/>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c r="I557" s="135" t="s">
        <v>415</v>
      </c>
      <c r="J557" s="802">
        <v>0.65</v>
      </c>
      <c r="K557" s="802">
        <v>0.65</v>
      </c>
      <c r="L557" s="802">
        <v>0.65</v>
      </c>
      <c r="M557" s="802">
        <v>0.65</v>
      </c>
      <c r="N557" s="802">
        <v>0.65</v>
      </c>
      <c r="O557" s="802">
        <v>0.65</v>
      </c>
      <c r="P557" s="802">
        <v>0.65</v>
      </c>
      <c r="Q557" s="802">
        <v>0.65</v>
      </c>
      <c r="R557" s="118"/>
      <c r="S557" s="803"/>
      <c r="T557" s="802">
        <v>-0.15</v>
      </c>
      <c r="U557" s="118"/>
      <c r="V557" s="1006">
        <f t="shared" si="88"/>
        <v>0</v>
      </c>
      <c r="W557" s="118"/>
      <c r="X557" s="118"/>
      <c r="Y557" s="118"/>
      <c r="Z557" s="118"/>
      <c r="AA557" s="118"/>
      <c r="AB557" s="118"/>
      <c r="AC557" s="118">
        <f t="shared" si="89"/>
        <v>8</v>
      </c>
      <c r="AD557" s="118">
        <f t="shared" si="90"/>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t="s">
        <v>824</v>
      </c>
      <c r="I558" s="135" t="s">
        <v>406</v>
      </c>
      <c r="J558" s="802">
        <v>0.65</v>
      </c>
      <c r="K558" s="802">
        <v>0.65</v>
      </c>
      <c r="L558" s="802">
        <v>0.65</v>
      </c>
      <c r="M558" s="802">
        <v>0.65</v>
      </c>
      <c r="N558" s="802">
        <v>0.65</v>
      </c>
      <c r="O558" s="802">
        <v>0.65</v>
      </c>
      <c r="P558" s="802">
        <v>0.65</v>
      </c>
      <c r="Q558" s="802">
        <v>0.65</v>
      </c>
      <c r="R558" s="803"/>
      <c r="S558" s="803"/>
      <c r="T558" s="802">
        <v>-0.15</v>
      </c>
      <c r="U558" s="118"/>
      <c r="V558" s="1006">
        <f t="shared" si="88"/>
        <v>0</v>
      </c>
      <c r="W558" s="118"/>
      <c r="X558" s="118"/>
      <c r="Y558" s="118"/>
      <c r="Z558" s="118"/>
      <c r="AA558" s="118"/>
      <c r="AB558" s="118"/>
      <c r="AC558" s="118">
        <f t="shared" si="89"/>
        <v>9</v>
      </c>
      <c r="AD558" s="118">
        <f t="shared" si="90"/>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0.65</v>
      </c>
      <c r="K559" s="802">
        <v>0.65</v>
      </c>
      <c r="L559" s="802">
        <v>0.65</v>
      </c>
      <c r="M559" s="802">
        <v>0.65</v>
      </c>
      <c r="N559" s="802">
        <v>0.65</v>
      </c>
      <c r="O559" s="802">
        <v>0.65</v>
      </c>
      <c r="P559" s="802">
        <v>0.65</v>
      </c>
      <c r="Q559" s="802">
        <v>0.65</v>
      </c>
      <c r="R559" s="803"/>
      <c r="S559" s="803"/>
      <c r="T559" s="802">
        <v>-0.15</v>
      </c>
      <c r="U559" s="118"/>
      <c r="V559" s="1006">
        <f t="shared" si="88"/>
        <v>0</v>
      </c>
      <c r="W559" s="118"/>
      <c r="X559" s="118"/>
      <c r="Y559" s="118"/>
      <c r="Z559" s="118"/>
      <c r="AA559" s="118"/>
      <c r="AB559" s="118"/>
      <c r="AC559" s="118">
        <f t="shared" si="89"/>
        <v>9</v>
      </c>
      <c r="AD559" s="118">
        <f t="shared" si="90"/>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0.81</v>
      </c>
      <c r="K560" s="802">
        <v>0.81</v>
      </c>
      <c r="L560" s="802">
        <v>0.81</v>
      </c>
      <c r="M560" s="802">
        <v>0.81</v>
      </c>
      <c r="N560" s="802">
        <v>0.81</v>
      </c>
      <c r="O560" s="802">
        <v>0.81</v>
      </c>
      <c r="P560" s="802">
        <v>0.81</v>
      </c>
      <c r="Q560" s="802">
        <v>0.81</v>
      </c>
      <c r="R560" s="803"/>
      <c r="S560" s="803"/>
      <c r="T560" s="802">
        <v>-0.13</v>
      </c>
      <c r="U560" s="118"/>
      <c r="V560" s="1006">
        <f t="shared" si="88"/>
        <v>0</v>
      </c>
      <c r="W560" s="118"/>
      <c r="X560" s="118"/>
      <c r="Y560" s="118"/>
      <c r="Z560" s="118"/>
      <c r="AA560" s="118"/>
      <c r="AB560" s="118"/>
      <c r="AC560" s="118">
        <f t="shared" si="89"/>
        <v>9</v>
      </c>
      <c r="AD560" s="118">
        <f t="shared" si="90"/>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hidden="1" customHeight="1" outlineLevel="2" x14ac:dyDescent="0.25">
      <c r="A561" s="136"/>
      <c r="B561" s="126"/>
      <c r="C561" s="108"/>
      <c r="D561" s="108"/>
      <c r="E561" s="108"/>
      <c r="F561" s="110"/>
      <c r="G561" s="118"/>
      <c r="H561" s="118"/>
      <c r="I561" s="135" t="s">
        <v>409</v>
      </c>
      <c r="J561" s="802">
        <v>0.78</v>
      </c>
      <c r="K561" s="802">
        <v>0.8</v>
      </c>
      <c r="L561" s="802">
        <v>0.8</v>
      </c>
      <c r="M561" s="802">
        <v>0.8</v>
      </c>
      <c r="N561" s="802">
        <v>0.8</v>
      </c>
      <c r="O561" s="802">
        <v>0.8</v>
      </c>
      <c r="P561" s="802">
        <v>0.8</v>
      </c>
      <c r="Q561" s="802">
        <v>0.8</v>
      </c>
      <c r="R561" s="803"/>
      <c r="S561" s="803"/>
      <c r="T561" s="802">
        <v>-0.1</v>
      </c>
      <c r="U561" s="118"/>
      <c r="V561" s="1006">
        <f t="shared" si="88"/>
        <v>0.05</v>
      </c>
      <c r="W561" s="118"/>
      <c r="X561" s="118"/>
      <c r="Y561" s="118"/>
      <c r="Z561" s="118"/>
      <c r="AA561" s="118"/>
      <c r="AB561" s="118"/>
      <c r="AC561" s="118">
        <f t="shared" si="89"/>
        <v>9</v>
      </c>
      <c r="AD561" s="118">
        <f t="shared" si="90"/>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hidden="1" customHeight="1" outlineLevel="2" x14ac:dyDescent="0.25">
      <c r="A562" s="136"/>
      <c r="B562" s="126"/>
      <c r="C562" s="108"/>
      <c r="D562" s="108"/>
      <c r="E562" s="108"/>
      <c r="F562" s="110"/>
      <c r="G562" s="118"/>
      <c r="H562" s="118"/>
      <c r="I562" s="135" t="s">
        <v>410</v>
      </c>
      <c r="J562" s="802">
        <v>0.77</v>
      </c>
      <c r="K562" s="802">
        <v>0.8</v>
      </c>
      <c r="L562" s="802">
        <v>0.8</v>
      </c>
      <c r="M562" s="802">
        <v>0.8</v>
      </c>
      <c r="N562" s="802">
        <v>0.8</v>
      </c>
      <c r="O562" s="802">
        <v>0.8</v>
      </c>
      <c r="P562" s="802">
        <v>0.8</v>
      </c>
      <c r="Q562" s="802">
        <v>0.8</v>
      </c>
      <c r="R562" s="803"/>
      <c r="S562" s="803"/>
      <c r="T562" s="802">
        <v>-0.05</v>
      </c>
      <c r="U562" s="118"/>
      <c r="V562" s="1006">
        <f t="shared" si="88"/>
        <v>0.15</v>
      </c>
      <c r="W562" s="118"/>
      <c r="X562" s="118"/>
      <c r="Y562" s="118"/>
      <c r="Z562" s="118"/>
      <c r="AA562" s="118"/>
      <c r="AB562" s="118"/>
      <c r="AC562" s="118">
        <f t="shared" si="89"/>
        <v>9</v>
      </c>
      <c r="AD562" s="118">
        <f t="shared" si="90"/>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hidden="1" customHeight="1" outlineLevel="2" x14ac:dyDescent="0.25">
      <c r="A563" s="136"/>
      <c r="B563" s="126"/>
      <c r="C563" s="108"/>
      <c r="D563" s="108"/>
      <c r="E563" s="108"/>
      <c r="F563" s="110"/>
      <c r="G563" s="118"/>
      <c r="H563" s="118"/>
      <c r="I563" s="135" t="s">
        <v>411</v>
      </c>
      <c r="J563" s="802">
        <v>0.77</v>
      </c>
      <c r="K563" s="802">
        <v>0.8</v>
      </c>
      <c r="L563" s="802">
        <v>0.8</v>
      </c>
      <c r="M563" s="802">
        <v>0.8</v>
      </c>
      <c r="N563" s="802">
        <v>0.8</v>
      </c>
      <c r="O563" s="802">
        <v>0.8</v>
      </c>
      <c r="P563" s="802">
        <v>0.8</v>
      </c>
      <c r="Q563" s="802">
        <v>0.8</v>
      </c>
      <c r="R563" s="803"/>
      <c r="S563" s="803"/>
      <c r="T563" s="802">
        <v>-0.05</v>
      </c>
      <c r="U563" s="118"/>
      <c r="V563" s="1006">
        <f t="shared" si="88"/>
        <v>0.15</v>
      </c>
      <c r="W563" s="118"/>
      <c r="X563" s="118"/>
      <c r="Y563" s="118"/>
      <c r="Z563" s="118"/>
      <c r="AA563" s="118"/>
      <c r="AB563" s="118"/>
      <c r="AC563" s="118">
        <f t="shared" si="89"/>
        <v>9</v>
      </c>
      <c r="AD563" s="118">
        <f t="shared" si="90"/>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hidden="1" customHeight="1" outlineLevel="2" x14ac:dyDescent="0.25">
      <c r="A564" s="136"/>
      <c r="B564" s="126"/>
      <c r="C564" s="108"/>
      <c r="D564" s="108"/>
      <c r="E564" s="108"/>
      <c r="F564" s="110"/>
      <c r="G564" s="118"/>
      <c r="H564" s="118"/>
      <c r="I564" s="135" t="s">
        <v>412</v>
      </c>
      <c r="J564" s="802">
        <v>0.71</v>
      </c>
      <c r="K564" s="802">
        <v>0.71</v>
      </c>
      <c r="L564" s="802">
        <v>0.71</v>
      </c>
      <c r="M564" s="802">
        <v>0.71</v>
      </c>
      <c r="N564" s="802">
        <v>0.71</v>
      </c>
      <c r="O564" s="802">
        <v>0.71</v>
      </c>
      <c r="P564" s="802">
        <v>0.71</v>
      </c>
      <c r="Q564" s="802">
        <v>0.71</v>
      </c>
      <c r="R564" s="803"/>
      <c r="S564" s="803"/>
      <c r="T564" s="802">
        <v>-0.15</v>
      </c>
      <c r="U564" s="118"/>
      <c r="V564" s="1006">
        <f t="shared" si="88"/>
        <v>0</v>
      </c>
      <c r="W564" s="118"/>
      <c r="X564" s="118"/>
      <c r="Y564" s="118"/>
      <c r="Z564" s="118"/>
      <c r="AA564" s="118"/>
      <c r="AB564" s="118"/>
      <c r="AC564" s="118">
        <f t="shared" si="89"/>
        <v>9</v>
      </c>
      <c r="AD564" s="118">
        <f t="shared" si="90"/>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hidden="1" customHeight="1" outlineLevel="2" x14ac:dyDescent="0.25">
      <c r="A565" s="136"/>
      <c r="B565" s="126"/>
      <c r="C565" s="108"/>
      <c r="D565" s="108"/>
      <c r="E565" s="108"/>
      <c r="F565" s="110"/>
      <c r="G565" s="118"/>
      <c r="H565" s="118"/>
      <c r="I565" s="135" t="s">
        <v>413</v>
      </c>
      <c r="J565" s="802">
        <v>0.7</v>
      </c>
      <c r="K565" s="802">
        <v>0.7</v>
      </c>
      <c r="L565" s="802">
        <v>0.7</v>
      </c>
      <c r="M565" s="802">
        <v>0.7</v>
      </c>
      <c r="N565" s="802">
        <v>0.7</v>
      </c>
      <c r="O565" s="802">
        <v>0.7</v>
      </c>
      <c r="P565" s="802">
        <v>0.7</v>
      </c>
      <c r="Q565" s="802">
        <v>0.7</v>
      </c>
      <c r="R565" s="803"/>
      <c r="S565" s="803"/>
      <c r="T565" s="802">
        <v>-0.15</v>
      </c>
      <c r="U565" s="118"/>
      <c r="V565" s="1006">
        <f t="shared" si="88"/>
        <v>0</v>
      </c>
      <c r="W565" s="118"/>
      <c r="X565" s="118"/>
      <c r="Y565" s="118"/>
      <c r="Z565" s="118"/>
      <c r="AA565" s="118"/>
      <c r="AB565" s="118"/>
      <c r="AC565" s="118">
        <f t="shared" si="89"/>
        <v>9</v>
      </c>
      <c r="AD565" s="118">
        <f t="shared" si="90"/>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hidden="1" customHeight="1" outlineLevel="2" x14ac:dyDescent="0.25">
      <c r="A566" s="136"/>
      <c r="B566" s="126"/>
      <c r="C566" s="108"/>
      <c r="D566" s="108"/>
      <c r="E566" s="108"/>
      <c r="F566" s="110"/>
      <c r="G566" s="118"/>
      <c r="H566" s="118"/>
      <c r="I566" s="135" t="s">
        <v>414</v>
      </c>
      <c r="J566" s="802">
        <v>0.68</v>
      </c>
      <c r="K566" s="802">
        <v>0.68</v>
      </c>
      <c r="L566" s="802">
        <v>0.68</v>
      </c>
      <c r="M566" s="802">
        <v>0.68</v>
      </c>
      <c r="N566" s="802">
        <v>0.68</v>
      </c>
      <c r="O566" s="802">
        <v>0.68</v>
      </c>
      <c r="P566" s="802">
        <v>0.68</v>
      </c>
      <c r="Q566" s="802">
        <v>0.68</v>
      </c>
      <c r="R566" s="803"/>
      <c r="S566" s="803"/>
      <c r="T566" s="802">
        <v>-0.15</v>
      </c>
      <c r="U566" s="118"/>
      <c r="V566" s="1006">
        <f t="shared" si="88"/>
        <v>0</v>
      </c>
      <c r="W566" s="118"/>
      <c r="X566" s="118"/>
      <c r="Y566" s="118"/>
      <c r="Z566" s="118"/>
      <c r="AA566" s="118"/>
      <c r="AB566" s="118"/>
      <c r="AC566" s="118">
        <f t="shared" si="89"/>
        <v>9</v>
      </c>
      <c r="AD566" s="118">
        <f t="shared" si="90"/>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hidden="1" customHeight="1" outlineLevel="2" x14ac:dyDescent="0.25">
      <c r="A567" s="136"/>
      <c r="B567" s="126"/>
      <c r="C567" s="108"/>
      <c r="D567" s="108"/>
      <c r="E567" s="108"/>
      <c r="F567" s="110"/>
      <c r="G567" s="118"/>
      <c r="H567" s="118"/>
      <c r="I567" s="135" t="s">
        <v>415</v>
      </c>
      <c r="J567" s="802">
        <v>0.65</v>
      </c>
      <c r="K567" s="802">
        <v>0.65</v>
      </c>
      <c r="L567" s="802">
        <v>0.65</v>
      </c>
      <c r="M567" s="802">
        <v>0.65</v>
      </c>
      <c r="N567" s="802">
        <v>0.65</v>
      </c>
      <c r="O567" s="802">
        <v>0.65</v>
      </c>
      <c r="P567" s="802">
        <v>0.65</v>
      </c>
      <c r="Q567" s="802">
        <v>0.65</v>
      </c>
      <c r="R567" s="118"/>
      <c r="S567" s="803"/>
      <c r="T567" s="802">
        <v>-0.15</v>
      </c>
      <c r="U567" s="118"/>
      <c r="V567" s="1006">
        <f t="shared" si="88"/>
        <v>0</v>
      </c>
      <c r="W567" s="118"/>
      <c r="X567" s="118"/>
      <c r="Y567" s="118"/>
      <c r="Z567" s="118"/>
      <c r="AA567" s="118"/>
      <c r="AB567" s="118"/>
      <c r="AC567" s="118">
        <f t="shared" si="89"/>
        <v>9</v>
      </c>
      <c r="AD567" s="118">
        <f t="shared" si="90"/>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hidden="1"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collapsed="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hidden="1"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hidden="1" customHeight="1" outlineLevel="1" x14ac:dyDescent="0.25">
      <c r="A571" s="136"/>
      <c r="B571" s="698"/>
      <c r="C571" s="698"/>
      <c r="D571" s="698"/>
      <c r="E571" s="698"/>
      <c r="F571" s="698"/>
      <c r="G571" s="698"/>
      <c r="H571" s="698"/>
      <c r="I571" s="698"/>
      <c r="J571" s="698"/>
      <c r="K571" s="698"/>
      <c r="L571" s="698"/>
      <c r="M571" s="698"/>
      <c r="N571" s="698"/>
      <c r="O571" s="698"/>
      <c r="P571" s="698"/>
      <c r="Q571" s="698"/>
      <c r="R571" s="698"/>
      <c r="S571" s="698"/>
      <c r="T571" s="698"/>
      <c r="U571" s="698"/>
      <c r="V571" s="698"/>
      <c r="W571" s="698"/>
      <c r="X571" s="698"/>
      <c r="Y571" s="698"/>
      <c r="Z571" s="698"/>
      <c r="AA571" s="698"/>
      <c r="AB571" s="698"/>
      <c r="AC571" s="698"/>
      <c r="AD571" s="698"/>
      <c r="AE571" s="698"/>
      <c r="AF571" s="698"/>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c r="BH571" s="697"/>
      <c r="BI571" s="697"/>
      <c r="BJ571" s="697"/>
    </row>
    <row r="572" spans="1:62" s="138" customFormat="1" ht="5.0999999999999996" hidden="1" customHeight="1" outlineLevel="1" collapsed="1" thickBot="1" x14ac:dyDescent="0.3">
      <c r="A572" s="136"/>
      <c r="B572" s="698"/>
      <c r="C572" s="698"/>
      <c r="D572" s="698"/>
      <c r="E572" s="698"/>
      <c r="F572" s="698"/>
      <c r="G572" s="698"/>
      <c r="H572" s="698"/>
      <c r="I572" s="698"/>
      <c r="J572" s="698"/>
      <c r="K572" s="698"/>
      <c r="L572" s="698"/>
      <c r="M572" s="698"/>
      <c r="N572" s="698"/>
      <c r="O572" s="698"/>
      <c r="P572" s="698"/>
      <c r="Q572" s="698"/>
      <c r="R572" s="698"/>
      <c r="S572" s="698"/>
      <c r="T572" s="698"/>
      <c r="U572" s="698"/>
      <c r="V572" s="698"/>
      <c r="W572" s="698"/>
      <c r="X572" s="698"/>
      <c r="Y572" s="698"/>
      <c r="Z572" s="698"/>
      <c r="AA572" s="698"/>
      <c r="AB572" s="698"/>
      <c r="AC572" s="698"/>
      <c r="AD572" s="698"/>
      <c r="AE572" s="698"/>
      <c r="AF572" s="698"/>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c r="BH572" s="697"/>
      <c r="BI572" s="697"/>
      <c r="BJ572" s="697"/>
    </row>
    <row r="573" spans="1:62" s="138" customFormat="1" ht="5.0999999999999996" hidden="1" customHeight="1" outlineLevel="1" x14ac:dyDescent="0.25">
      <c r="A573" s="136"/>
      <c r="B573" s="126"/>
      <c r="C573" s="723" t="s">
        <v>0</v>
      </c>
      <c r="D573" s="723"/>
      <c r="E573" s="723"/>
      <c r="F573" s="723"/>
      <c r="G573" s="723"/>
      <c r="H573" s="723"/>
      <c r="I573" s="723"/>
      <c r="J573" s="723"/>
      <c r="K573" s="722"/>
      <c r="L573" s="722"/>
      <c r="M573" s="722"/>
      <c r="N573" s="722"/>
      <c r="O573" s="722"/>
      <c r="P573" s="722"/>
      <c r="Q573" s="722"/>
      <c r="R573" s="722"/>
      <c r="S573" s="722"/>
      <c r="T573" s="722"/>
      <c r="U573" s="722"/>
      <c r="V573" s="81" t="s">
        <v>120</v>
      </c>
      <c r="W573" s="81"/>
      <c r="X573" s="81"/>
      <c r="Y573" s="81"/>
      <c r="Z573" s="81"/>
      <c r="AA573" s="81"/>
      <c r="AB573" s="81"/>
      <c r="AC573" s="81"/>
      <c r="AD573" s="81"/>
      <c r="AE573" s="721"/>
      <c r="AF573" s="700"/>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c r="BH573" s="697"/>
      <c r="BI573" s="697"/>
      <c r="BJ573" s="697"/>
    </row>
    <row r="574" spans="1:62" s="138" customFormat="1" ht="13.15" hidden="1" customHeight="1" outlineLevel="1" collapsed="1" x14ac:dyDescent="0.25">
      <c r="A574" s="136"/>
      <c r="B574" s="126"/>
      <c r="C574" s="719"/>
      <c r="D574" s="719">
        <v>0</v>
      </c>
      <c r="E574" s="719" t="s">
        <v>1</v>
      </c>
      <c r="F574" s="85"/>
      <c r="G574" s="86" t="s">
        <v>1117</v>
      </c>
      <c r="H574" s="87"/>
      <c r="I574" s="87"/>
      <c r="J574" s="87"/>
      <c r="K574" s="87"/>
      <c r="L574" s="87"/>
      <c r="M574" s="87"/>
      <c r="N574" s="87"/>
      <c r="O574" s="87"/>
      <c r="P574" s="87"/>
      <c r="Q574" s="87"/>
      <c r="R574" s="87"/>
      <c r="S574" s="88"/>
      <c r="T574" s="87"/>
      <c r="U574" s="88"/>
      <c r="V574" s="88"/>
      <c r="W574" s="987"/>
      <c r="X574" s="987"/>
      <c r="Y574" s="987"/>
      <c r="Z574" s="987"/>
      <c r="AA574" s="987"/>
      <c r="AB574" s="987"/>
      <c r="AC574" s="987"/>
      <c r="AD574" s="987"/>
      <c r="AE574" s="705"/>
      <c r="AF574" s="700"/>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c r="BH574" s="697"/>
      <c r="BI574" s="697"/>
      <c r="BJ574" s="697"/>
    </row>
    <row r="575" spans="1:62" s="138" customFormat="1" ht="45.75" hidden="1" customHeight="1" outlineLevel="1" x14ac:dyDescent="0.25">
      <c r="A575" s="136"/>
      <c r="B575" s="126"/>
      <c r="C575" s="719"/>
      <c r="D575" s="719"/>
      <c r="E575" s="710"/>
      <c r="F575" s="93"/>
      <c r="G575" s="1064" t="s">
        <v>1120</v>
      </c>
      <c r="H575" s="1064"/>
      <c r="I575" s="1064"/>
      <c r="J575" s="1064"/>
      <c r="K575" s="1064"/>
      <c r="L575" s="1064"/>
      <c r="M575" s="1064"/>
      <c r="N575" s="1064"/>
      <c r="O575" s="1064"/>
      <c r="P575" s="1064"/>
      <c r="Q575" s="1064"/>
      <c r="R575" s="1064"/>
      <c r="S575" s="987"/>
      <c r="T575" s="988"/>
      <c r="U575" s="987"/>
      <c r="V575" s="987"/>
      <c r="W575" s="987"/>
      <c r="X575" s="987"/>
      <c r="Y575" s="987"/>
      <c r="Z575" s="987"/>
      <c r="AA575" s="987"/>
      <c r="AB575" s="987"/>
      <c r="AC575" s="987"/>
      <c r="AD575" s="987"/>
      <c r="AE575" s="705"/>
      <c r="AF575" s="700"/>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c r="BH575" s="697"/>
      <c r="BI575" s="697"/>
      <c r="BJ575" s="697"/>
    </row>
    <row r="576" spans="1:62" s="138" customFormat="1" ht="13.15" hidden="1" customHeight="1" outlineLevel="1" x14ac:dyDescent="0.25">
      <c r="A576" s="136"/>
      <c r="B576" s="126"/>
      <c r="C576" s="710"/>
      <c r="D576" s="719"/>
      <c r="E576" s="710"/>
      <c r="F576" s="93"/>
      <c r="G576" s="742">
        <v>44575.710787037038</v>
      </c>
      <c r="H576" s="989"/>
      <c r="I576" s="275"/>
      <c r="J576" s="275"/>
      <c r="K576" s="275"/>
      <c r="L576" s="275"/>
      <c r="M576" s="275"/>
      <c r="N576" s="275"/>
      <c r="O576" s="275"/>
      <c r="P576" s="275"/>
      <c r="Q576" s="275"/>
      <c r="R576" s="275"/>
      <c r="S576" s="987"/>
      <c r="T576" s="988"/>
      <c r="U576" s="987"/>
      <c r="V576" s="987"/>
      <c r="W576" s="987"/>
      <c r="X576" s="987"/>
      <c r="Y576" s="987"/>
      <c r="Z576" s="987"/>
      <c r="AA576" s="987"/>
      <c r="AB576" s="987"/>
      <c r="AC576" s="987"/>
      <c r="AD576" s="987"/>
      <c r="AE576" s="705"/>
      <c r="AF576" s="700"/>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c r="BH576" s="697"/>
      <c r="BI576" s="697"/>
      <c r="BJ576" s="697"/>
    </row>
    <row r="577" spans="1:62" s="138" customFormat="1" ht="13.15" hidden="1" customHeight="1" outlineLevel="1" x14ac:dyDescent="0.25">
      <c r="A577" s="136"/>
      <c r="B577" s="126"/>
      <c r="C577" s="710">
        <v>1</v>
      </c>
      <c r="D577" s="719"/>
      <c r="E577" s="710"/>
      <c r="F577" s="100"/>
      <c r="G577" s="101"/>
      <c r="H577" s="102"/>
      <c r="I577" s="102"/>
      <c r="J577" s="102"/>
      <c r="K577" s="102"/>
      <c r="L577" s="102"/>
      <c r="M577" s="102"/>
      <c r="N577" s="102"/>
      <c r="O577" s="102"/>
      <c r="P577" s="102"/>
      <c r="Q577" s="102"/>
      <c r="R577" s="102"/>
      <c r="S577" s="103"/>
      <c r="T577" s="104"/>
      <c r="U577" s="103"/>
      <c r="V577" s="103"/>
      <c r="W577" s="987"/>
      <c r="X577" s="987"/>
      <c r="Y577" s="987"/>
      <c r="Z577" s="987"/>
      <c r="AA577" s="987"/>
      <c r="AB577" s="987"/>
      <c r="AC577" s="987"/>
      <c r="AD577" s="987"/>
      <c r="AE577" s="705"/>
      <c r="AF577" s="700"/>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c r="BH577" s="697"/>
      <c r="BI577" s="697"/>
      <c r="BJ577" s="697"/>
    </row>
    <row r="578" spans="1:62" s="138" customFormat="1" ht="13.15" hidden="1" customHeight="1" outlineLevel="1" x14ac:dyDescent="0.25">
      <c r="A578" s="136"/>
      <c r="B578" s="126"/>
      <c r="C578" s="710"/>
      <c r="D578" s="710"/>
      <c r="E578" s="710"/>
      <c r="F578" s="710"/>
      <c r="G578" s="984"/>
      <c r="H578" s="984"/>
      <c r="I578" s="984"/>
      <c r="J578" s="984"/>
      <c r="K578" s="984"/>
      <c r="L578" s="984"/>
      <c r="M578" s="984"/>
      <c r="N578" s="984"/>
      <c r="O578" s="984"/>
      <c r="P578" s="984"/>
      <c r="Q578" s="984"/>
      <c r="R578" s="984"/>
      <c r="S578" s="984"/>
      <c r="T578" s="984"/>
      <c r="U578" s="984"/>
      <c r="V578" s="984"/>
      <c r="W578" s="984"/>
      <c r="X578" s="984"/>
      <c r="Y578" s="984"/>
      <c r="Z578" s="984"/>
      <c r="AA578" s="984"/>
      <c r="AB578" s="984"/>
      <c r="AC578" s="984"/>
      <c r="AD578" s="984"/>
      <c r="AE578" s="705"/>
      <c r="AF578" s="700"/>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c r="BH578" s="697"/>
      <c r="BI578" s="697"/>
      <c r="BJ578" s="697"/>
    </row>
    <row r="579" spans="1:62" s="138" customFormat="1" ht="13.15" hidden="1" customHeight="1" outlineLevel="1" x14ac:dyDescent="0.25">
      <c r="A579" s="136"/>
      <c r="B579" s="126"/>
      <c r="C579" s="710"/>
      <c r="D579" s="710"/>
      <c r="E579" s="710"/>
      <c r="F579" s="710"/>
      <c r="G579" s="710"/>
      <c r="H579" s="710"/>
      <c r="I579" s="710"/>
      <c r="J579" s="710"/>
      <c r="K579" s="710"/>
      <c r="L579" s="735"/>
      <c r="M579" s="184" t="s">
        <v>482</v>
      </c>
      <c r="N579" s="184"/>
      <c r="O579" s="736"/>
      <c r="P579" s="736"/>
      <c r="Q579" s="184"/>
      <c r="R579" s="184"/>
      <c r="S579" s="184"/>
      <c r="T579" s="184"/>
      <c r="U579" s="184"/>
      <c r="V579" s="184"/>
      <c r="W579" s="984"/>
      <c r="X579" s="984"/>
      <c r="Y579" s="984"/>
      <c r="Z579" s="984"/>
      <c r="AA579" s="984"/>
      <c r="AB579" s="984"/>
      <c r="AC579" s="984"/>
      <c r="AD579" s="984"/>
      <c r="AE579" s="705"/>
      <c r="AF579" s="700"/>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c r="BH579" s="697"/>
      <c r="BI579" s="697"/>
      <c r="BJ579" s="697"/>
    </row>
    <row r="580" spans="1:62" s="138" customFormat="1" ht="13.15" hidden="1" customHeight="1" outlineLevel="1" x14ac:dyDescent="0.25">
      <c r="A580" s="136"/>
      <c r="B580" s="126"/>
      <c r="C580" s="710"/>
      <c r="D580" s="710"/>
      <c r="E580" s="710"/>
      <c r="F580" s="710"/>
      <c r="G580" s="735"/>
      <c r="H580" s="735"/>
      <c r="I580" s="735"/>
      <c r="J580" s="735"/>
      <c r="K580" s="735"/>
      <c r="L580" s="735"/>
      <c r="M580" s="735"/>
      <c r="N580" s="735"/>
      <c r="O580" s="735"/>
      <c r="P580" s="735"/>
      <c r="Q580" s="735"/>
      <c r="R580" s="735"/>
      <c r="S580" s="735"/>
      <c r="T580" s="735"/>
      <c r="U580" s="735"/>
      <c r="V580" s="945"/>
      <c r="W580" s="945"/>
      <c r="X580" s="945"/>
      <c r="Y580" s="945"/>
      <c r="Z580" s="945"/>
      <c r="AA580" s="945"/>
      <c r="AB580" s="945"/>
      <c r="AC580" s="945"/>
      <c r="AD580" s="945"/>
      <c r="AE580" s="705"/>
      <c r="AF580" s="700"/>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c r="BI580" s="697"/>
      <c r="BJ580" s="697"/>
    </row>
    <row r="581" spans="1:62" s="138" customFormat="1" ht="13.15" hidden="1" customHeight="1" outlineLevel="1" x14ac:dyDescent="0.25">
      <c r="A581" s="136"/>
      <c r="B581" s="126"/>
      <c r="C581" s="710"/>
      <c r="D581" s="710"/>
      <c r="E581" s="710"/>
      <c r="F581" s="710"/>
      <c r="G581" s="735"/>
      <c r="H581" s="735"/>
      <c r="I581" s="735" t="s">
        <v>165</v>
      </c>
      <c r="J581" s="735"/>
      <c r="K581" s="735"/>
      <c r="L581" s="735"/>
      <c r="M581" s="735" t="str">
        <f>J$122</f>
        <v>typ</v>
      </c>
      <c r="N581" s="735" t="str">
        <f t="shared" ref="N581:V581" si="91">K$122</f>
        <v>z0</v>
      </c>
      <c r="O581" s="735" t="str">
        <f t="shared" si="91"/>
        <v>z1</v>
      </c>
      <c r="P581" s="735" t="str">
        <f t="shared" si="91"/>
        <v>z2</v>
      </c>
      <c r="Q581" s="735" t="str">
        <f t="shared" si="91"/>
        <v>z3</v>
      </c>
      <c r="R581" s="735" t="str">
        <f t="shared" si="91"/>
        <v>z4</v>
      </c>
      <c r="S581" s="735" t="str">
        <f t="shared" si="91"/>
        <v>z5</v>
      </c>
      <c r="T581" s="735" t="str">
        <f t="shared" si="91"/>
        <v>z6</v>
      </c>
      <c r="U581" s="735" t="str">
        <f t="shared" si="91"/>
        <v>z7</v>
      </c>
      <c r="V581" s="735" t="str">
        <f t="shared" si="91"/>
        <v>z8</v>
      </c>
      <c r="W581" s="945"/>
      <c r="X581" s="945"/>
      <c r="Y581" s="945"/>
      <c r="Z581" s="945"/>
      <c r="AA581" s="945"/>
      <c r="AB581" s="945"/>
      <c r="AC581" s="945"/>
      <c r="AD581" s="945"/>
      <c r="AE581" s="705"/>
      <c r="AF581" s="700"/>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hidden="1" customHeight="1" outlineLevel="1" x14ac:dyDescent="0.25">
      <c r="A582" s="136"/>
      <c r="B582" s="126"/>
      <c r="C582" s="719" t="s">
        <v>123</v>
      </c>
      <c r="D582" s="710"/>
      <c r="E582" s="710"/>
      <c r="F582" s="710"/>
      <c r="G582" s="735"/>
      <c r="H582" s="735"/>
      <c r="I582" s="735"/>
      <c r="J582" s="990" t="s">
        <v>124</v>
      </c>
      <c r="K582" s="990" t="s">
        <v>124</v>
      </c>
      <c r="L582" s="735"/>
      <c r="M582" s="735"/>
      <c r="N582" s="735"/>
      <c r="O582" s="735"/>
      <c r="P582" s="735"/>
      <c r="Q582" s="735"/>
      <c r="R582" s="735"/>
      <c r="S582" s="735"/>
      <c r="T582" s="735"/>
      <c r="U582" s="735"/>
      <c r="V582" s="945"/>
      <c r="W582" s="945"/>
      <c r="X582" s="945"/>
      <c r="Y582" s="945"/>
      <c r="Z582" s="945"/>
      <c r="AA582" s="945"/>
      <c r="AB582" s="945"/>
      <c r="AC582" s="945"/>
      <c r="AD582" s="945"/>
      <c r="AE582" s="705"/>
      <c r="AF582" s="700"/>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hidden="1" customHeight="1" outlineLevel="1" x14ac:dyDescent="0.25">
      <c r="A583" s="136"/>
      <c r="B583" s="126"/>
      <c r="C583" s="710"/>
      <c r="D583" s="710"/>
      <c r="E583" s="710"/>
      <c r="F583" s="718"/>
      <c r="G583" s="734"/>
      <c r="H583" s="734"/>
      <c r="I583" s="734"/>
      <c r="J583" s="734"/>
      <c r="K583" s="734"/>
      <c r="L583" s="734"/>
      <c r="M583" s="734"/>
      <c r="N583" s="734"/>
      <c r="O583" s="734"/>
      <c r="P583" s="734"/>
      <c r="Q583" s="734"/>
      <c r="R583" s="734"/>
      <c r="S583" s="734"/>
      <c r="T583" s="734"/>
      <c r="V583" s="718"/>
      <c r="W583" s="718"/>
      <c r="X583" s="718"/>
      <c r="Y583" s="718"/>
      <c r="Z583" s="718"/>
      <c r="AA583" s="718"/>
      <c r="AB583" s="718"/>
      <c r="AC583" s="718"/>
      <c r="AD583" s="718"/>
      <c r="AE583" s="705"/>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hidden="1" customHeight="1" outlineLevel="1" x14ac:dyDescent="0.25">
      <c r="A584" s="136"/>
      <c r="B584" s="126"/>
      <c r="C584" s="710"/>
      <c r="D584" s="710"/>
      <c r="E584" s="710"/>
      <c r="F584" s="718"/>
      <c r="G584" s="991"/>
      <c r="H584" s="991"/>
      <c r="I584" s="992" t="s">
        <v>1118</v>
      </c>
      <c r="J584" s="991"/>
      <c r="K584" s="991"/>
      <c r="L584" s="991" t="s">
        <v>1139</v>
      </c>
      <c r="M584" s="993">
        <v>0.6</v>
      </c>
      <c r="N584" s="993">
        <v>0.6</v>
      </c>
      <c r="O584" s="993">
        <v>0.61</v>
      </c>
      <c r="P584" s="993">
        <v>0.59</v>
      </c>
      <c r="Q584" s="993">
        <v>0.6</v>
      </c>
      <c r="R584" s="993">
        <v>0.6</v>
      </c>
      <c r="S584" s="993">
        <v>0.61</v>
      </c>
      <c r="T584" s="993">
        <v>0.62</v>
      </c>
      <c r="U584" s="993">
        <v>0.63</v>
      </c>
      <c r="V584" s="993">
        <v>0.62897782543473257</v>
      </c>
      <c r="W584" s="772"/>
      <c r="X584" s="772"/>
      <c r="Y584" s="772"/>
      <c r="Z584" s="772"/>
      <c r="AA584" s="772"/>
      <c r="AB584" s="772"/>
      <c r="AC584" s="772"/>
      <c r="AD584" s="718"/>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13.15" hidden="1" customHeight="1" outlineLevel="1" x14ac:dyDescent="0.25">
      <c r="A585" s="136"/>
      <c r="B585" s="126"/>
      <c r="C585" s="710"/>
      <c r="D585" s="710"/>
      <c r="E585" s="710"/>
      <c r="F585" s="718"/>
      <c r="G585" s="991"/>
      <c r="H585" s="991"/>
      <c r="I585" s="992" t="s">
        <v>1119</v>
      </c>
      <c r="J585" s="991"/>
      <c r="K585" s="991"/>
      <c r="L585" s="991"/>
      <c r="M585" s="993">
        <v>0.5</v>
      </c>
      <c r="N585" s="993">
        <v>0.5</v>
      </c>
      <c r="O585" s="993">
        <v>0.5</v>
      </c>
      <c r="P585" s="993">
        <v>0.5</v>
      </c>
      <c r="Q585" s="993">
        <v>0.5</v>
      </c>
      <c r="R585" s="993">
        <v>0.5</v>
      </c>
      <c r="S585" s="993">
        <v>0.5</v>
      </c>
      <c r="T585" s="993">
        <v>0.5</v>
      </c>
      <c r="U585" s="993">
        <v>0.5</v>
      </c>
      <c r="V585" s="993">
        <v>0.5</v>
      </c>
      <c r="W585" s="772"/>
      <c r="X585" s="772"/>
      <c r="Y585" s="772"/>
      <c r="Z585" s="772"/>
      <c r="AA585" s="772"/>
      <c r="AB585" s="772"/>
      <c r="AC585" s="772"/>
      <c r="AD585" s="718"/>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hidden="1" customHeight="1" outlineLevel="1" x14ac:dyDescent="0.25">
      <c r="A586" s="136"/>
      <c r="B586" s="126"/>
      <c r="C586" s="710"/>
      <c r="D586" s="710"/>
      <c r="E586" s="710"/>
      <c r="F586" s="718"/>
      <c r="G586" s="991"/>
      <c r="H586" s="772"/>
      <c r="I586" s="772"/>
      <c r="J586" s="772"/>
      <c r="K586" s="772"/>
      <c r="L586" s="772"/>
      <c r="M586" s="772"/>
      <c r="N586" s="772"/>
      <c r="O586" s="772"/>
      <c r="P586" s="772"/>
      <c r="Q586" s="772"/>
      <c r="R586" s="772"/>
      <c r="S586" s="772"/>
      <c r="T586" s="772"/>
      <c r="U586" s="772"/>
      <c r="V586" s="772"/>
      <c r="W586" s="772"/>
      <c r="X586" s="772"/>
      <c r="Y586" s="772"/>
      <c r="Z586" s="772"/>
      <c r="AA586" s="772"/>
      <c r="AB586" s="772"/>
      <c r="AC586" s="772"/>
      <c r="AD586" s="718"/>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hidden="1" customHeight="1" outlineLevel="1" x14ac:dyDescent="0.25">
      <c r="A587" s="136"/>
      <c r="B587" s="126"/>
      <c r="C587" s="710"/>
      <c r="D587" s="710"/>
      <c r="E587" s="710"/>
      <c r="F587" s="718"/>
      <c r="G587" s="991"/>
      <c r="H587" s="991"/>
      <c r="I587" s="991"/>
      <c r="J587" s="991"/>
      <c r="K587" s="991"/>
      <c r="L587" s="991"/>
      <c r="M587" s="991"/>
      <c r="N587" s="991"/>
      <c r="O587" s="991"/>
      <c r="P587" s="991"/>
      <c r="Q587" s="991"/>
      <c r="R587" s="991"/>
      <c r="S587" s="991"/>
      <c r="T587" s="991"/>
      <c r="U587" s="991"/>
      <c r="V587" s="991"/>
      <c r="W587" s="772"/>
      <c r="X587" s="772"/>
      <c r="Y587" s="772"/>
      <c r="Z587" s="772"/>
      <c r="AA587" s="772"/>
      <c r="AB587" s="772"/>
      <c r="AC587" s="772"/>
      <c r="AD587" s="718"/>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5.0999999999999996" hidden="1" customHeight="1" outlineLevel="1" x14ac:dyDescent="0.25">
      <c r="A588" s="136"/>
      <c r="B588" s="126"/>
      <c r="C588" s="719" t="s">
        <v>127</v>
      </c>
      <c r="D588" s="710"/>
      <c r="E588" s="710"/>
      <c r="F588" s="718"/>
      <c r="G588" s="772"/>
      <c r="H588" s="772"/>
      <c r="I588" s="772"/>
      <c r="J588" s="772"/>
      <c r="K588" s="772"/>
      <c r="L588" s="772"/>
      <c r="M588" s="772"/>
      <c r="N588" s="772"/>
      <c r="O588" s="772"/>
      <c r="P588" s="772"/>
      <c r="Q588" s="772"/>
      <c r="R588" s="772"/>
      <c r="S588" s="772"/>
      <c r="T588" s="772"/>
      <c r="U588" s="772"/>
      <c r="V588" s="718"/>
      <c r="W588" s="772"/>
      <c r="X588" s="772"/>
      <c r="Y588" s="772"/>
      <c r="Z588" s="772"/>
      <c r="AA588" s="772"/>
      <c r="AB588" s="772"/>
      <c r="AC588" s="772"/>
      <c r="AD588" s="718"/>
      <c r="AE588" s="119"/>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24" customHeight="1" collapsed="1" x14ac:dyDescent="0.25">
      <c r="A589" s="136"/>
      <c r="B589" s="126"/>
      <c r="C589" s="703"/>
      <c r="D589" s="703"/>
      <c r="E589" s="703"/>
      <c r="F589" s="703"/>
      <c r="G589" s="704" t="str">
        <f>G574</f>
        <v>Quality and deterioration of dry feed- annual pasture (P1a).</v>
      </c>
      <c r="H589" s="703"/>
      <c r="I589" s="703"/>
      <c r="J589" s="703"/>
      <c r="K589" s="703"/>
      <c r="L589" s="703"/>
      <c r="M589" s="703"/>
      <c r="N589" s="703"/>
      <c r="O589" s="703"/>
      <c r="P589" s="703"/>
      <c r="Q589" s="703"/>
      <c r="R589" s="186" t="s">
        <v>195</v>
      </c>
      <c r="S589" s="703"/>
      <c r="T589" s="724"/>
      <c r="U589" s="724"/>
      <c r="V589" s="124" t="s">
        <v>128</v>
      </c>
      <c r="W589" s="124"/>
      <c r="X589" s="124"/>
      <c r="Y589" s="124"/>
      <c r="Z589" s="124"/>
      <c r="AA589" s="124"/>
      <c r="AB589" s="124"/>
      <c r="AC589" s="124"/>
      <c r="AD589" s="124"/>
      <c r="AE589" s="702" t="s">
        <v>129</v>
      </c>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2.75" hidden="1" customHeight="1" outlineLevel="1" x14ac:dyDescent="0.25">
      <c r="A590" s="136"/>
      <c r="B590" s="698"/>
      <c r="C590" s="698"/>
      <c r="D590" s="698"/>
      <c r="E590" s="698"/>
      <c r="F590" s="700"/>
      <c r="G590" s="700"/>
      <c r="H590" s="700"/>
      <c r="I590" s="700"/>
      <c r="J590" s="700"/>
      <c r="K590" s="700"/>
      <c r="L590" s="700"/>
      <c r="M590" s="700"/>
      <c r="N590" s="700"/>
      <c r="O590" s="700"/>
      <c r="P590" s="700"/>
      <c r="Q590" s="700"/>
      <c r="R590" s="700"/>
      <c r="S590" s="700"/>
      <c r="T590" s="700"/>
      <c r="U590" s="700"/>
      <c r="V590" s="700"/>
      <c r="W590" s="700"/>
      <c r="X590" s="700"/>
      <c r="Y590" s="700"/>
      <c r="Z590" s="700"/>
      <c r="AA590" s="700"/>
      <c r="AB590" s="700"/>
      <c r="AC590" s="700"/>
      <c r="AD590" s="700"/>
      <c r="AE590" s="700"/>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2.75" hidden="1"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hidden="1"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hidden="1"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hidden="1"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hidden="1"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hidden="1"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hidden="1"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hidden="1" customHeight="1" outlineLevel="1" x14ac:dyDescent="0.25">
      <c r="A598" s="136"/>
      <c r="B598" s="126"/>
      <c r="C598" s="92"/>
      <c r="D598" s="92"/>
      <c r="E598" s="92"/>
      <c r="F598" s="92"/>
      <c r="G598" s="106"/>
      <c r="H598" s="106"/>
      <c r="I598" s="106"/>
      <c r="J598" s="657"/>
      <c r="K598" s="657"/>
      <c r="L598" s="245"/>
      <c r="M598" s="188"/>
      <c r="N598" s="686" t="s">
        <v>864</v>
      </c>
      <c r="O598" s="188"/>
      <c r="P598" s="686" t="s">
        <v>861</v>
      </c>
      <c r="Q598" s="657"/>
      <c r="R598" s="106"/>
      <c r="S598" s="106"/>
      <c r="T598" s="106"/>
      <c r="U598" s="106"/>
      <c r="V598" s="106"/>
      <c r="W598" s="673"/>
      <c r="X598" s="673"/>
      <c r="Y598" s="673"/>
      <c r="Z598" s="673"/>
      <c r="AA598" s="756"/>
      <c r="AB598" s="756"/>
      <c r="AC598" s="756"/>
      <c r="AD598" s="673"/>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hidden="1" customHeight="1" outlineLevel="1" x14ac:dyDescent="0.25">
      <c r="A599" s="136"/>
      <c r="B599" s="126"/>
      <c r="C599" s="92"/>
      <c r="D599" s="92"/>
      <c r="E599" s="92"/>
      <c r="F599" s="92"/>
      <c r="G599" s="92"/>
      <c r="H599" s="92"/>
      <c r="I599" s="92"/>
      <c r="J599" s="245"/>
      <c r="K599" s="245"/>
      <c r="L599" s="92"/>
      <c r="M599" s="245"/>
      <c r="N599" s="686" t="s">
        <v>863</v>
      </c>
      <c r="O599" s="245"/>
      <c r="P599" s="686" t="s">
        <v>862</v>
      </c>
      <c r="Q599" s="657"/>
      <c r="R599" s="106"/>
      <c r="S599" s="106"/>
      <c r="T599" s="106"/>
      <c r="U599" s="106"/>
      <c r="V599" s="106"/>
      <c r="W599" s="673"/>
      <c r="X599" s="673"/>
      <c r="Y599" s="673"/>
      <c r="Z599" s="673"/>
      <c r="AA599" s="756"/>
      <c r="AB599" s="756"/>
      <c r="AC599" s="756"/>
      <c r="AD599" s="673"/>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hidden="1" customHeight="1" outlineLevel="1" x14ac:dyDescent="0.25">
      <c r="A600" s="136"/>
      <c r="B600" s="126"/>
      <c r="C600" s="92"/>
      <c r="D600" s="92"/>
      <c r="E600" s="92"/>
      <c r="F600" s="92"/>
      <c r="G600" s="107"/>
      <c r="H600" s="107"/>
      <c r="I600" s="107"/>
      <c r="J600" s="251"/>
      <c r="K600" s="251"/>
      <c r="L600" s="107"/>
      <c r="M600" s="251"/>
      <c r="N600" s="251" t="s">
        <v>835</v>
      </c>
      <c r="O600" s="251"/>
      <c r="P600" s="251" t="s">
        <v>836</v>
      </c>
      <c r="Q600" s="657"/>
      <c r="R600" s="107"/>
      <c r="S600" s="131" t="s">
        <v>206</v>
      </c>
      <c r="T600" s="131"/>
      <c r="U600" s="251"/>
      <c r="V600" s="194" t="s">
        <v>200</v>
      </c>
      <c r="W600" s="674"/>
      <c r="X600" s="674"/>
      <c r="Y600" s="674"/>
      <c r="Z600" s="674"/>
      <c r="AA600" s="757"/>
      <c r="AB600" s="757"/>
      <c r="AC600" s="776" t="s">
        <v>919</v>
      </c>
      <c r="AD600" s="776"/>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hidden="1" customHeight="1" outlineLevel="1" x14ac:dyDescent="0.25">
      <c r="A601" s="136"/>
      <c r="B601" s="126"/>
      <c r="C601" s="108"/>
      <c r="D601" s="108"/>
      <c r="E601" s="108"/>
      <c r="F601" s="92"/>
      <c r="G601" s="245"/>
      <c r="H601" s="245" t="s">
        <v>831</v>
      </c>
      <c r="I601" s="107" t="s">
        <v>165</v>
      </c>
      <c r="J601" s="107" t="s">
        <v>207</v>
      </c>
      <c r="K601" s="107" t="s">
        <v>208</v>
      </c>
      <c r="L601" s="107" t="s">
        <v>210</v>
      </c>
      <c r="M601" s="251"/>
      <c r="N601" s="107" t="s">
        <v>209</v>
      </c>
      <c r="O601" s="251"/>
      <c r="P601" s="107" t="s">
        <v>209</v>
      </c>
      <c r="Q601" s="657"/>
      <c r="R601" s="251"/>
      <c r="S601" s="107" t="s">
        <v>212</v>
      </c>
      <c r="T601" s="107" t="s">
        <v>211</v>
      </c>
      <c r="U601" s="251"/>
      <c r="V601" s="194"/>
      <c r="W601" s="674"/>
      <c r="X601" s="674"/>
      <c r="Y601" s="674"/>
      <c r="Z601" s="674"/>
      <c r="AA601" s="757"/>
      <c r="AB601" s="757"/>
      <c r="AC601" s="771" t="s">
        <v>837</v>
      </c>
      <c r="AD601" s="771" t="s">
        <v>920</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hidden="1" customHeight="1" outlineLevel="1" x14ac:dyDescent="0.25">
      <c r="A602" s="136"/>
      <c r="B602" s="126"/>
      <c r="C602" s="91" t="s">
        <v>123</v>
      </c>
      <c r="D602" s="108"/>
      <c r="E602" s="108"/>
      <c r="F602" s="92"/>
      <c r="G602" s="245"/>
      <c r="H602" s="245"/>
      <c r="I602" s="107"/>
      <c r="J602" s="107"/>
      <c r="K602" s="107"/>
      <c r="L602" s="107"/>
      <c r="M602" s="251"/>
      <c r="N602" s="107"/>
      <c r="O602" s="251"/>
      <c r="P602" s="107"/>
      <c r="Q602" s="657"/>
      <c r="R602" s="251"/>
      <c r="S602" s="107"/>
      <c r="T602" s="107"/>
      <c r="U602" s="251"/>
      <c r="V602" s="194"/>
      <c r="W602" s="674"/>
      <c r="X602" s="674"/>
      <c r="Y602" s="674"/>
      <c r="Z602" s="674"/>
      <c r="AA602" s="757"/>
      <c r="AB602" s="757"/>
      <c r="AC602" s="757"/>
      <c r="AD602" s="674"/>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hidden="1"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hidden="1" customHeight="1" outlineLevel="1" x14ac:dyDescent="0.25">
      <c r="A604" s="136"/>
      <c r="B604" s="126"/>
      <c r="C604" s="108"/>
      <c r="D604" s="108"/>
      <c r="E604" s="108"/>
      <c r="F604" s="110"/>
      <c r="H604" s="138" t="s">
        <v>848</v>
      </c>
      <c r="I604" s="133" t="s">
        <v>406</v>
      </c>
      <c r="J604" s="154">
        <v>0.68</v>
      </c>
      <c r="K604" s="773">
        <v>5.5E-2</v>
      </c>
      <c r="L604" s="129">
        <v>150</v>
      </c>
      <c r="M604" s="111"/>
      <c r="N604" s="774">
        <f t="shared" ref="N604:N635" si="92">$J604+$K604/2</f>
        <v>0.70750000000000002</v>
      </c>
      <c r="P604" s="774">
        <f t="shared" ref="P604:P635" si="93">$J604-$K604/2</f>
        <v>0.65250000000000008</v>
      </c>
      <c r="S604" s="775">
        <f t="shared" ref="S604:S635" si="94">MAX($J468:$Q468)+$T468</f>
        <v>0.68</v>
      </c>
      <c r="T604" s="775">
        <f t="shared" ref="T604:T635" si="95">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hidden="1" customHeight="1" outlineLevel="1" x14ac:dyDescent="0.25">
      <c r="A605" s="136"/>
      <c r="B605" s="126"/>
      <c r="C605" s="108"/>
      <c r="D605" s="108"/>
      <c r="E605" s="108"/>
      <c r="F605" s="110"/>
      <c r="I605" s="133" t="s">
        <v>407</v>
      </c>
      <c r="J605" s="154">
        <v>0.68</v>
      </c>
      <c r="K605" s="773">
        <v>5.5E-2</v>
      </c>
      <c r="L605" s="129">
        <v>100</v>
      </c>
      <c r="M605" s="111"/>
      <c r="N605" s="774">
        <f t="shared" si="92"/>
        <v>0.70750000000000002</v>
      </c>
      <c r="P605" s="774">
        <f t="shared" si="93"/>
        <v>0.65250000000000008</v>
      </c>
      <c r="S605" s="775">
        <f t="shared" si="94"/>
        <v>0.68</v>
      </c>
      <c r="T605" s="775">
        <f t="shared" si="95"/>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hidden="1" customHeight="1" outlineLevel="1" x14ac:dyDescent="0.25">
      <c r="A606" s="136"/>
      <c r="B606" s="126"/>
      <c r="C606" s="108"/>
      <c r="D606" s="108"/>
      <c r="E606" s="108"/>
      <c r="F606" s="110"/>
      <c r="I606" s="133" t="s">
        <v>408</v>
      </c>
      <c r="J606" s="154">
        <v>0.68</v>
      </c>
      <c r="K606" s="773">
        <v>5.5E-2</v>
      </c>
      <c r="L606" s="129">
        <v>200</v>
      </c>
      <c r="M606" s="111"/>
      <c r="N606" s="774">
        <f t="shared" si="92"/>
        <v>0.70750000000000002</v>
      </c>
      <c r="P606" s="774">
        <f t="shared" si="93"/>
        <v>0.65250000000000008</v>
      </c>
      <c r="S606" s="775">
        <f t="shared" si="94"/>
        <v>0.68</v>
      </c>
      <c r="T606" s="775">
        <f t="shared" si="95"/>
        <v>0.68</v>
      </c>
      <c r="V606" s="128">
        <v>0.06</v>
      </c>
      <c r="AC606" s="112">
        <f t="shared" ref="AC606:AC613" si="96">AC605</f>
        <v>0</v>
      </c>
      <c r="AD606" s="112">
        <f t="shared" ref="AD606:AD613" si="97">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hidden="1" customHeight="1" outlineLevel="1" x14ac:dyDescent="0.25">
      <c r="A607" s="136"/>
      <c r="B607" s="126"/>
      <c r="C607" s="108"/>
      <c r="D607" s="108"/>
      <c r="E607" s="108"/>
      <c r="F607" s="110"/>
      <c r="I607" s="133" t="s">
        <v>409</v>
      </c>
      <c r="J607" s="154">
        <v>0.66</v>
      </c>
      <c r="K607" s="773">
        <v>8.5000000000000006E-2</v>
      </c>
      <c r="L607" s="129">
        <v>300</v>
      </c>
      <c r="M607" s="111"/>
      <c r="N607" s="774">
        <f t="shared" si="92"/>
        <v>0.70250000000000001</v>
      </c>
      <c r="P607" s="774">
        <f t="shared" si="93"/>
        <v>0.61750000000000005</v>
      </c>
      <c r="S607" s="775">
        <f t="shared" si="94"/>
        <v>0.70000000000000007</v>
      </c>
      <c r="T607" s="775">
        <f t="shared" si="95"/>
        <v>0.63</v>
      </c>
      <c r="V607" s="128">
        <v>0.06</v>
      </c>
      <c r="AC607" s="112">
        <f t="shared" si="96"/>
        <v>0</v>
      </c>
      <c r="AD607" s="112">
        <f t="shared" si="97"/>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hidden="1" customHeight="1" outlineLevel="1" x14ac:dyDescent="0.25">
      <c r="A608" s="136"/>
      <c r="B608" s="126"/>
      <c r="C608" s="108"/>
      <c r="D608" s="108"/>
      <c r="E608" s="108"/>
      <c r="F608" s="110"/>
      <c r="I608" s="133" t="s">
        <v>410</v>
      </c>
      <c r="J608" s="154">
        <v>0.64</v>
      </c>
      <c r="K608" s="773">
        <v>0.185</v>
      </c>
      <c r="L608" s="129">
        <v>1000</v>
      </c>
      <c r="M608" s="111"/>
      <c r="N608" s="774">
        <f>$J608+$K608/2</f>
        <v>0.73250000000000004</v>
      </c>
      <c r="P608" s="774">
        <f t="shared" si="93"/>
        <v>0.54749999999999999</v>
      </c>
      <c r="S608" s="775">
        <f t="shared" si="94"/>
        <v>0.73</v>
      </c>
      <c r="T608" s="775">
        <f t="shared" si="95"/>
        <v>0.54999999999999993</v>
      </c>
      <c r="V608" s="128">
        <v>0.06</v>
      </c>
      <c r="AC608" s="112">
        <f t="shared" si="96"/>
        <v>0</v>
      </c>
      <c r="AD608" s="112">
        <f t="shared" si="97"/>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hidden="1" customHeight="1" outlineLevel="1" x14ac:dyDescent="0.25">
      <c r="A609" s="136"/>
      <c r="B609" s="126"/>
      <c r="C609" s="108"/>
      <c r="D609" s="108"/>
      <c r="E609" s="108"/>
      <c r="F609" s="110"/>
      <c r="I609" s="133" t="s">
        <v>411</v>
      </c>
      <c r="J609" s="349">
        <v>0.58739255108502009</v>
      </c>
      <c r="K609" s="773">
        <v>0.155</v>
      </c>
      <c r="L609" s="129">
        <v>4000</v>
      </c>
      <c r="M609" s="111"/>
      <c r="N609" s="774">
        <f>$J609+$K609/2</f>
        <v>0.6648925510850201</v>
      </c>
      <c r="P609" s="774">
        <f t="shared" si="93"/>
        <v>0.50989255108502007</v>
      </c>
      <c r="S609" s="775">
        <f t="shared" si="94"/>
        <v>0.58499999999999996</v>
      </c>
      <c r="T609" s="775">
        <f t="shared" si="95"/>
        <v>0.43499999999999994</v>
      </c>
      <c r="V609" s="128">
        <v>0.06</v>
      </c>
      <c r="AC609" s="112">
        <f t="shared" si="96"/>
        <v>0</v>
      </c>
      <c r="AD609" s="112">
        <f t="shared" si="97"/>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hidden="1" customHeight="1" outlineLevel="1" x14ac:dyDescent="0.25">
      <c r="A610" s="136"/>
      <c r="B610" s="126"/>
      <c r="C610" s="108"/>
      <c r="D610" s="108"/>
      <c r="E610" s="108"/>
      <c r="F610" s="110"/>
      <c r="I610" s="133" t="s">
        <v>412</v>
      </c>
      <c r="J610" s="349">
        <v>0.56238394016568627</v>
      </c>
      <c r="K610" s="773">
        <v>0.14499999999999999</v>
      </c>
      <c r="L610" s="129">
        <v>3500</v>
      </c>
      <c r="M610" s="111"/>
      <c r="N610" s="774">
        <f t="shared" si="92"/>
        <v>0.63488394016568628</v>
      </c>
      <c r="P610" s="774">
        <f t="shared" si="93"/>
        <v>0.48988394016568626</v>
      </c>
      <c r="S610" s="775">
        <f t="shared" si="94"/>
        <v>0.55999999999999994</v>
      </c>
      <c r="T610" s="775">
        <f t="shared" si="95"/>
        <v>0.55999999999999994</v>
      </c>
      <c r="V610" s="128">
        <v>0.06</v>
      </c>
      <c r="AC610" s="112">
        <f t="shared" si="96"/>
        <v>0</v>
      </c>
      <c r="AD610" s="112">
        <f t="shared" si="97"/>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hidden="1" customHeight="1" outlineLevel="1" x14ac:dyDescent="0.25">
      <c r="A611" s="136"/>
      <c r="B611" s="126"/>
      <c r="C611" s="108"/>
      <c r="D611" s="108"/>
      <c r="E611" s="108"/>
      <c r="F611" s="110"/>
      <c r="I611" s="133" t="s">
        <v>413</v>
      </c>
      <c r="J611" s="349">
        <v>0.53593591918065975</v>
      </c>
      <c r="K611" s="773">
        <v>0.105</v>
      </c>
      <c r="L611" s="129">
        <v>2200</v>
      </c>
      <c r="M611" s="111"/>
      <c r="N611" s="774">
        <f t="shared" si="92"/>
        <v>0.58843591918065974</v>
      </c>
      <c r="P611" s="774">
        <f t="shared" si="93"/>
        <v>0.48343591918065976</v>
      </c>
      <c r="S611" s="775">
        <f t="shared" si="94"/>
        <v>0.54999999999999993</v>
      </c>
      <c r="T611" s="775">
        <f t="shared" si="95"/>
        <v>0.54999999999999993</v>
      </c>
      <c r="V611" s="128">
        <v>0.06</v>
      </c>
      <c r="AC611" s="112">
        <f t="shared" si="96"/>
        <v>0</v>
      </c>
      <c r="AD611" s="112">
        <f t="shared" si="97"/>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hidden="1" customHeight="1" outlineLevel="1" x14ac:dyDescent="0.25">
      <c r="A612" s="136"/>
      <c r="B612" s="126"/>
      <c r="C612" s="108"/>
      <c r="D612" s="108"/>
      <c r="E612" s="108"/>
      <c r="F612" s="110"/>
      <c r="I612" s="133" t="s">
        <v>414</v>
      </c>
      <c r="J612" s="349">
        <v>0.51471523224725868</v>
      </c>
      <c r="K612" s="773">
        <v>7.4999999999999997E-2</v>
      </c>
      <c r="L612" s="129">
        <v>1200</v>
      </c>
      <c r="M612" s="111"/>
      <c r="N612" s="774">
        <f t="shared" si="92"/>
        <v>0.55221523224725866</v>
      </c>
      <c r="P612" s="774">
        <f t="shared" si="93"/>
        <v>0.4772152322472587</v>
      </c>
      <c r="S612" s="775">
        <f t="shared" si="94"/>
        <v>0.53</v>
      </c>
      <c r="T612" s="775">
        <f t="shared" si="95"/>
        <v>0.53</v>
      </c>
      <c r="V612" s="128">
        <v>0.06</v>
      </c>
      <c r="AC612" s="112">
        <f t="shared" si="96"/>
        <v>0</v>
      </c>
      <c r="AD612" s="112">
        <f t="shared" si="97"/>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hidden="1" customHeight="1" outlineLevel="1" x14ac:dyDescent="0.25">
      <c r="A613" s="136"/>
      <c r="B613" s="126"/>
      <c r="C613" s="108"/>
      <c r="D613" s="108"/>
      <c r="E613" s="108"/>
      <c r="F613" s="110"/>
      <c r="I613" s="133" t="s">
        <v>415</v>
      </c>
      <c r="J613" s="350">
        <v>0.50337809367006381</v>
      </c>
      <c r="K613" s="773">
        <v>5.5E-2</v>
      </c>
      <c r="L613" s="129">
        <v>850</v>
      </c>
      <c r="M613" s="111"/>
      <c r="N613" s="774">
        <f t="shared" si="92"/>
        <v>0.53087809367006378</v>
      </c>
      <c r="P613" s="774">
        <f t="shared" si="93"/>
        <v>0.47587809367006378</v>
      </c>
      <c r="S613" s="775">
        <f t="shared" si="94"/>
        <v>0.5</v>
      </c>
      <c r="T613" s="775">
        <f t="shared" si="95"/>
        <v>0.5</v>
      </c>
      <c r="V613" s="177">
        <v>0.06</v>
      </c>
      <c r="AC613" s="112">
        <f t="shared" si="96"/>
        <v>0</v>
      </c>
      <c r="AD613" s="112">
        <f t="shared" si="97"/>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8">K604</f>
        <v>5.5E-2</v>
      </c>
      <c r="L614" s="129">
        <f t="shared" si="98"/>
        <v>150</v>
      </c>
      <c r="M614" s="111"/>
      <c r="N614" s="380">
        <f t="shared" si="92"/>
        <v>0.70750000000000002</v>
      </c>
      <c r="P614" s="380">
        <f t="shared" si="93"/>
        <v>0.65250000000000008</v>
      </c>
      <c r="S614" s="775">
        <f t="shared" si="94"/>
        <v>0.68</v>
      </c>
      <c r="T614" s="775">
        <f t="shared" si="95"/>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99">J605</f>
        <v>0.68</v>
      </c>
      <c r="K615" s="154">
        <f t="shared" si="99"/>
        <v>5.5E-2</v>
      </c>
      <c r="L615" s="129">
        <f t="shared" si="99"/>
        <v>100</v>
      </c>
      <c r="M615" s="111"/>
      <c r="N615" s="380">
        <f t="shared" si="92"/>
        <v>0.70750000000000002</v>
      </c>
      <c r="P615" s="380">
        <f t="shared" si="93"/>
        <v>0.65250000000000008</v>
      </c>
      <c r="S615" s="775">
        <f t="shared" si="94"/>
        <v>0.68</v>
      </c>
      <c r="T615" s="775">
        <f t="shared" si="95"/>
        <v>0.68</v>
      </c>
      <c r="AC615" s="112">
        <f t="shared" ref="AC615:AC678" si="100">AC605+1</f>
        <v>1</v>
      </c>
      <c r="AD615" s="112">
        <f t="shared" ref="AD615:AD678" si="101">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2">J606</f>
        <v>0.68</v>
      </c>
      <c r="K616" s="154">
        <f t="shared" si="102"/>
        <v>5.5E-2</v>
      </c>
      <c r="L616" s="129">
        <f t="shared" si="102"/>
        <v>200</v>
      </c>
      <c r="M616" s="111"/>
      <c r="N616" s="380">
        <f t="shared" si="92"/>
        <v>0.70750000000000002</v>
      </c>
      <c r="P616" s="380">
        <f t="shared" si="93"/>
        <v>0.65250000000000008</v>
      </c>
      <c r="S616" s="775">
        <f t="shared" si="94"/>
        <v>0.68</v>
      </c>
      <c r="T616" s="775">
        <f t="shared" si="95"/>
        <v>0.68</v>
      </c>
      <c r="AC616" s="112">
        <f t="shared" si="100"/>
        <v>1</v>
      </c>
      <c r="AD616" s="112">
        <f t="shared" si="101"/>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3">J607</f>
        <v>0.66</v>
      </c>
      <c r="K617" s="154">
        <f t="shared" si="103"/>
        <v>8.5000000000000006E-2</v>
      </c>
      <c r="L617" s="129">
        <f t="shared" si="103"/>
        <v>300</v>
      </c>
      <c r="M617" s="111"/>
      <c r="N617" s="380">
        <f t="shared" si="92"/>
        <v>0.70250000000000001</v>
      </c>
      <c r="P617" s="380">
        <f t="shared" si="93"/>
        <v>0.61750000000000005</v>
      </c>
      <c r="S617" s="775">
        <f t="shared" si="94"/>
        <v>0.70000000000000007</v>
      </c>
      <c r="T617" s="775">
        <f t="shared" si="95"/>
        <v>0.63</v>
      </c>
      <c r="AC617" s="112">
        <f t="shared" si="100"/>
        <v>1</v>
      </c>
      <c r="AD617" s="112">
        <f t="shared" si="101"/>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4">J608</f>
        <v>0.64</v>
      </c>
      <c r="K618" s="154">
        <f t="shared" si="104"/>
        <v>0.185</v>
      </c>
      <c r="L618" s="129">
        <f t="shared" si="104"/>
        <v>1000</v>
      </c>
      <c r="M618" s="111"/>
      <c r="N618" s="380">
        <f t="shared" si="92"/>
        <v>0.73250000000000004</v>
      </c>
      <c r="P618" s="380">
        <f t="shared" si="93"/>
        <v>0.54749999999999999</v>
      </c>
      <c r="S618" s="775">
        <f t="shared" si="94"/>
        <v>0.73</v>
      </c>
      <c r="T618" s="775">
        <f t="shared" si="95"/>
        <v>0.54999999999999993</v>
      </c>
      <c r="AC618" s="112">
        <f t="shared" si="100"/>
        <v>1</v>
      </c>
      <c r="AD618" s="112">
        <f t="shared" si="101"/>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5">K618</f>
        <v>0.185</v>
      </c>
      <c r="L619" s="129">
        <f t="shared" si="105"/>
        <v>1000</v>
      </c>
      <c r="M619" s="111"/>
      <c r="N619" s="380">
        <f t="shared" si="92"/>
        <v>0.73250000000000004</v>
      </c>
      <c r="P619" s="380">
        <f t="shared" si="93"/>
        <v>0.54749999999999999</v>
      </c>
      <c r="S619" s="775">
        <f t="shared" si="94"/>
        <v>0.73</v>
      </c>
      <c r="T619" s="775">
        <f t="shared" si="95"/>
        <v>0.54999999999999993</v>
      </c>
      <c r="AC619" s="112">
        <f t="shared" si="100"/>
        <v>1</v>
      </c>
      <c r="AD619" s="112">
        <f t="shared" si="101"/>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6">AVERAGE(K609:K610)</f>
        <v>0.15</v>
      </c>
      <c r="L620" s="129">
        <f t="shared" si="106"/>
        <v>3750</v>
      </c>
      <c r="M620" s="111"/>
      <c r="N620" s="380">
        <f t="shared" si="92"/>
        <v>0.64988824562535319</v>
      </c>
      <c r="P620" s="380">
        <f t="shared" si="93"/>
        <v>0.49988824562535322</v>
      </c>
      <c r="S620" s="775">
        <f t="shared" si="94"/>
        <v>0.55999999999999994</v>
      </c>
      <c r="T620" s="775">
        <f t="shared" si="95"/>
        <v>0.55999999999999994</v>
      </c>
      <c r="AC620" s="112">
        <f t="shared" si="100"/>
        <v>1</v>
      </c>
      <c r="AD620" s="112">
        <f t="shared" si="101"/>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7">J611</f>
        <v>0.53593591918065975</v>
      </c>
      <c r="K621" s="154">
        <f t="shared" si="107"/>
        <v>0.105</v>
      </c>
      <c r="L621" s="129">
        <f t="shared" si="107"/>
        <v>2200</v>
      </c>
      <c r="M621" s="111"/>
      <c r="N621" s="380">
        <f t="shared" si="92"/>
        <v>0.58843591918065974</v>
      </c>
      <c r="P621" s="380">
        <f t="shared" si="93"/>
        <v>0.48343591918065976</v>
      </c>
      <c r="S621" s="775">
        <f t="shared" si="94"/>
        <v>0.54999999999999993</v>
      </c>
      <c r="T621" s="775">
        <f t="shared" si="95"/>
        <v>0.54999999999999993</v>
      </c>
      <c r="AC621" s="112">
        <f t="shared" si="100"/>
        <v>1</v>
      </c>
      <c r="AD621" s="112">
        <f t="shared" si="101"/>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8">J612</f>
        <v>0.51471523224725868</v>
      </c>
      <c r="K622" s="154">
        <f t="shared" si="108"/>
        <v>7.4999999999999997E-2</v>
      </c>
      <c r="L622" s="129">
        <f t="shared" si="108"/>
        <v>1200</v>
      </c>
      <c r="M622" s="111"/>
      <c r="N622" s="380">
        <f t="shared" si="92"/>
        <v>0.55221523224725866</v>
      </c>
      <c r="P622" s="380">
        <f t="shared" si="93"/>
        <v>0.4772152322472587</v>
      </c>
      <c r="S622" s="775">
        <f t="shared" si="94"/>
        <v>0.53</v>
      </c>
      <c r="T622" s="775">
        <f t="shared" si="95"/>
        <v>0.53</v>
      </c>
      <c r="AC622" s="112">
        <f t="shared" si="100"/>
        <v>1</v>
      </c>
      <c r="AD622" s="112">
        <f t="shared" si="101"/>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09">J613</f>
        <v>0.50337809367006381</v>
      </c>
      <c r="K623" s="154">
        <f t="shared" si="109"/>
        <v>5.5E-2</v>
      </c>
      <c r="L623" s="129">
        <f t="shared" si="109"/>
        <v>850</v>
      </c>
      <c r="M623" s="111"/>
      <c r="N623" s="380">
        <f t="shared" si="92"/>
        <v>0.53087809367006378</v>
      </c>
      <c r="P623" s="380">
        <f t="shared" si="93"/>
        <v>0.47587809367006378</v>
      </c>
      <c r="S623" s="775">
        <f t="shared" si="94"/>
        <v>0.5</v>
      </c>
      <c r="T623" s="775">
        <f t="shared" si="95"/>
        <v>0.5</v>
      </c>
      <c r="AC623" s="112">
        <f t="shared" si="100"/>
        <v>1</v>
      </c>
      <c r="AD623" s="112">
        <f t="shared" si="101"/>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817</v>
      </c>
      <c r="I624" s="133" t="s">
        <v>406</v>
      </c>
      <c r="J624" s="154">
        <f>J614</f>
        <v>0.68</v>
      </c>
      <c r="K624" s="154">
        <f t="shared" ref="K624:L624" si="110">K614</f>
        <v>5.5E-2</v>
      </c>
      <c r="L624" s="129">
        <f t="shared" si="110"/>
        <v>150</v>
      </c>
      <c r="M624" s="111"/>
      <c r="N624" s="380">
        <f t="shared" si="92"/>
        <v>0.70750000000000002</v>
      </c>
      <c r="P624" s="380">
        <f t="shared" si="93"/>
        <v>0.65250000000000008</v>
      </c>
      <c r="S624" s="775">
        <f t="shared" si="94"/>
        <v>0.68</v>
      </c>
      <c r="T624" s="775">
        <f t="shared" si="95"/>
        <v>0.68</v>
      </c>
      <c r="AC624" s="112">
        <f t="shared" si="100"/>
        <v>2</v>
      </c>
      <c r="AD624" s="112">
        <f t="shared" si="101"/>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1">J615</f>
        <v>0.68</v>
      </c>
      <c r="K625" s="154">
        <f t="shared" si="111"/>
        <v>5.5E-2</v>
      </c>
      <c r="L625" s="129">
        <f t="shared" si="111"/>
        <v>100</v>
      </c>
      <c r="M625" s="111"/>
      <c r="N625" s="380">
        <f t="shared" si="92"/>
        <v>0.70750000000000002</v>
      </c>
      <c r="P625" s="380">
        <f t="shared" si="93"/>
        <v>0.65250000000000008</v>
      </c>
      <c r="S625" s="775">
        <f t="shared" si="94"/>
        <v>0.68</v>
      </c>
      <c r="T625" s="775">
        <f t="shared" si="95"/>
        <v>0.68</v>
      </c>
      <c r="AC625" s="112">
        <f t="shared" si="100"/>
        <v>2</v>
      </c>
      <c r="AD625" s="112">
        <f t="shared" si="101"/>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2">J616</f>
        <v>0.68</v>
      </c>
      <c r="K626" s="154">
        <f t="shared" si="112"/>
        <v>5.5E-2</v>
      </c>
      <c r="L626" s="129">
        <f t="shared" si="112"/>
        <v>200</v>
      </c>
      <c r="M626" s="111"/>
      <c r="N626" s="380">
        <f t="shared" si="92"/>
        <v>0.70750000000000002</v>
      </c>
      <c r="P626" s="380">
        <f t="shared" si="93"/>
        <v>0.65250000000000008</v>
      </c>
      <c r="S626" s="775">
        <f t="shared" si="94"/>
        <v>0.68</v>
      </c>
      <c r="T626" s="775">
        <f t="shared" si="95"/>
        <v>0.68</v>
      </c>
      <c r="AC626" s="112">
        <f t="shared" si="100"/>
        <v>2</v>
      </c>
      <c r="AD626" s="112">
        <f t="shared" si="101"/>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3">J617</f>
        <v>0.66</v>
      </c>
      <c r="K627" s="154">
        <f t="shared" si="113"/>
        <v>8.5000000000000006E-2</v>
      </c>
      <c r="L627" s="129">
        <f t="shared" si="113"/>
        <v>300</v>
      </c>
      <c r="M627" s="111"/>
      <c r="N627" s="380">
        <f t="shared" si="92"/>
        <v>0.70250000000000001</v>
      </c>
      <c r="P627" s="380">
        <f t="shared" si="93"/>
        <v>0.61750000000000005</v>
      </c>
      <c r="S627" s="775">
        <f t="shared" si="94"/>
        <v>0.70000000000000007</v>
      </c>
      <c r="T627" s="775">
        <f t="shared" si="95"/>
        <v>0.63</v>
      </c>
      <c r="AC627" s="112">
        <f t="shared" si="100"/>
        <v>2</v>
      </c>
      <c r="AD627" s="112">
        <f t="shared" si="101"/>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4">J618</f>
        <v>0.64</v>
      </c>
      <c r="K628" s="154">
        <f t="shared" si="114"/>
        <v>0.185</v>
      </c>
      <c r="L628" s="129">
        <f t="shared" si="114"/>
        <v>1000</v>
      </c>
      <c r="M628" s="111"/>
      <c r="N628" s="380">
        <f t="shared" si="92"/>
        <v>0.73250000000000004</v>
      </c>
      <c r="P628" s="380">
        <f t="shared" si="93"/>
        <v>0.54749999999999999</v>
      </c>
      <c r="S628" s="775">
        <f t="shared" si="94"/>
        <v>0.74</v>
      </c>
      <c r="T628" s="775">
        <f t="shared" si="95"/>
        <v>0.55999999999999994</v>
      </c>
      <c r="AC628" s="112">
        <f t="shared" si="100"/>
        <v>2</v>
      </c>
      <c r="AD628" s="112">
        <f t="shared" si="101"/>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5">K628</f>
        <v>0.185</v>
      </c>
      <c r="L629" s="129">
        <f t="shared" ref="L629" si="116">L628</f>
        <v>1000</v>
      </c>
      <c r="M629" s="111"/>
      <c r="N629" s="380">
        <f t="shared" si="92"/>
        <v>0.73250000000000004</v>
      </c>
      <c r="P629" s="380">
        <f t="shared" si="93"/>
        <v>0.54749999999999999</v>
      </c>
      <c r="S629" s="775">
        <f t="shared" si="94"/>
        <v>0.74</v>
      </c>
      <c r="T629" s="775">
        <f t="shared" si="95"/>
        <v>0.55999999999999994</v>
      </c>
      <c r="AC629" s="112">
        <f t="shared" si="100"/>
        <v>2</v>
      </c>
      <c r="AD629" s="112">
        <f t="shared" si="101"/>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7">AVERAGE(K619:K620)</f>
        <v>0.16749999999999998</v>
      </c>
      <c r="L630" s="129">
        <f t="shared" si="117"/>
        <v>2375</v>
      </c>
      <c r="M630" s="111"/>
      <c r="N630" s="380">
        <f t="shared" si="92"/>
        <v>0.69119412281267656</v>
      </c>
      <c r="P630" s="380">
        <f t="shared" si="93"/>
        <v>0.52369412281267658</v>
      </c>
      <c r="S630" s="775">
        <f t="shared" si="94"/>
        <v>0.55999999999999994</v>
      </c>
      <c r="T630" s="775">
        <f t="shared" si="95"/>
        <v>0.55999999999999994</v>
      </c>
      <c r="AC630" s="112">
        <f t="shared" si="100"/>
        <v>2</v>
      </c>
      <c r="AD630" s="112">
        <f t="shared" si="101"/>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8">J621</f>
        <v>0.53593591918065975</v>
      </c>
      <c r="K631" s="154">
        <f t="shared" si="118"/>
        <v>0.105</v>
      </c>
      <c r="L631" s="129">
        <f t="shared" si="118"/>
        <v>2200</v>
      </c>
      <c r="M631" s="111"/>
      <c r="N631" s="380">
        <f t="shared" si="92"/>
        <v>0.58843591918065974</v>
      </c>
      <c r="P631" s="380">
        <f t="shared" si="93"/>
        <v>0.48343591918065976</v>
      </c>
      <c r="S631" s="775">
        <f t="shared" si="94"/>
        <v>0.54999999999999993</v>
      </c>
      <c r="T631" s="775">
        <f t="shared" si="95"/>
        <v>0.54999999999999993</v>
      </c>
      <c r="AC631" s="112">
        <f t="shared" si="100"/>
        <v>2</v>
      </c>
      <c r="AD631" s="112">
        <f t="shared" si="101"/>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19">J622</f>
        <v>0.51471523224725868</v>
      </c>
      <c r="K632" s="154">
        <f t="shared" si="119"/>
        <v>7.4999999999999997E-2</v>
      </c>
      <c r="L632" s="129">
        <f t="shared" si="119"/>
        <v>1200</v>
      </c>
      <c r="M632" s="111"/>
      <c r="N632" s="380">
        <f t="shared" si="92"/>
        <v>0.55221523224725866</v>
      </c>
      <c r="P632" s="380">
        <f t="shared" si="93"/>
        <v>0.4772152322472587</v>
      </c>
      <c r="S632" s="775">
        <f t="shared" si="94"/>
        <v>0.53</v>
      </c>
      <c r="T632" s="775">
        <f t="shared" si="95"/>
        <v>0.53</v>
      </c>
      <c r="AC632" s="112">
        <f t="shared" si="100"/>
        <v>2</v>
      </c>
      <c r="AD632" s="112">
        <f t="shared" si="101"/>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0">J623</f>
        <v>0.50337809367006381</v>
      </c>
      <c r="K633" s="154">
        <f t="shared" si="120"/>
        <v>5.5E-2</v>
      </c>
      <c r="L633" s="129">
        <f t="shared" si="120"/>
        <v>850</v>
      </c>
      <c r="M633" s="111"/>
      <c r="N633" s="380">
        <f t="shared" si="92"/>
        <v>0.53087809367006378</v>
      </c>
      <c r="P633" s="380">
        <f t="shared" si="93"/>
        <v>0.47587809367006378</v>
      </c>
      <c r="S633" s="775">
        <f t="shared" si="94"/>
        <v>0.5</v>
      </c>
      <c r="T633" s="775">
        <f t="shared" si="95"/>
        <v>0.5</v>
      </c>
      <c r="AC633" s="112">
        <f t="shared" si="100"/>
        <v>2</v>
      </c>
      <c r="AD633" s="112">
        <f t="shared" si="101"/>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818</v>
      </c>
      <c r="I634" s="133" t="s">
        <v>406</v>
      </c>
      <c r="J634" s="154">
        <f>J624</f>
        <v>0.68</v>
      </c>
      <c r="K634" s="154">
        <f t="shared" ref="K634:L634" si="121">K624</f>
        <v>5.5E-2</v>
      </c>
      <c r="L634" s="129">
        <f t="shared" si="121"/>
        <v>150</v>
      </c>
      <c r="M634" s="111"/>
      <c r="N634" s="380">
        <f t="shared" si="92"/>
        <v>0.70750000000000002</v>
      </c>
      <c r="P634" s="380">
        <f t="shared" si="93"/>
        <v>0.65250000000000008</v>
      </c>
      <c r="S634" s="775">
        <f t="shared" si="94"/>
        <v>0.68</v>
      </c>
      <c r="T634" s="775">
        <f t="shared" si="95"/>
        <v>0.68</v>
      </c>
      <c r="AC634" s="112">
        <f t="shared" si="100"/>
        <v>3</v>
      </c>
      <c r="AD634" s="112">
        <f t="shared" si="101"/>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2">J625</f>
        <v>0.68</v>
      </c>
      <c r="K635" s="154">
        <f t="shared" si="122"/>
        <v>5.5E-2</v>
      </c>
      <c r="L635" s="129">
        <f t="shared" si="122"/>
        <v>100</v>
      </c>
      <c r="M635" s="111"/>
      <c r="N635" s="380">
        <f t="shared" si="92"/>
        <v>0.70750000000000002</v>
      </c>
      <c r="P635" s="380">
        <f t="shared" si="93"/>
        <v>0.65250000000000008</v>
      </c>
      <c r="S635" s="775">
        <f t="shared" si="94"/>
        <v>0.68</v>
      </c>
      <c r="T635" s="775">
        <f t="shared" si="95"/>
        <v>0.68</v>
      </c>
      <c r="AC635" s="112">
        <f t="shared" si="100"/>
        <v>3</v>
      </c>
      <c r="AD635" s="112">
        <f t="shared" si="101"/>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3">J626</f>
        <v>0.68</v>
      </c>
      <c r="K636" s="154">
        <f t="shared" si="123"/>
        <v>5.5E-2</v>
      </c>
      <c r="L636" s="129">
        <f t="shared" si="123"/>
        <v>200</v>
      </c>
      <c r="M636" s="111"/>
      <c r="N636" s="380">
        <f t="shared" ref="N636:N667" si="124">$J636+$K636/2</f>
        <v>0.70750000000000002</v>
      </c>
      <c r="P636" s="380">
        <f t="shared" ref="P636:P667" si="125">$J636-$K636/2</f>
        <v>0.65250000000000008</v>
      </c>
      <c r="S636" s="775">
        <f t="shared" ref="S636:S667" si="126">MAX($J500:$Q500)+$T500</f>
        <v>0.68</v>
      </c>
      <c r="T636" s="775">
        <f t="shared" ref="T636:T667" si="127">MIN($J500:$Q500)+$T500-INDEX(DigSpread,$AD636+1,1)</f>
        <v>0.68</v>
      </c>
      <c r="AC636" s="112">
        <f t="shared" si="100"/>
        <v>3</v>
      </c>
      <c r="AD636" s="112">
        <f t="shared" si="101"/>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8">J627</f>
        <v>0.66</v>
      </c>
      <c r="K637" s="154">
        <f t="shared" si="128"/>
        <v>8.5000000000000006E-2</v>
      </c>
      <c r="L637" s="129">
        <f t="shared" si="128"/>
        <v>300</v>
      </c>
      <c r="M637" s="111"/>
      <c r="N637" s="380">
        <f t="shared" si="124"/>
        <v>0.70250000000000001</v>
      </c>
      <c r="P637" s="380">
        <f t="shared" si="125"/>
        <v>0.61750000000000005</v>
      </c>
      <c r="S637" s="775">
        <f t="shared" si="126"/>
        <v>0.70000000000000007</v>
      </c>
      <c r="T637" s="775">
        <f t="shared" si="127"/>
        <v>0.63</v>
      </c>
      <c r="AC637" s="112">
        <f t="shared" si="100"/>
        <v>3</v>
      </c>
      <c r="AD637" s="112">
        <f t="shared" si="101"/>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29">J628</f>
        <v>0.64</v>
      </c>
      <c r="K638" s="154">
        <f t="shared" si="129"/>
        <v>0.185</v>
      </c>
      <c r="L638" s="129">
        <f t="shared" si="129"/>
        <v>1000</v>
      </c>
      <c r="M638" s="111"/>
      <c r="N638" s="380">
        <f t="shared" si="124"/>
        <v>0.73250000000000004</v>
      </c>
      <c r="P638" s="380">
        <f t="shared" si="125"/>
        <v>0.54749999999999999</v>
      </c>
      <c r="S638" s="775">
        <f t="shared" si="126"/>
        <v>0.72</v>
      </c>
      <c r="T638" s="775">
        <f t="shared" si="127"/>
        <v>0.53999999999999992</v>
      </c>
      <c r="AC638" s="112">
        <f t="shared" si="100"/>
        <v>3</v>
      </c>
      <c r="AD638" s="112">
        <f t="shared" si="101"/>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0">K638</f>
        <v>0.185</v>
      </c>
      <c r="L639" s="129">
        <f t="shared" ref="L639" si="131">L638</f>
        <v>1000</v>
      </c>
      <c r="M639" s="111"/>
      <c r="N639" s="380">
        <f t="shared" si="124"/>
        <v>0.73250000000000004</v>
      </c>
      <c r="P639" s="380">
        <f t="shared" si="125"/>
        <v>0.54749999999999999</v>
      </c>
      <c r="S639" s="775">
        <f t="shared" si="126"/>
        <v>0.72</v>
      </c>
      <c r="T639" s="775">
        <f t="shared" si="127"/>
        <v>0.53999999999999992</v>
      </c>
      <c r="AC639" s="112">
        <f t="shared" si="100"/>
        <v>3</v>
      </c>
      <c r="AD639" s="112">
        <f t="shared" si="101"/>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2">AVERAGE(K629:K630)</f>
        <v>0.17624999999999999</v>
      </c>
      <c r="L640" s="129">
        <f t="shared" si="132"/>
        <v>1687.5</v>
      </c>
      <c r="M640" s="111"/>
      <c r="N640" s="380">
        <f t="shared" si="124"/>
        <v>0.71184706140633836</v>
      </c>
      <c r="P640" s="380">
        <f t="shared" si="125"/>
        <v>0.53559706140633834</v>
      </c>
      <c r="S640" s="775">
        <f t="shared" si="126"/>
        <v>0.55999999999999994</v>
      </c>
      <c r="T640" s="775">
        <f t="shared" si="127"/>
        <v>0.55999999999999994</v>
      </c>
      <c r="AC640" s="112">
        <f t="shared" si="100"/>
        <v>3</v>
      </c>
      <c r="AD640" s="112">
        <f t="shared" si="101"/>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3">J631</f>
        <v>0.53593591918065975</v>
      </c>
      <c r="K641" s="154">
        <f t="shared" si="133"/>
        <v>0.105</v>
      </c>
      <c r="L641" s="129">
        <f t="shared" si="133"/>
        <v>2200</v>
      </c>
      <c r="M641" s="111"/>
      <c r="N641" s="380">
        <f t="shared" si="124"/>
        <v>0.58843591918065974</v>
      </c>
      <c r="P641" s="380">
        <f t="shared" si="125"/>
        <v>0.48343591918065976</v>
      </c>
      <c r="S641" s="775">
        <f t="shared" si="126"/>
        <v>0.54999999999999993</v>
      </c>
      <c r="T641" s="775">
        <f t="shared" si="127"/>
        <v>0.54999999999999993</v>
      </c>
      <c r="AC641" s="112">
        <f t="shared" si="100"/>
        <v>3</v>
      </c>
      <c r="AD641" s="112">
        <f t="shared" si="101"/>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4">J632</f>
        <v>0.51471523224725868</v>
      </c>
      <c r="K642" s="154">
        <f t="shared" si="134"/>
        <v>7.4999999999999997E-2</v>
      </c>
      <c r="L642" s="129">
        <f t="shared" si="134"/>
        <v>1200</v>
      </c>
      <c r="M642" s="111"/>
      <c r="N642" s="380">
        <f t="shared" si="124"/>
        <v>0.55221523224725866</v>
      </c>
      <c r="P642" s="380">
        <f t="shared" si="125"/>
        <v>0.4772152322472587</v>
      </c>
      <c r="S642" s="775">
        <f t="shared" si="126"/>
        <v>0.53</v>
      </c>
      <c r="T642" s="775">
        <f t="shared" si="127"/>
        <v>0.53</v>
      </c>
      <c r="AC642" s="112">
        <f t="shared" si="100"/>
        <v>3</v>
      </c>
      <c r="AD642" s="112">
        <f t="shared" si="101"/>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5">J633</f>
        <v>0.50337809367006381</v>
      </c>
      <c r="K643" s="154">
        <f t="shared" si="135"/>
        <v>5.5E-2</v>
      </c>
      <c r="L643" s="129">
        <f t="shared" si="135"/>
        <v>850</v>
      </c>
      <c r="M643" s="111"/>
      <c r="N643" s="380">
        <f t="shared" si="124"/>
        <v>0.53087809367006378</v>
      </c>
      <c r="P643" s="380">
        <f t="shared" si="125"/>
        <v>0.47587809367006378</v>
      </c>
      <c r="S643" s="775">
        <f t="shared" si="126"/>
        <v>0.5</v>
      </c>
      <c r="T643" s="775">
        <f t="shared" si="127"/>
        <v>0.5</v>
      </c>
      <c r="AC643" s="112">
        <f t="shared" si="100"/>
        <v>3</v>
      </c>
      <c r="AD643" s="112">
        <f t="shared" si="101"/>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819</v>
      </c>
      <c r="I644" s="133" t="s">
        <v>406</v>
      </c>
      <c r="J644" s="154">
        <f>J634</f>
        <v>0.68</v>
      </c>
      <c r="K644" s="154">
        <f t="shared" ref="K644:L644" si="136">K634</f>
        <v>5.5E-2</v>
      </c>
      <c r="L644" s="129">
        <f t="shared" si="136"/>
        <v>150</v>
      </c>
      <c r="M644" s="111"/>
      <c r="N644" s="380">
        <f t="shared" si="124"/>
        <v>0.70750000000000002</v>
      </c>
      <c r="P644" s="380">
        <f t="shared" si="125"/>
        <v>0.65250000000000008</v>
      </c>
      <c r="S644" s="775">
        <f t="shared" si="126"/>
        <v>0.68</v>
      </c>
      <c r="T644" s="775">
        <f t="shared" si="127"/>
        <v>0.68</v>
      </c>
      <c r="AC644" s="112">
        <f t="shared" si="100"/>
        <v>4</v>
      </c>
      <c r="AD644" s="112">
        <f t="shared" si="101"/>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7">J635</f>
        <v>0.68</v>
      </c>
      <c r="K645" s="154">
        <f t="shared" si="137"/>
        <v>5.5E-2</v>
      </c>
      <c r="L645" s="129">
        <f t="shared" si="137"/>
        <v>100</v>
      </c>
      <c r="M645" s="111"/>
      <c r="N645" s="380">
        <f t="shared" si="124"/>
        <v>0.70750000000000002</v>
      </c>
      <c r="P645" s="380">
        <f t="shared" si="125"/>
        <v>0.65250000000000008</v>
      </c>
      <c r="S645" s="775">
        <f t="shared" si="126"/>
        <v>0.68</v>
      </c>
      <c r="T645" s="775">
        <f t="shared" si="127"/>
        <v>0.68</v>
      </c>
      <c r="AC645" s="112">
        <f t="shared" si="100"/>
        <v>4</v>
      </c>
      <c r="AD645" s="112">
        <f t="shared" si="101"/>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8">J636</f>
        <v>0.68</v>
      </c>
      <c r="K646" s="154">
        <f t="shared" si="138"/>
        <v>5.5E-2</v>
      </c>
      <c r="L646" s="129">
        <f t="shared" si="138"/>
        <v>200</v>
      </c>
      <c r="M646" s="111"/>
      <c r="N646" s="380">
        <f t="shared" si="124"/>
        <v>0.70750000000000002</v>
      </c>
      <c r="P646" s="380">
        <f t="shared" si="125"/>
        <v>0.65250000000000008</v>
      </c>
      <c r="S646" s="775">
        <f t="shared" si="126"/>
        <v>0.68</v>
      </c>
      <c r="T646" s="775">
        <f t="shared" si="127"/>
        <v>0.68</v>
      </c>
      <c r="AC646" s="112">
        <f t="shared" si="100"/>
        <v>4</v>
      </c>
      <c r="AD646" s="112">
        <f t="shared" si="101"/>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39">J637</f>
        <v>0.66</v>
      </c>
      <c r="K647" s="154">
        <f t="shared" si="139"/>
        <v>8.5000000000000006E-2</v>
      </c>
      <c r="L647" s="129">
        <f t="shared" si="139"/>
        <v>300</v>
      </c>
      <c r="M647" s="111"/>
      <c r="N647" s="380">
        <f t="shared" si="124"/>
        <v>0.70250000000000001</v>
      </c>
      <c r="P647" s="380">
        <f t="shared" si="125"/>
        <v>0.61750000000000005</v>
      </c>
      <c r="S647" s="775">
        <f t="shared" si="126"/>
        <v>0.70000000000000007</v>
      </c>
      <c r="T647" s="775">
        <f t="shared" si="127"/>
        <v>0.63</v>
      </c>
      <c r="AC647" s="112">
        <f t="shared" si="100"/>
        <v>4</v>
      </c>
      <c r="AD647" s="112">
        <f t="shared" si="101"/>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0">J638</f>
        <v>0.64</v>
      </c>
      <c r="K648" s="154">
        <f t="shared" si="140"/>
        <v>0.185</v>
      </c>
      <c r="L648" s="129">
        <f t="shared" si="140"/>
        <v>1000</v>
      </c>
      <c r="M648" s="111"/>
      <c r="N648" s="380">
        <f t="shared" si="124"/>
        <v>0.73250000000000004</v>
      </c>
      <c r="P648" s="380">
        <f t="shared" si="125"/>
        <v>0.54749999999999999</v>
      </c>
      <c r="S648" s="775">
        <f t="shared" si="126"/>
        <v>0.73</v>
      </c>
      <c r="T648" s="775">
        <f t="shared" si="127"/>
        <v>0.54999999999999993</v>
      </c>
      <c r="AC648" s="112">
        <f t="shared" si="100"/>
        <v>4</v>
      </c>
      <c r="AD648" s="112">
        <f t="shared" si="101"/>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1">K648</f>
        <v>0.185</v>
      </c>
      <c r="L649" s="129">
        <f t="shared" ref="L649" si="142">L648</f>
        <v>1000</v>
      </c>
      <c r="M649" s="111"/>
      <c r="N649" s="380">
        <f t="shared" si="124"/>
        <v>0.73250000000000004</v>
      </c>
      <c r="P649" s="380">
        <f t="shared" si="125"/>
        <v>0.54749999999999999</v>
      </c>
      <c r="S649" s="775">
        <f t="shared" si="126"/>
        <v>0.73</v>
      </c>
      <c r="T649" s="775">
        <f t="shared" si="127"/>
        <v>0.54999999999999993</v>
      </c>
      <c r="AC649" s="112">
        <f t="shared" si="100"/>
        <v>4</v>
      </c>
      <c r="AD649" s="112">
        <f t="shared" si="101"/>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3">AVERAGE(K639:K640)</f>
        <v>0.18062499999999998</v>
      </c>
      <c r="L650" s="129">
        <f t="shared" si="143"/>
        <v>1343.75</v>
      </c>
      <c r="M650" s="111"/>
      <c r="N650" s="380">
        <f t="shared" si="124"/>
        <v>0.72217353070316914</v>
      </c>
      <c r="P650" s="380">
        <f t="shared" si="125"/>
        <v>0.54154853070316911</v>
      </c>
      <c r="S650" s="775">
        <f t="shared" si="126"/>
        <v>0.55999999999999994</v>
      </c>
      <c r="T650" s="775">
        <f t="shared" si="127"/>
        <v>0.55999999999999994</v>
      </c>
      <c r="AC650" s="112">
        <f t="shared" si="100"/>
        <v>4</v>
      </c>
      <c r="AD650" s="112">
        <f t="shared" si="101"/>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4">J641</f>
        <v>0.53593591918065975</v>
      </c>
      <c r="K651" s="154">
        <f t="shared" si="144"/>
        <v>0.105</v>
      </c>
      <c r="L651" s="129">
        <f t="shared" si="144"/>
        <v>2200</v>
      </c>
      <c r="M651" s="111"/>
      <c r="N651" s="380">
        <f t="shared" si="124"/>
        <v>0.58843591918065974</v>
      </c>
      <c r="P651" s="380">
        <f t="shared" si="125"/>
        <v>0.48343591918065976</v>
      </c>
      <c r="S651" s="775">
        <f t="shared" si="126"/>
        <v>0.54999999999999993</v>
      </c>
      <c r="T651" s="775">
        <f t="shared" si="127"/>
        <v>0.54999999999999993</v>
      </c>
      <c r="AC651" s="112">
        <f t="shared" si="100"/>
        <v>4</v>
      </c>
      <c r="AD651" s="112">
        <f t="shared" si="101"/>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5">J642</f>
        <v>0.51471523224725868</v>
      </c>
      <c r="K652" s="154">
        <f t="shared" si="145"/>
        <v>7.4999999999999997E-2</v>
      </c>
      <c r="L652" s="129">
        <f t="shared" si="145"/>
        <v>1200</v>
      </c>
      <c r="M652" s="111"/>
      <c r="N652" s="380">
        <f t="shared" si="124"/>
        <v>0.55221523224725866</v>
      </c>
      <c r="P652" s="380">
        <f t="shared" si="125"/>
        <v>0.4772152322472587</v>
      </c>
      <c r="S652" s="775">
        <f t="shared" si="126"/>
        <v>0.53</v>
      </c>
      <c r="T652" s="775">
        <f t="shared" si="127"/>
        <v>0.53</v>
      </c>
      <c r="AC652" s="112">
        <f t="shared" si="100"/>
        <v>4</v>
      </c>
      <c r="AD652" s="112">
        <f t="shared" si="101"/>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6">J643</f>
        <v>0.50337809367006381</v>
      </c>
      <c r="K653" s="154">
        <f t="shared" si="146"/>
        <v>5.5E-2</v>
      </c>
      <c r="L653" s="129">
        <f t="shared" si="146"/>
        <v>850</v>
      </c>
      <c r="M653" s="111"/>
      <c r="N653" s="380">
        <f t="shared" si="124"/>
        <v>0.53087809367006378</v>
      </c>
      <c r="P653" s="380">
        <f t="shared" si="125"/>
        <v>0.47587809367006378</v>
      </c>
      <c r="S653" s="775">
        <f t="shared" si="126"/>
        <v>0.5</v>
      </c>
      <c r="T653" s="775">
        <f t="shared" si="127"/>
        <v>0.5</v>
      </c>
      <c r="AC653" s="112">
        <f t="shared" si="100"/>
        <v>4</v>
      </c>
      <c r="AD653" s="112">
        <f t="shared" si="101"/>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820</v>
      </c>
      <c r="I654" s="133" t="s">
        <v>406</v>
      </c>
      <c r="J654" s="154">
        <v>0.50337809367006381</v>
      </c>
      <c r="K654" s="154">
        <v>5.5E-2</v>
      </c>
      <c r="L654" s="129">
        <v>850</v>
      </c>
      <c r="M654" s="111"/>
      <c r="N654" s="380">
        <f t="shared" si="124"/>
        <v>0.53087809367006378</v>
      </c>
      <c r="P654" s="380">
        <f t="shared" si="125"/>
        <v>0.47587809367006378</v>
      </c>
      <c r="S654" s="775">
        <f t="shared" si="126"/>
        <v>0.5</v>
      </c>
      <c r="T654" s="775">
        <f t="shared" si="127"/>
        <v>0.5</v>
      </c>
      <c r="AC654" s="112">
        <f t="shared" si="100"/>
        <v>5</v>
      </c>
      <c r="AD654" s="112">
        <f t="shared" si="101"/>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7">J645</f>
        <v>0.68</v>
      </c>
      <c r="K655" s="154">
        <f t="shared" si="147"/>
        <v>5.5E-2</v>
      </c>
      <c r="L655" s="129">
        <f t="shared" si="147"/>
        <v>100</v>
      </c>
      <c r="M655" s="111"/>
      <c r="N655" s="380">
        <f t="shared" si="124"/>
        <v>0.70750000000000002</v>
      </c>
      <c r="P655" s="380">
        <f t="shared" si="125"/>
        <v>0.65250000000000008</v>
      </c>
      <c r="S655" s="775">
        <f t="shared" si="126"/>
        <v>0.68</v>
      </c>
      <c r="T655" s="775">
        <f t="shared" si="127"/>
        <v>0.68</v>
      </c>
      <c r="AC655" s="112">
        <f t="shared" si="100"/>
        <v>5</v>
      </c>
      <c r="AD655" s="112">
        <f t="shared" si="101"/>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8">J646</f>
        <v>0.68</v>
      </c>
      <c r="K656" s="154">
        <f t="shared" si="148"/>
        <v>5.5E-2</v>
      </c>
      <c r="L656" s="129">
        <f t="shared" si="148"/>
        <v>200</v>
      </c>
      <c r="M656" s="111"/>
      <c r="N656" s="380">
        <f t="shared" si="124"/>
        <v>0.70750000000000002</v>
      </c>
      <c r="P656" s="380">
        <f t="shared" si="125"/>
        <v>0.65250000000000008</v>
      </c>
      <c r="S656" s="775">
        <f t="shared" si="126"/>
        <v>0.68</v>
      </c>
      <c r="T656" s="775">
        <f t="shared" si="127"/>
        <v>0.68</v>
      </c>
      <c r="AC656" s="112">
        <f t="shared" si="100"/>
        <v>5</v>
      </c>
      <c r="AD656" s="112">
        <f t="shared" si="101"/>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49">J647</f>
        <v>0.66</v>
      </c>
      <c r="K657" s="154">
        <f t="shared" si="149"/>
        <v>8.5000000000000006E-2</v>
      </c>
      <c r="L657" s="129">
        <f t="shared" si="149"/>
        <v>300</v>
      </c>
      <c r="M657" s="111"/>
      <c r="N657" s="380">
        <f t="shared" si="124"/>
        <v>0.70250000000000001</v>
      </c>
      <c r="P657" s="380">
        <f t="shared" si="125"/>
        <v>0.61750000000000005</v>
      </c>
      <c r="S657" s="775">
        <f t="shared" si="126"/>
        <v>0.70000000000000007</v>
      </c>
      <c r="T657" s="775">
        <f t="shared" si="127"/>
        <v>0.63</v>
      </c>
      <c r="AC657" s="112">
        <f t="shared" si="100"/>
        <v>5</v>
      </c>
      <c r="AD657" s="112">
        <f t="shared" si="101"/>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0">J648</f>
        <v>0.64</v>
      </c>
      <c r="K658" s="154">
        <f t="shared" si="150"/>
        <v>0.185</v>
      </c>
      <c r="L658" s="129">
        <f t="shared" si="150"/>
        <v>1000</v>
      </c>
      <c r="M658" s="111"/>
      <c r="N658" s="380">
        <f t="shared" si="124"/>
        <v>0.73250000000000004</v>
      </c>
      <c r="P658" s="380">
        <f t="shared" si="125"/>
        <v>0.54749999999999999</v>
      </c>
      <c r="S658" s="775">
        <f t="shared" si="126"/>
        <v>0.73</v>
      </c>
      <c r="T658" s="775">
        <f t="shared" si="127"/>
        <v>0.54999999999999993</v>
      </c>
      <c r="AC658" s="112">
        <f t="shared" si="100"/>
        <v>5</v>
      </c>
      <c r="AD658" s="112">
        <f t="shared" si="101"/>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1">K658</f>
        <v>0.185</v>
      </c>
      <c r="L659" s="129">
        <f t="shared" ref="L659" si="152">L658</f>
        <v>1000</v>
      </c>
      <c r="M659" s="111"/>
      <c r="N659" s="380">
        <f t="shared" si="124"/>
        <v>0.73250000000000004</v>
      </c>
      <c r="P659" s="380">
        <f t="shared" si="125"/>
        <v>0.54749999999999999</v>
      </c>
      <c r="S659" s="775">
        <f t="shared" si="126"/>
        <v>0.73</v>
      </c>
      <c r="T659" s="775">
        <f t="shared" si="127"/>
        <v>0.54999999999999993</v>
      </c>
      <c r="AC659" s="112">
        <f t="shared" si="100"/>
        <v>5</v>
      </c>
      <c r="AD659" s="112">
        <f t="shared" si="101"/>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3">AVERAGE(K649:K650)</f>
        <v>0.18281249999999999</v>
      </c>
      <c r="L660" s="129">
        <f t="shared" si="153"/>
        <v>1171.875</v>
      </c>
      <c r="M660" s="111"/>
      <c r="N660" s="380">
        <f t="shared" si="124"/>
        <v>0.72733676535158465</v>
      </c>
      <c r="P660" s="380">
        <f t="shared" si="125"/>
        <v>0.5445242653515846</v>
      </c>
      <c r="S660" s="775">
        <f t="shared" si="126"/>
        <v>0.55999999999999994</v>
      </c>
      <c r="T660" s="775">
        <f t="shared" si="127"/>
        <v>0.55999999999999994</v>
      </c>
      <c r="AC660" s="112">
        <f t="shared" si="100"/>
        <v>5</v>
      </c>
      <c r="AD660" s="112">
        <f t="shared" si="101"/>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4">J651</f>
        <v>0.53593591918065975</v>
      </c>
      <c r="K661" s="154">
        <f t="shared" si="154"/>
        <v>0.105</v>
      </c>
      <c r="L661" s="129">
        <f t="shared" si="154"/>
        <v>2200</v>
      </c>
      <c r="M661" s="111"/>
      <c r="N661" s="380">
        <f t="shared" si="124"/>
        <v>0.58843591918065974</v>
      </c>
      <c r="P661" s="380">
        <f t="shared" si="125"/>
        <v>0.48343591918065976</v>
      </c>
      <c r="S661" s="775">
        <f t="shared" si="126"/>
        <v>0.54999999999999993</v>
      </c>
      <c r="T661" s="775">
        <f t="shared" si="127"/>
        <v>0.54999999999999993</v>
      </c>
      <c r="AC661" s="112">
        <f t="shared" si="100"/>
        <v>5</v>
      </c>
      <c r="AD661" s="112">
        <f t="shared" si="101"/>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5">J652</f>
        <v>0.51471523224725868</v>
      </c>
      <c r="K662" s="154">
        <f t="shared" si="155"/>
        <v>7.4999999999999997E-2</v>
      </c>
      <c r="L662" s="129">
        <f t="shared" si="155"/>
        <v>1200</v>
      </c>
      <c r="M662" s="111"/>
      <c r="N662" s="380">
        <f t="shared" si="124"/>
        <v>0.55221523224725866</v>
      </c>
      <c r="P662" s="380">
        <f t="shared" si="125"/>
        <v>0.4772152322472587</v>
      </c>
      <c r="S662" s="775">
        <f t="shared" si="126"/>
        <v>0.53</v>
      </c>
      <c r="T662" s="775">
        <f t="shared" si="127"/>
        <v>0.53</v>
      </c>
      <c r="AC662" s="112">
        <f t="shared" si="100"/>
        <v>5</v>
      </c>
      <c r="AD662" s="112">
        <f t="shared" si="101"/>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6">J653</f>
        <v>0.50337809367006381</v>
      </c>
      <c r="K663" s="154">
        <f t="shared" si="156"/>
        <v>5.5E-2</v>
      </c>
      <c r="L663" s="129">
        <f t="shared" si="156"/>
        <v>850</v>
      </c>
      <c r="M663" s="111"/>
      <c r="N663" s="380">
        <f t="shared" si="124"/>
        <v>0.53087809367006378</v>
      </c>
      <c r="P663" s="380">
        <f t="shared" si="125"/>
        <v>0.47587809367006378</v>
      </c>
      <c r="S663" s="775">
        <f t="shared" si="126"/>
        <v>0.5</v>
      </c>
      <c r="T663" s="775">
        <f t="shared" si="127"/>
        <v>0.5</v>
      </c>
      <c r="AC663" s="112">
        <f t="shared" si="100"/>
        <v>5</v>
      </c>
      <c r="AD663" s="112">
        <f t="shared" si="101"/>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821</v>
      </c>
      <c r="I664" s="133" t="s">
        <v>406</v>
      </c>
      <c r="J664" s="154">
        <v>0.50337809367006381</v>
      </c>
      <c r="K664" s="154">
        <v>5.5E-2</v>
      </c>
      <c r="L664" s="129">
        <v>850</v>
      </c>
      <c r="M664" s="111"/>
      <c r="N664" s="380">
        <f t="shared" si="124"/>
        <v>0.53087809367006378</v>
      </c>
      <c r="P664" s="380">
        <f t="shared" si="125"/>
        <v>0.47587809367006378</v>
      </c>
      <c r="S664" s="775">
        <f t="shared" si="126"/>
        <v>0.5</v>
      </c>
      <c r="T664" s="775">
        <f t="shared" si="127"/>
        <v>0.5</v>
      </c>
      <c r="AC664" s="112">
        <f t="shared" si="100"/>
        <v>6</v>
      </c>
      <c r="AD664" s="112">
        <f t="shared" si="101"/>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7">J655</f>
        <v>0.68</v>
      </c>
      <c r="K665" s="154">
        <f t="shared" si="157"/>
        <v>5.5E-2</v>
      </c>
      <c r="L665" s="129">
        <f t="shared" si="157"/>
        <v>100</v>
      </c>
      <c r="M665" s="111"/>
      <c r="N665" s="380">
        <f t="shared" si="124"/>
        <v>0.70750000000000002</v>
      </c>
      <c r="P665" s="380">
        <f t="shared" si="125"/>
        <v>0.65250000000000008</v>
      </c>
      <c r="S665" s="775">
        <f t="shared" si="126"/>
        <v>0.68</v>
      </c>
      <c r="T665" s="775">
        <f t="shared" si="127"/>
        <v>0.68</v>
      </c>
      <c r="AC665" s="112">
        <f t="shared" si="100"/>
        <v>6</v>
      </c>
      <c r="AD665" s="112">
        <f t="shared" si="101"/>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8">J656</f>
        <v>0.68</v>
      </c>
      <c r="K666" s="154">
        <f t="shared" si="158"/>
        <v>5.5E-2</v>
      </c>
      <c r="L666" s="129">
        <f t="shared" si="158"/>
        <v>200</v>
      </c>
      <c r="M666" s="111"/>
      <c r="N666" s="380">
        <f t="shared" si="124"/>
        <v>0.70750000000000002</v>
      </c>
      <c r="P666" s="380">
        <f t="shared" si="125"/>
        <v>0.65250000000000008</v>
      </c>
      <c r="S666" s="775">
        <f t="shared" si="126"/>
        <v>0.68</v>
      </c>
      <c r="T666" s="775">
        <f t="shared" si="127"/>
        <v>0.68</v>
      </c>
      <c r="AC666" s="112">
        <f t="shared" si="100"/>
        <v>6</v>
      </c>
      <c r="AD666" s="112">
        <f t="shared" si="101"/>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59">J657</f>
        <v>0.66</v>
      </c>
      <c r="K667" s="154">
        <f t="shared" si="159"/>
        <v>8.5000000000000006E-2</v>
      </c>
      <c r="L667" s="129">
        <f t="shared" si="159"/>
        <v>300</v>
      </c>
      <c r="M667" s="111"/>
      <c r="N667" s="380">
        <f t="shared" si="124"/>
        <v>0.70250000000000001</v>
      </c>
      <c r="P667" s="380">
        <f t="shared" si="125"/>
        <v>0.61750000000000005</v>
      </c>
      <c r="S667" s="775">
        <f t="shared" si="126"/>
        <v>0.70000000000000007</v>
      </c>
      <c r="T667" s="775">
        <f t="shared" si="127"/>
        <v>0.63</v>
      </c>
      <c r="AC667" s="112">
        <f t="shared" si="100"/>
        <v>6</v>
      </c>
      <c r="AD667" s="112">
        <f t="shared" si="101"/>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0">J658</f>
        <v>0.64</v>
      </c>
      <c r="K668" s="154">
        <f t="shared" si="160"/>
        <v>0.185</v>
      </c>
      <c r="L668" s="129">
        <f t="shared" si="160"/>
        <v>1000</v>
      </c>
      <c r="M668" s="111"/>
      <c r="N668" s="380">
        <f t="shared" ref="N668:N703" si="161">$J668+$K668/2</f>
        <v>0.73250000000000004</v>
      </c>
      <c r="P668" s="380">
        <f t="shared" ref="P668:P703" si="162">$J668-$K668/2</f>
        <v>0.54749999999999999</v>
      </c>
      <c r="S668" s="775">
        <f t="shared" ref="S668:S699" si="163">MAX($J532:$Q532)+$T532</f>
        <v>0.73</v>
      </c>
      <c r="T668" s="775">
        <f t="shared" ref="T668:T699" si="164">MIN($J532:$Q532)+$T532-INDEX(DigSpread,$AD668+1,1)</f>
        <v>0.54999999999999993</v>
      </c>
      <c r="AC668" s="112">
        <f t="shared" si="100"/>
        <v>6</v>
      </c>
      <c r="AD668" s="112">
        <f t="shared" si="101"/>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5">K668</f>
        <v>0.185</v>
      </c>
      <c r="L669" s="129">
        <f t="shared" ref="L669" si="166">L668</f>
        <v>1000</v>
      </c>
      <c r="M669" s="111"/>
      <c r="N669" s="380">
        <f t="shared" si="161"/>
        <v>0.73250000000000004</v>
      </c>
      <c r="P669" s="380">
        <f t="shared" si="162"/>
        <v>0.54749999999999999</v>
      </c>
      <c r="S669" s="775">
        <f t="shared" si="163"/>
        <v>0.73</v>
      </c>
      <c r="T669" s="775">
        <f t="shared" si="164"/>
        <v>0.54999999999999993</v>
      </c>
      <c r="AC669" s="112">
        <f t="shared" si="100"/>
        <v>6</v>
      </c>
      <c r="AD669" s="112">
        <f t="shared" si="101"/>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7">AVERAGE(K659:K660)</f>
        <v>0.18390624999999999</v>
      </c>
      <c r="L670" s="129">
        <f t="shared" si="167"/>
        <v>1085.9375</v>
      </c>
      <c r="M670" s="111"/>
      <c r="N670" s="380">
        <f t="shared" si="161"/>
        <v>0.72991838267579234</v>
      </c>
      <c r="P670" s="380">
        <f t="shared" si="162"/>
        <v>0.54601213267579241</v>
      </c>
      <c r="S670" s="775">
        <f t="shared" si="163"/>
        <v>0.55999999999999994</v>
      </c>
      <c r="T670" s="775">
        <f t="shared" si="164"/>
        <v>0.55999999999999994</v>
      </c>
      <c r="AC670" s="112">
        <f t="shared" si="100"/>
        <v>6</v>
      </c>
      <c r="AD670" s="112">
        <f t="shared" si="101"/>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8">J661</f>
        <v>0.53593591918065975</v>
      </c>
      <c r="K671" s="154">
        <f t="shared" si="168"/>
        <v>0.105</v>
      </c>
      <c r="L671" s="129">
        <f t="shared" si="168"/>
        <v>2200</v>
      </c>
      <c r="M671" s="111"/>
      <c r="N671" s="380">
        <f t="shared" si="161"/>
        <v>0.58843591918065974</v>
      </c>
      <c r="P671" s="380">
        <f t="shared" si="162"/>
        <v>0.48343591918065976</v>
      </c>
      <c r="S671" s="775">
        <f t="shared" si="163"/>
        <v>0.54999999999999993</v>
      </c>
      <c r="T671" s="775">
        <f t="shared" si="164"/>
        <v>0.54999999999999993</v>
      </c>
      <c r="AC671" s="112">
        <f t="shared" si="100"/>
        <v>6</v>
      </c>
      <c r="AD671" s="112">
        <f t="shared" si="101"/>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69">J662</f>
        <v>0.51471523224725868</v>
      </c>
      <c r="K672" s="154">
        <f t="shared" si="169"/>
        <v>7.4999999999999997E-2</v>
      </c>
      <c r="L672" s="129">
        <f t="shared" si="169"/>
        <v>1200</v>
      </c>
      <c r="M672" s="111"/>
      <c r="N672" s="380">
        <f t="shared" si="161"/>
        <v>0.55221523224725866</v>
      </c>
      <c r="P672" s="380">
        <f t="shared" si="162"/>
        <v>0.4772152322472587</v>
      </c>
      <c r="S672" s="775">
        <f t="shared" si="163"/>
        <v>0.53</v>
      </c>
      <c r="T672" s="775">
        <f t="shared" si="164"/>
        <v>0.53</v>
      </c>
      <c r="AC672" s="112">
        <f t="shared" si="100"/>
        <v>6</v>
      </c>
      <c r="AD672" s="112">
        <f t="shared" si="101"/>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0">J663</f>
        <v>0.50337809367006381</v>
      </c>
      <c r="K673" s="154">
        <f t="shared" si="170"/>
        <v>5.5E-2</v>
      </c>
      <c r="L673" s="129">
        <f t="shared" si="170"/>
        <v>850</v>
      </c>
      <c r="M673" s="111"/>
      <c r="N673" s="380">
        <f t="shared" si="161"/>
        <v>0.53087809367006378</v>
      </c>
      <c r="P673" s="380">
        <f t="shared" si="162"/>
        <v>0.47587809367006378</v>
      </c>
      <c r="S673" s="775">
        <f t="shared" si="163"/>
        <v>0.5</v>
      </c>
      <c r="T673" s="775">
        <f t="shared" si="164"/>
        <v>0.5</v>
      </c>
      <c r="AC673" s="112">
        <f t="shared" si="100"/>
        <v>6</v>
      </c>
      <c r="AD673" s="112">
        <f t="shared" si="101"/>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822</v>
      </c>
      <c r="I674" s="133" t="s">
        <v>406</v>
      </c>
      <c r="J674" s="154">
        <v>0.50337809367006381</v>
      </c>
      <c r="K674" s="154">
        <v>5.5E-2</v>
      </c>
      <c r="L674" s="129">
        <v>850</v>
      </c>
      <c r="M674" s="111"/>
      <c r="N674" s="380">
        <f t="shared" si="161"/>
        <v>0.53087809367006378</v>
      </c>
      <c r="P674" s="380">
        <f t="shared" si="162"/>
        <v>0.47587809367006378</v>
      </c>
      <c r="S674" s="775">
        <f t="shared" si="163"/>
        <v>0.5</v>
      </c>
      <c r="T674" s="775">
        <f t="shared" si="164"/>
        <v>0.5</v>
      </c>
      <c r="AC674" s="112">
        <f t="shared" si="100"/>
        <v>7</v>
      </c>
      <c r="AD674" s="112">
        <f t="shared" si="101"/>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1"/>
        <v>0.53087809367006378</v>
      </c>
      <c r="P675" s="380">
        <f t="shared" si="162"/>
        <v>0.47587809367006378</v>
      </c>
      <c r="S675" s="775">
        <f t="shared" si="163"/>
        <v>0.5</v>
      </c>
      <c r="T675" s="775">
        <f t="shared" si="164"/>
        <v>0.5</v>
      </c>
      <c r="AC675" s="112">
        <f t="shared" si="100"/>
        <v>7</v>
      </c>
      <c r="AD675" s="112">
        <f t="shared" si="101"/>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1">J666</f>
        <v>0.68</v>
      </c>
      <c r="K676" s="154">
        <f t="shared" si="171"/>
        <v>5.5E-2</v>
      </c>
      <c r="L676" s="129">
        <f t="shared" si="171"/>
        <v>200</v>
      </c>
      <c r="M676" s="111"/>
      <c r="N676" s="380">
        <f t="shared" si="161"/>
        <v>0.70750000000000002</v>
      </c>
      <c r="P676" s="380">
        <f t="shared" si="162"/>
        <v>0.65250000000000008</v>
      </c>
      <c r="S676" s="775">
        <f t="shared" si="163"/>
        <v>0.68</v>
      </c>
      <c r="T676" s="775">
        <f t="shared" si="164"/>
        <v>0.68</v>
      </c>
      <c r="AC676" s="112">
        <f t="shared" si="100"/>
        <v>7</v>
      </c>
      <c r="AD676" s="112">
        <f t="shared" si="101"/>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2">J667</f>
        <v>0.66</v>
      </c>
      <c r="K677" s="154">
        <f t="shared" si="172"/>
        <v>8.5000000000000006E-2</v>
      </c>
      <c r="L677" s="129">
        <f t="shared" si="172"/>
        <v>300</v>
      </c>
      <c r="M677" s="111"/>
      <c r="N677" s="380">
        <f t="shared" si="161"/>
        <v>0.70250000000000001</v>
      </c>
      <c r="P677" s="380">
        <f t="shared" si="162"/>
        <v>0.61750000000000005</v>
      </c>
      <c r="S677" s="775">
        <f t="shared" si="163"/>
        <v>0.70000000000000007</v>
      </c>
      <c r="T677" s="775">
        <f t="shared" si="164"/>
        <v>0.63</v>
      </c>
      <c r="AC677" s="112">
        <f t="shared" si="100"/>
        <v>7</v>
      </c>
      <c r="AD677" s="112">
        <f t="shared" si="101"/>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3">J668</f>
        <v>0.64</v>
      </c>
      <c r="K678" s="154">
        <f t="shared" si="173"/>
        <v>0.185</v>
      </c>
      <c r="L678" s="129">
        <f t="shared" si="173"/>
        <v>1000</v>
      </c>
      <c r="M678" s="111"/>
      <c r="N678" s="380">
        <f t="shared" si="161"/>
        <v>0.73250000000000004</v>
      </c>
      <c r="P678" s="380">
        <f t="shared" si="162"/>
        <v>0.54749999999999999</v>
      </c>
      <c r="S678" s="775">
        <f t="shared" si="163"/>
        <v>0.74</v>
      </c>
      <c r="T678" s="775">
        <f t="shared" si="164"/>
        <v>0.55999999999999994</v>
      </c>
      <c r="AC678" s="112">
        <f t="shared" si="100"/>
        <v>7</v>
      </c>
      <c r="AD678" s="112">
        <f t="shared" si="101"/>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4">K678</f>
        <v>0.185</v>
      </c>
      <c r="L679" s="129">
        <f t="shared" ref="L679" si="175">L678</f>
        <v>1000</v>
      </c>
      <c r="M679" s="111"/>
      <c r="N679" s="380">
        <f t="shared" si="161"/>
        <v>0.73250000000000004</v>
      </c>
      <c r="P679" s="380">
        <f t="shared" si="162"/>
        <v>0.54749999999999999</v>
      </c>
      <c r="S679" s="775">
        <f t="shared" si="163"/>
        <v>0.74</v>
      </c>
      <c r="T679" s="775">
        <f t="shared" si="164"/>
        <v>0.55999999999999994</v>
      </c>
      <c r="AC679" s="112">
        <f t="shared" ref="AC679:AC703" si="176">AC669+1</f>
        <v>7</v>
      </c>
      <c r="AD679" s="112">
        <f t="shared" ref="AD679:AD703" si="177">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8">AVERAGE(K669:K670)</f>
        <v>0.184453125</v>
      </c>
      <c r="L680" s="129">
        <f t="shared" si="178"/>
        <v>1042.96875</v>
      </c>
      <c r="M680" s="111"/>
      <c r="N680" s="380">
        <f t="shared" si="161"/>
        <v>0.73120919133789619</v>
      </c>
      <c r="P680" s="380">
        <f t="shared" si="162"/>
        <v>0.54675606633789609</v>
      </c>
      <c r="S680" s="775">
        <f t="shared" si="163"/>
        <v>0.55999999999999994</v>
      </c>
      <c r="T680" s="775">
        <f t="shared" si="164"/>
        <v>0.55999999999999994</v>
      </c>
      <c r="AC680" s="112">
        <f t="shared" si="176"/>
        <v>7</v>
      </c>
      <c r="AD680" s="112">
        <f t="shared" si="177"/>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79">J671</f>
        <v>0.53593591918065975</v>
      </c>
      <c r="K681" s="154">
        <f t="shared" si="179"/>
        <v>0.105</v>
      </c>
      <c r="L681" s="129">
        <f t="shared" si="179"/>
        <v>2200</v>
      </c>
      <c r="M681" s="111"/>
      <c r="N681" s="380">
        <f t="shared" si="161"/>
        <v>0.58843591918065974</v>
      </c>
      <c r="P681" s="380">
        <f t="shared" si="162"/>
        <v>0.48343591918065976</v>
      </c>
      <c r="S681" s="775">
        <f t="shared" si="163"/>
        <v>0.54999999999999993</v>
      </c>
      <c r="T681" s="775">
        <f t="shared" si="164"/>
        <v>0.54999999999999993</v>
      </c>
      <c r="AC681" s="112">
        <f t="shared" si="176"/>
        <v>7</v>
      </c>
      <c r="AD681" s="112">
        <f t="shared" si="177"/>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0">J672</f>
        <v>0.51471523224725868</v>
      </c>
      <c r="K682" s="154">
        <f t="shared" si="180"/>
        <v>7.4999999999999997E-2</v>
      </c>
      <c r="L682" s="129">
        <f t="shared" si="180"/>
        <v>1200</v>
      </c>
      <c r="M682" s="111"/>
      <c r="N682" s="380">
        <f t="shared" si="161"/>
        <v>0.55221523224725866</v>
      </c>
      <c r="P682" s="380">
        <f t="shared" si="162"/>
        <v>0.4772152322472587</v>
      </c>
      <c r="S682" s="775">
        <f t="shared" si="163"/>
        <v>0.53</v>
      </c>
      <c r="T682" s="775">
        <f t="shared" si="164"/>
        <v>0.53</v>
      </c>
      <c r="AC682" s="112">
        <f t="shared" si="176"/>
        <v>7</v>
      </c>
      <c r="AD682" s="112">
        <f t="shared" si="177"/>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1">J673</f>
        <v>0.50337809367006381</v>
      </c>
      <c r="K683" s="154">
        <f t="shared" si="181"/>
        <v>5.5E-2</v>
      </c>
      <c r="L683" s="129">
        <f t="shared" si="181"/>
        <v>850</v>
      </c>
      <c r="M683" s="111"/>
      <c r="N683" s="380">
        <f t="shared" si="161"/>
        <v>0.53087809367006378</v>
      </c>
      <c r="P683" s="380">
        <f t="shared" si="162"/>
        <v>0.47587809367006378</v>
      </c>
      <c r="S683" s="775">
        <f t="shared" si="163"/>
        <v>0.5</v>
      </c>
      <c r="T683" s="775">
        <f t="shared" si="164"/>
        <v>0.5</v>
      </c>
      <c r="AC683" s="112">
        <f t="shared" si="176"/>
        <v>7</v>
      </c>
      <c r="AD683" s="112">
        <f t="shared" si="177"/>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823</v>
      </c>
      <c r="I684" s="133" t="s">
        <v>406</v>
      </c>
      <c r="J684" s="154">
        <v>0.50337809367006381</v>
      </c>
      <c r="K684" s="154">
        <v>5.5E-2</v>
      </c>
      <c r="L684" s="129">
        <v>850</v>
      </c>
      <c r="M684" s="111"/>
      <c r="N684" s="380">
        <f t="shared" si="161"/>
        <v>0.53087809367006378</v>
      </c>
      <c r="P684" s="380">
        <f t="shared" si="162"/>
        <v>0.47587809367006378</v>
      </c>
      <c r="S684" s="775">
        <f t="shared" si="163"/>
        <v>0.5</v>
      </c>
      <c r="T684" s="775">
        <f t="shared" si="164"/>
        <v>0.5</v>
      </c>
      <c r="AC684" s="112">
        <f t="shared" si="176"/>
        <v>8</v>
      </c>
      <c r="AD684" s="112">
        <f t="shared" si="177"/>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1"/>
        <v>0.53087809367006378</v>
      </c>
      <c r="P685" s="380">
        <f t="shared" si="162"/>
        <v>0.47587809367006378</v>
      </c>
      <c r="S685" s="775">
        <f t="shared" si="163"/>
        <v>0.5</v>
      </c>
      <c r="T685" s="775">
        <f t="shared" si="164"/>
        <v>0.5</v>
      </c>
      <c r="AC685" s="112">
        <f t="shared" si="176"/>
        <v>8</v>
      </c>
      <c r="AD685" s="112">
        <f t="shared" si="177"/>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2">J676</f>
        <v>0.68</v>
      </c>
      <c r="K686" s="154">
        <f t="shared" si="182"/>
        <v>5.5E-2</v>
      </c>
      <c r="L686" s="129">
        <f t="shared" si="182"/>
        <v>200</v>
      </c>
      <c r="M686" s="111"/>
      <c r="N686" s="380">
        <f t="shared" si="161"/>
        <v>0.70750000000000002</v>
      </c>
      <c r="P686" s="380">
        <f t="shared" si="162"/>
        <v>0.65250000000000008</v>
      </c>
      <c r="S686" s="775">
        <f t="shared" si="163"/>
        <v>0.68</v>
      </c>
      <c r="T686" s="775">
        <f t="shared" si="164"/>
        <v>0.68</v>
      </c>
      <c r="AC686" s="112">
        <f t="shared" si="176"/>
        <v>8</v>
      </c>
      <c r="AD686" s="112">
        <f t="shared" si="177"/>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3">J677</f>
        <v>0.66</v>
      </c>
      <c r="K687" s="154">
        <f t="shared" si="183"/>
        <v>8.5000000000000006E-2</v>
      </c>
      <c r="L687" s="129">
        <f t="shared" si="183"/>
        <v>300</v>
      </c>
      <c r="M687" s="111"/>
      <c r="N687" s="380">
        <f t="shared" si="161"/>
        <v>0.70250000000000001</v>
      </c>
      <c r="P687" s="380">
        <f t="shared" si="162"/>
        <v>0.61750000000000005</v>
      </c>
      <c r="S687" s="775">
        <f t="shared" si="163"/>
        <v>0.70000000000000007</v>
      </c>
      <c r="T687" s="775">
        <f t="shared" si="164"/>
        <v>0.63</v>
      </c>
      <c r="AC687" s="112">
        <f t="shared" si="176"/>
        <v>8</v>
      </c>
      <c r="AD687" s="112">
        <f t="shared" si="177"/>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4">J678</f>
        <v>0.64</v>
      </c>
      <c r="K688" s="154">
        <f t="shared" si="184"/>
        <v>0.185</v>
      </c>
      <c r="L688" s="129">
        <f t="shared" si="184"/>
        <v>1000</v>
      </c>
      <c r="M688" s="111"/>
      <c r="N688" s="380">
        <f t="shared" si="161"/>
        <v>0.73250000000000004</v>
      </c>
      <c r="P688" s="380">
        <f t="shared" si="162"/>
        <v>0.54749999999999999</v>
      </c>
      <c r="S688" s="775">
        <f t="shared" si="163"/>
        <v>0.75</v>
      </c>
      <c r="T688" s="775">
        <f t="shared" si="164"/>
        <v>0.56999999999999995</v>
      </c>
      <c r="AC688" s="112">
        <f t="shared" si="176"/>
        <v>8</v>
      </c>
      <c r="AD688" s="112">
        <f t="shared" si="177"/>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5">K688</f>
        <v>0.185</v>
      </c>
      <c r="L689" s="129">
        <f t="shared" ref="L689" si="186">L688</f>
        <v>1000</v>
      </c>
      <c r="M689" s="112"/>
      <c r="N689" s="380">
        <f t="shared" si="161"/>
        <v>0.73250000000000004</v>
      </c>
      <c r="P689" s="380">
        <f t="shared" si="162"/>
        <v>0.54749999999999999</v>
      </c>
      <c r="S689" s="775">
        <f t="shared" si="163"/>
        <v>0.75</v>
      </c>
      <c r="T689" s="775">
        <f t="shared" si="164"/>
        <v>0.56999999999999995</v>
      </c>
      <c r="AC689" s="112">
        <f t="shared" si="176"/>
        <v>8</v>
      </c>
      <c r="AD689" s="112">
        <f t="shared" si="177"/>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7">AVERAGE(K679:K680)</f>
        <v>0.1847265625</v>
      </c>
      <c r="L690" s="129">
        <f t="shared" si="187"/>
        <v>1021.484375</v>
      </c>
      <c r="M690" s="112"/>
      <c r="N690" s="380">
        <f t="shared" si="161"/>
        <v>0.73185459566894806</v>
      </c>
      <c r="P690" s="380">
        <f t="shared" si="162"/>
        <v>0.54712803316894798</v>
      </c>
      <c r="S690" s="775">
        <f t="shared" si="163"/>
        <v>0.55999999999999994</v>
      </c>
      <c r="T690" s="775">
        <f t="shared" si="164"/>
        <v>0.55999999999999994</v>
      </c>
      <c r="AC690" s="112">
        <f t="shared" si="176"/>
        <v>8</v>
      </c>
      <c r="AD690" s="112">
        <f t="shared" si="177"/>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8">J681</f>
        <v>0.53593591918065975</v>
      </c>
      <c r="K691" s="154">
        <f t="shared" si="188"/>
        <v>0.105</v>
      </c>
      <c r="L691" s="129">
        <f t="shared" si="188"/>
        <v>2200</v>
      </c>
      <c r="M691" s="112"/>
      <c r="N691" s="380">
        <f t="shared" si="161"/>
        <v>0.58843591918065974</v>
      </c>
      <c r="P691" s="380">
        <f t="shared" si="162"/>
        <v>0.48343591918065976</v>
      </c>
      <c r="S691" s="775">
        <f t="shared" si="163"/>
        <v>0.54999999999999993</v>
      </c>
      <c r="T691" s="775">
        <f t="shared" si="164"/>
        <v>0.54999999999999993</v>
      </c>
      <c r="AC691" s="112">
        <f t="shared" si="176"/>
        <v>8</v>
      </c>
      <c r="AD691" s="112">
        <f t="shared" si="177"/>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89">J682</f>
        <v>0.51471523224725868</v>
      </c>
      <c r="K692" s="154">
        <f t="shared" si="189"/>
        <v>7.4999999999999997E-2</v>
      </c>
      <c r="L692" s="129">
        <f t="shared" si="189"/>
        <v>1200</v>
      </c>
      <c r="M692" s="112"/>
      <c r="N692" s="380">
        <f t="shared" si="161"/>
        <v>0.55221523224725866</v>
      </c>
      <c r="P692" s="380">
        <f t="shared" si="162"/>
        <v>0.4772152322472587</v>
      </c>
      <c r="S692" s="775">
        <f t="shared" si="163"/>
        <v>0.53</v>
      </c>
      <c r="T692" s="775">
        <f t="shared" si="164"/>
        <v>0.53</v>
      </c>
      <c r="AC692" s="112">
        <f t="shared" si="176"/>
        <v>8</v>
      </c>
      <c r="AD692" s="112">
        <f t="shared" si="177"/>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0">J683</f>
        <v>0.50337809367006381</v>
      </c>
      <c r="K693" s="154">
        <f t="shared" si="190"/>
        <v>5.5E-2</v>
      </c>
      <c r="L693" s="129">
        <f t="shared" si="190"/>
        <v>850</v>
      </c>
      <c r="M693" s="112"/>
      <c r="N693" s="380">
        <f t="shared" si="161"/>
        <v>0.53087809367006378</v>
      </c>
      <c r="P693" s="380">
        <f t="shared" si="162"/>
        <v>0.47587809367006378</v>
      </c>
      <c r="S693" s="775">
        <f t="shared" si="163"/>
        <v>0.5</v>
      </c>
      <c r="T693" s="775">
        <f t="shared" si="164"/>
        <v>0.5</v>
      </c>
      <c r="AC693" s="112">
        <f t="shared" si="176"/>
        <v>8</v>
      </c>
      <c r="AD693" s="112">
        <f t="shared" si="177"/>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824</v>
      </c>
      <c r="I694" s="133" t="s">
        <v>406</v>
      </c>
      <c r="J694" s="154">
        <v>0.50337809367006381</v>
      </c>
      <c r="K694" s="154">
        <v>5.5E-2</v>
      </c>
      <c r="L694" s="129">
        <v>850</v>
      </c>
      <c r="M694" s="112"/>
      <c r="N694" s="380">
        <f t="shared" si="161"/>
        <v>0.53087809367006378</v>
      </c>
      <c r="P694" s="380">
        <f t="shared" si="162"/>
        <v>0.47587809367006378</v>
      </c>
      <c r="S694" s="775">
        <f t="shared" si="163"/>
        <v>0.5</v>
      </c>
      <c r="T694" s="775">
        <f t="shared" si="164"/>
        <v>0.5</v>
      </c>
      <c r="AC694" s="112">
        <f t="shared" si="176"/>
        <v>9</v>
      </c>
      <c r="AD694" s="112">
        <f t="shared" si="177"/>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1"/>
        <v>0.53087809367006378</v>
      </c>
      <c r="P695" s="380">
        <f t="shared" si="162"/>
        <v>0.47587809367006378</v>
      </c>
      <c r="S695" s="775">
        <f t="shared" si="163"/>
        <v>0.5</v>
      </c>
      <c r="T695" s="775">
        <f t="shared" si="164"/>
        <v>0.5</v>
      </c>
      <c r="AC695" s="112">
        <f t="shared" si="176"/>
        <v>9</v>
      </c>
      <c r="AD695" s="112">
        <f t="shared" si="177"/>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1">J686</f>
        <v>0.68</v>
      </c>
      <c r="K696" s="154">
        <f t="shared" si="191"/>
        <v>5.5E-2</v>
      </c>
      <c r="L696" s="129">
        <f t="shared" si="191"/>
        <v>200</v>
      </c>
      <c r="M696" s="112"/>
      <c r="N696" s="380">
        <f t="shared" si="161"/>
        <v>0.70750000000000002</v>
      </c>
      <c r="P696" s="380">
        <f t="shared" si="162"/>
        <v>0.65250000000000008</v>
      </c>
      <c r="S696" s="775">
        <f t="shared" si="163"/>
        <v>0.68</v>
      </c>
      <c r="T696" s="775">
        <f t="shared" si="164"/>
        <v>0.68</v>
      </c>
      <c r="AC696" s="112">
        <f t="shared" si="176"/>
        <v>9</v>
      </c>
      <c r="AD696" s="112">
        <f t="shared" si="177"/>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2">J687</f>
        <v>0.66</v>
      </c>
      <c r="K697" s="154">
        <f t="shared" si="192"/>
        <v>8.5000000000000006E-2</v>
      </c>
      <c r="L697" s="129">
        <f t="shared" si="192"/>
        <v>300</v>
      </c>
      <c r="M697" s="112"/>
      <c r="N697" s="380">
        <f t="shared" si="161"/>
        <v>0.70250000000000001</v>
      </c>
      <c r="P697" s="380">
        <f t="shared" si="162"/>
        <v>0.61750000000000005</v>
      </c>
      <c r="S697" s="775">
        <f t="shared" si="163"/>
        <v>0.70000000000000007</v>
      </c>
      <c r="T697" s="775">
        <f t="shared" si="164"/>
        <v>0.63</v>
      </c>
      <c r="AC697" s="112">
        <f t="shared" si="176"/>
        <v>9</v>
      </c>
      <c r="AD697" s="112">
        <f t="shared" si="177"/>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3">J688</f>
        <v>0.64</v>
      </c>
      <c r="K698" s="154">
        <f t="shared" si="193"/>
        <v>0.185</v>
      </c>
      <c r="L698" s="129">
        <f t="shared" si="193"/>
        <v>1000</v>
      </c>
      <c r="M698" s="112"/>
      <c r="N698" s="380">
        <f t="shared" si="161"/>
        <v>0.73250000000000004</v>
      </c>
      <c r="P698" s="380">
        <f t="shared" si="162"/>
        <v>0.54749999999999999</v>
      </c>
      <c r="S698" s="775">
        <f t="shared" si="163"/>
        <v>0.75</v>
      </c>
      <c r="T698" s="775">
        <f t="shared" si="164"/>
        <v>0.56999999999999995</v>
      </c>
      <c r="AC698" s="112">
        <f t="shared" si="176"/>
        <v>9</v>
      </c>
      <c r="AD698" s="112">
        <f t="shared" si="177"/>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4">K698</f>
        <v>0.185</v>
      </c>
      <c r="L699" s="129">
        <f t="shared" ref="L699" si="195">L698</f>
        <v>1000</v>
      </c>
      <c r="M699" s="112"/>
      <c r="N699" s="380">
        <f t="shared" si="161"/>
        <v>0.73250000000000004</v>
      </c>
      <c r="P699" s="380">
        <f t="shared" si="162"/>
        <v>0.54749999999999999</v>
      </c>
      <c r="S699" s="775">
        <f t="shared" si="163"/>
        <v>0.75</v>
      </c>
      <c r="T699" s="775">
        <f t="shared" si="164"/>
        <v>0.56999999999999995</v>
      </c>
      <c r="AC699" s="112">
        <f t="shared" si="176"/>
        <v>9</v>
      </c>
      <c r="AD699" s="112">
        <f t="shared" si="177"/>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6">AVERAGE(K689:K690)</f>
        <v>0.18486328125000001</v>
      </c>
      <c r="L700" s="129">
        <f t="shared" si="196"/>
        <v>1010.7421875</v>
      </c>
      <c r="M700" s="112"/>
      <c r="N700" s="380">
        <f t="shared" si="161"/>
        <v>0.73217729783447394</v>
      </c>
      <c r="P700" s="380">
        <f t="shared" si="162"/>
        <v>0.54731401658447398</v>
      </c>
      <c r="S700" s="775">
        <f t="shared" ref="S700:S703" si="197">MAX($J564:$Q564)+$T564</f>
        <v>0.55999999999999994</v>
      </c>
      <c r="T700" s="775">
        <f t="shared" ref="T700:T703" si="198">MIN($J564:$Q564)+$T564-INDEX(DigSpread,$AD700+1,1)</f>
        <v>0.55999999999999994</v>
      </c>
      <c r="AC700" s="112">
        <f t="shared" si="176"/>
        <v>9</v>
      </c>
      <c r="AD700" s="112">
        <f t="shared" si="177"/>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99">J691</f>
        <v>0.53593591918065975</v>
      </c>
      <c r="K701" s="154">
        <f t="shared" si="199"/>
        <v>0.105</v>
      </c>
      <c r="L701" s="129">
        <f t="shared" si="199"/>
        <v>2200</v>
      </c>
      <c r="M701" s="112"/>
      <c r="N701" s="380">
        <f t="shared" si="161"/>
        <v>0.58843591918065974</v>
      </c>
      <c r="P701" s="380">
        <f t="shared" si="162"/>
        <v>0.48343591918065976</v>
      </c>
      <c r="S701" s="775">
        <f t="shared" si="197"/>
        <v>0.54999999999999993</v>
      </c>
      <c r="T701" s="775">
        <f t="shared" si="198"/>
        <v>0.54999999999999993</v>
      </c>
      <c r="AC701" s="112">
        <f t="shared" si="176"/>
        <v>9</v>
      </c>
      <c r="AD701" s="112">
        <f t="shared" si="177"/>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0">J692</f>
        <v>0.51471523224725868</v>
      </c>
      <c r="K702" s="154">
        <f t="shared" si="200"/>
        <v>7.4999999999999997E-2</v>
      </c>
      <c r="L702" s="129">
        <f t="shared" si="200"/>
        <v>1200</v>
      </c>
      <c r="M702" s="112"/>
      <c r="N702" s="380">
        <f t="shared" si="161"/>
        <v>0.55221523224725866</v>
      </c>
      <c r="P702" s="380">
        <f t="shared" si="162"/>
        <v>0.4772152322472587</v>
      </c>
      <c r="S702" s="775">
        <f t="shared" si="197"/>
        <v>0.53</v>
      </c>
      <c r="T702" s="775">
        <f t="shared" si="198"/>
        <v>0.53</v>
      </c>
      <c r="AC702" s="112">
        <f t="shared" si="176"/>
        <v>9</v>
      </c>
      <c r="AD702" s="112">
        <f t="shared" si="177"/>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1">J693</f>
        <v>0.50337809367006381</v>
      </c>
      <c r="K703" s="154">
        <f t="shared" si="201"/>
        <v>5.5E-2</v>
      </c>
      <c r="L703" s="129">
        <f t="shared" si="201"/>
        <v>850</v>
      </c>
      <c r="M703" s="112"/>
      <c r="N703" s="380">
        <f t="shared" si="161"/>
        <v>0.53087809367006378</v>
      </c>
      <c r="P703" s="380">
        <f t="shared" si="162"/>
        <v>0.47587809367006378</v>
      </c>
      <c r="S703" s="775">
        <f t="shared" si="197"/>
        <v>0.5</v>
      </c>
      <c r="T703" s="775">
        <f t="shared" si="198"/>
        <v>0.5</v>
      </c>
      <c r="AC703" s="112">
        <f t="shared" si="176"/>
        <v>9</v>
      </c>
      <c r="AD703" s="112">
        <f t="shared" si="177"/>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hidden="1"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collapsed="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50"/>
      <c r="R717" s="750"/>
      <c r="S717" s="750"/>
      <c r="T717" s="106"/>
      <c r="U717" s="673"/>
      <c r="V717" s="673"/>
      <c r="W717" s="673"/>
      <c r="X717" s="673"/>
      <c r="Y717" s="673"/>
      <c r="Z717" s="106"/>
      <c r="AA717" s="756"/>
      <c r="AB717" s="756"/>
      <c r="AC717" s="756"/>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50"/>
      <c r="R718" s="750"/>
      <c r="S718" s="750"/>
      <c r="T718" s="106"/>
      <c r="U718" s="673"/>
      <c r="V718" s="673"/>
      <c r="W718" s="673"/>
      <c r="X718" s="673"/>
      <c r="Y718" s="673"/>
      <c r="Z718" s="106"/>
      <c r="AA718" s="756"/>
      <c r="AB718" s="756"/>
      <c r="AC718" s="756"/>
      <c r="AD718" s="106"/>
      <c r="AE718" s="90"/>
      <c r="AF718" s="127"/>
    </row>
    <row r="719" spans="1:62" ht="13.15" customHeight="1" outlineLevel="1" x14ac:dyDescent="0.25">
      <c r="A719" s="74"/>
      <c r="B719" s="126"/>
      <c r="C719" s="92"/>
      <c r="D719" s="92"/>
      <c r="E719" s="92"/>
      <c r="F719" s="92"/>
      <c r="G719" s="92"/>
      <c r="H719" s="92"/>
      <c r="I719" s="194"/>
      <c r="J719" s="194"/>
      <c r="K719" s="107"/>
      <c r="L719" s="1057"/>
      <c r="M719" s="1058"/>
      <c r="N719" s="1058"/>
      <c r="O719" s="107"/>
      <c r="P719" s="107"/>
      <c r="Q719" s="251"/>
      <c r="R719" s="251"/>
      <c r="S719" s="251"/>
      <c r="T719" s="107"/>
      <c r="U719" s="251"/>
      <c r="V719" s="251"/>
      <c r="W719" s="251"/>
      <c r="X719" s="251"/>
      <c r="Y719" s="251"/>
      <c r="Z719" s="107"/>
      <c r="AA719" s="757"/>
      <c r="AB719" s="757"/>
      <c r="AC719" s="757"/>
      <c r="AD719" s="194"/>
      <c r="AE719" s="90"/>
      <c r="AF719" s="127"/>
    </row>
    <row r="720" spans="1:62" ht="13.15" customHeight="1" outlineLevel="1" x14ac:dyDescent="0.25">
      <c r="A720" s="74"/>
      <c r="B720" s="126"/>
      <c r="C720" s="108"/>
      <c r="D720" s="108"/>
      <c r="E720" s="108"/>
      <c r="F720" s="92"/>
      <c r="G720" s="738" t="s">
        <v>215</v>
      </c>
      <c r="H720" s="738"/>
      <c r="I720" s="738"/>
      <c r="J720" s="738"/>
      <c r="K720" s="738"/>
      <c r="L720" s="738"/>
      <c r="M720" s="738" t="s">
        <v>216</v>
      </c>
      <c r="N720" s="107"/>
      <c r="O720" s="107"/>
      <c r="P720" s="107"/>
      <c r="Q720" s="251"/>
      <c r="R720" s="251"/>
      <c r="S720" s="251"/>
      <c r="T720" s="107"/>
      <c r="U720" s="251"/>
      <c r="V720" s="251"/>
      <c r="W720" s="251"/>
      <c r="X720" s="251"/>
      <c r="Y720" s="251"/>
      <c r="Z720" s="107"/>
      <c r="AA720" s="757"/>
      <c r="AB720" s="757"/>
      <c r="AC720" s="757"/>
      <c r="AD720" s="194"/>
      <c r="AE720" s="90"/>
      <c r="AF720" s="127"/>
    </row>
    <row r="721" spans="1:58" ht="5.0999999999999996"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7"/>
      <c r="AB721" s="757"/>
      <c r="AC721" s="757"/>
      <c r="AD721" s="194"/>
      <c r="AE721" s="90"/>
      <c r="AF721" s="127"/>
    </row>
    <row r="722" spans="1:58" ht="5.0999999999999996"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910</v>
      </c>
      <c r="S723" s="135" t="s">
        <v>911</v>
      </c>
      <c r="T723" s="135" t="s">
        <v>912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8"/>
      <c r="I724" s="198"/>
      <c r="K724" s="76" t="s">
        <v>848</v>
      </c>
      <c r="L724" s="133" t="s">
        <v>404</v>
      </c>
      <c r="M724" s="379">
        <f>0.55*$Q724</f>
        <v>4.125</v>
      </c>
      <c r="N724" s="379">
        <f>0.75*$Q724</f>
        <v>5.625</v>
      </c>
      <c r="O724" s="379">
        <f>0.8*$Q724</f>
        <v>6</v>
      </c>
      <c r="P724" s="379">
        <f>$Q724</f>
        <v>7.5</v>
      </c>
      <c r="Q724" s="379">
        <v>7.5</v>
      </c>
      <c r="R724" s="379">
        <v>0</v>
      </c>
      <c r="S724" s="379">
        <v>0</v>
      </c>
      <c r="T724" s="379">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1"/>
      <c r="H725" s="198"/>
      <c r="I725" s="198"/>
      <c r="J725" s="200"/>
      <c r="K725" s="200"/>
      <c r="L725" s="133" t="s">
        <v>143</v>
      </c>
      <c r="M725" s="379">
        <f>M724</f>
        <v>4.125</v>
      </c>
      <c r="N725" s="379">
        <f t="shared" ref="N725:N733" si="202">N724</f>
        <v>5.625</v>
      </c>
      <c r="O725" s="379">
        <f t="shared" ref="O725:O733" si="203">O724</f>
        <v>6</v>
      </c>
      <c r="P725" s="379">
        <f t="shared" ref="P725:P733" si="204">P724</f>
        <v>7.5</v>
      </c>
      <c r="Q725" s="379">
        <f t="shared" ref="Q725:Q733" si="205">Q724</f>
        <v>7.5</v>
      </c>
      <c r="R725" s="379">
        <f t="shared" ref="R725:R733" si="206">R724</f>
        <v>0</v>
      </c>
      <c r="S725" s="379">
        <f t="shared" ref="S725:S733" si="207">S724</f>
        <v>0</v>
      </c>
      <c r="T725" s="379">
        <f t="shared" ref="T725:T733" si="208">T724</f>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1"/>
      <c r="H726" s="198"/>
      <c r="I726" s="198"/>
      <c r="J726" s="200"/>
      <c r="K726" s="200"/>
      <c r="L726" s="133" t="s">
        <v>144</v>
      </c>
      <c r="M726" s="379">
        <f t="shared" ref="M726:M733" si="209">M725</f>
        <v>4.125</v>
      </c>
      <c r="N726" s="379">
        <f t="shared" si="202"/>
        <v>5.625</v>
      </c>
      <c r="O726" s="379">
        <f t="shared" si="203"/>
        <v>6</v>
      </c>
      <c r="P726" s="379">
        <f t="shared" si="204"/>
        <v>7.5</v>
      </c>
      <c r="Q726" s="379">
        <f t="shared" si="205"/>
        <v>7.5</v>
      </c>
      <c r="R726" s="379">
        <f t="shared" si="206"/>
        <v>0</v>
      </c>
      <c r="S726" s="379">
        <f t="shared" si="207"/>
        <v>0</v>
      </c>
      <c r="T726" s="379">
        <f t="shared" si="208"/>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1"/>
      <c r="H727" s="198"/>
      <c r="I727" s="198"/>
      <c r="J727" s="200"/>
      <c r="K727" s="200"/>
      <c r="L727" s="133" t="s">
        <v>145</v>
      </c>
      <c r="M727" s="379">
        <f t="shared" si="209"/>
        <v>4.125</v>
      </c>
      <c r="N727" s="379">
        <f t="shared" si="202"/>
        <v>5.625</v>
      </c>
      <c r="O727" s="379">
        <f t="shared" si="203"/>
        <v>6</v>
      </c>
      <c r="P727" s="379">
        <f t="shared" si="204"/>
        <v>7.5</v>
      </c>
      <c r="Q727" s="379">
        <f t="shared" si="205"/>
        <v>7.5</v>
      </c>
      <c r="R727" s="379">
        <f t="shared" si="206"/>
        <v>0</v>
      </c>
      <c r="S727" s="379">
        <f t="shared" si="207"/>
        <v>0</v>
      </c>
      <c r="T727" s="379">
        <f t="shared" si="208"/>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1"/>
      <c r="H728" s="198"/>
      <c r="I728" s="198"/>
      <c r="J728" s="200"/>
      <c r="K728" s="200"/>
      <c r="L728" s="133" t="s">
        <v>146</v>
      </c>
      <c r="M728" s="379">
        <f t="shared" si="209"/>
        <v>4.125</v>
      </c>
      <c r="N728" s="379">
        <f t="shared" si="202"/>
        <v>5.625</v>
      </c>
      <c r="O728" s="379">
        <f t="shared" si="203"/>
        <v>6</v>
      </c>
      <c r="P728" s="379">
        <f t="shared" si="204"/>
        <v>7.5</v>
      </c>
      <c r="Q728" s="379">
        <f t="shared" si="205"/>
        <v>7.5</v>
      </c>
      <c r="R728" s="379">
        <f t="shared" si="206"/>
        <v>0</v>
      </c>
      <c r="S728" s="379">
        <f t="shared" si="207"/>
        <v>0</v>
      </c>
      <c r="T728" s="379">
        <f t="shared" si="208"/>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1"/>
      <c r="H729" s="198"/>
      <c r="I729" s="198"/>
      <c r="J729" s="200"/>
      <c r="K729" s="200"/>
      <c r="L729" s="133" t="s">
        <v>147</v>
      </c>
      <c r="M729" s="379">
        <f t="shared" si="209"/>
        <v>4.125</v>
      </c>
      <c r="N729" s="379">
        <f t="shared" si="202"/>
        <v>5.625</v>
      </c>
      <c r="O729" s="379">
        <f t="shared" si="203"/>
        <v>6</v>
      </c>
      <c r="P729" s="379">
        <f t="shared" si="204"/>
        <v>7.5</v>
      </c>
      <c r="Q729" s="379">
        <f t="shared" si="205"/>
        <v>7.5</v>
      </c>
      <c r="R729" s="379">
        <f t="shared" si="206"/>
        <v>0</v>
      </c>
      <c r="S729" s="379">
        <f t="shared" si="207"/>
        <v>0</v>
      </c>
      <c r="T729" s="379">
        <f t="shared" si="208"/>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201"/>
      <c r="H730" s="198"/>
      <c r="I730" s="198"/>
      <c r="J730" s="200"/>
      <c r="K730" s="200"/>
      <c r="L730" s="133" t="s">
        <v>148</v>
      </c>
      <c r="M730" s="379">
        <f t="shared" si="209"/>
        <v>4.125</v>
      </c>
      <c r="N730" s="379">
        <f t="shared" si="202"/>
        <v>5.625</v>
      </c>
      <c r="O730" s="379">
        <f t="shared" si="203"/>
        <v>6</v>
      </c>
      <c r="P730" s="379">
        <f t="shared" si="204"/>
        <v>7.5</v>
      </c>
      <c r="Q730" s="379">
        <f t="shared" si="205"/>
        <v>7.5</v>
      </c>
      <c r="R730" s="379">
        <f t="shared" si="206"/>
        <v>0</v>
      </c>
      <c r="S730" s="379">
        <f t="shared" si="207"/>
        <v>0</v>
      </c>
      <c r="T730" s="379">
        <f t="shared" si="208"/>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201"/>
      <c r="H731" s="198"/>
      <c r="I731" s="198"/>
      <c r="J731" s="200"/>
      <c r="K731" s="200"/>
      <c r="L731" s="133" t="s">
        <v>149</v>
      </c>
      <c r="M731" s="379">
        <f t="shared" si="209"/>
        <v>4.125</v>
      </c>
      <c r="N731" s="379">
        <f t="shared" si="202"/>
        <v>5.625</v>
      </c>
      <c r="O731" s="379">
        <f t="shared" si="203"/>
        <v>6</v>
      </c>
      <c r="P731" s="379">
        <f t="shared" si="204"/>
        <v>7.5</v>
      </c>
      <c r="Q731" s="379">
        <f t="shared" si="205"/>
        <v>7.5</v>
      </c>
      <c r="R731" s="379">
        <f t="shared" si="206"/>
        <v>0</v>
      </c>
      <c r="S731" s="379">
        <f t="shared" si="207"/>
        <v>0</v>
      </c>
      <c r="T731" s="379">
        <f t="shared" si="208"/>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201"/>
      <c r="H732" s="198"/>
      <c r="I732" s="198"/>
      <c r="J732" s="200"/>
      <c r="K732" s="200"/>
      <c r="L732" s="133" t="s">
        <v>150</v>
      </c>
      <c r="M732" s="379">
        <f t="shared" si="209"/>
        <v>4.125</v>
      </c>
      <c r="N732" s="379">
        <f t="shared" si="202"/>
        <v>5.625</v>
      </c>
      <c r="O732" s="379">
        <f t="shared" si="203"/>
        <v>6</v>
      </c>
      <c r="P732" s="379">
        <f t="shared" si="204"/>
        <v>7.5</v>
      </c>
      <c r="Q732" s="379">
        <f t="shared" si="205"/>
        <v>7.5</v>
      </c>
      <c r="R732" s="379">
        <f t="shared" si="206"/>
        <v>0</v>
      </c>
      <c r="S732" s="379">
        <f t="shared" si="207"/>
        <v>0</v>
      </c>
      <c r="T732" s="379">
        <f t="shared" si="208"/>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201"/>
      <c r="H733" s="198"/>
      <c r="I733" s="198"/>
      <c r="J733" s="200"/>
      <c r="K733" s="200"/>
      <c r="L733" s="133" t="s">
        <v>151</v>
      </c>
      <c r="M733" s="379">
        <f t="shared" si="209"/>
        <v>4.125</v>
      </c>
      <c r="N733" s="379">
        <f t="shared" si="202"/>
        <v>5.625</v>
      </c>
      <c r="O733" s="379">
        <f t="shared" si="203"/>
        <v>6</v>
      </c>
      <c r="P733" s="379">
        <f t="shared" si="204"/>
        <v>7.5</v>
      </c>
      <c r="Q733" s="379">
        <f t="shared" si="205"/>
        <v>7.5</v>
      </c>
      <c r="R733" s="379">
        <f t="shared" si="206"/>
        <v>0</v>
      </c>
      <c r="S733" s="379">
        <f t="shared" si="207"/>
        <v>0</v>
      </c>
      <c r="T733" s="379">
        <f t="shared" si="208"/>
        <v>0</v>
      </c>
      <c r="U733" s="118"/>
      <c r="V733" s="118"/>
      <c r="W733" s="118"/>
      <c r="X733" s="118"/>
      <c r="Y733" s="118"/>
      <c r="Z733" s="118"/>
      <c r="AA733" s="110"/>
      <c r="AB733" s="110"/>
      <c r="AC733" s="110"/>
      <c r="AD733" s="110"/>
      <c r="AE733" s="90"/>
      <c r="AF733" s="127"/>
    </row>
    <row r="734" spans="1:58" s="138" customFormat="1" ht="13.15" customHeight="1" outlineLevel="2" x14ac:dyDescent="0.25">
      <c r="A734" s="136"/>
      <c r="B734" s="126"/>
      <c r="C734" s="108"/>
      <c r="D734" s="108"/>
      <c r="E734" s="108"/>
      <c r="F734" s="110"/>
      <c r="G734" s="112"/>
      <c r="H734" s="112"/>
      <c r="K734" s="133" t="s">
        <v>419</v>
      </c>
      <c r="L734" s="133" t="s">
        <v>404</v>
      </c>
      <c r="M734" s="5">
        <f>INDEX(M$724:M$733,MATCH($L734,$L$724:$L$733,0))</f>
        <v>4.125</v>
      </c>
      <c r="N734" s="5">
        <f t="shared" ref="N734:T749" si="210">INDEX(N$724:N$733,MATCH($L734,$L$724:$L$733,0))</f>
        <v>5.625</v>
      </c>
      <c r="O734" s="5">
        <f t="shared" si="210"/>
        <v>6</v>
      </c>
      <c r="P734" s="5">
        <f t="shared" si="210"/>
        <v>7.5</v>
      </c>
      <c r="Q734" s="5">
        <f t="shared" si="210"/>
        <v>7.5</v>
      </c>
      <c r="R734" s="5">
        <f t="shared" si="210"/>
        <v>0</v>
      </c>
      <c r="S734" s="5">
        <f t="shared" si="210"/>
        <v>0</v>
      </c>
      <c r="T734" s="5">
        <f t="shared" si="210"/>
        <v>0</v>
      </c>
      <c r="U734" s="112"/>
      <c r="V734" s="112"/>
      <c r="W734" s="112"/>
      <c r="X734" s="112"/>
      <c r="Y734" s="112"/>
      <c r="Z734" s="112"/>
      <c r="AA734" s="112"/>
      <c r="AB734" s="112"/>
      <c r="AC734" s="112"/>
      <c r="AD734" s="112"/>
      <c r="AE734" s="705"/>
      <c r="AF734" s="700"/>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row>
    <row r="735" spans="1:58" s="138" customFormat="1" ht="13.15" customHeight="1" outlineLevel="2" x14ac:dyDescent="0.25">
      <c r="A735" s="136"/>
      <c r="B735" s="126"/>
      <c r="C735" s="108"/>
      <c r="D735" s="108"/>
      <c r="E735" s="108"/>
      <c r="F735" s="110"/>
      <c r="G735" s="112"/>
      <c r="H735" s="112"/>
      <c r="K735" s="133"/>
      <c r="L735" s="133" t="s">
        <v>143</v>
      </c>
      <c r="M735" s="5">
        <f t="shared" ref="M735:T766" si="211">INDEX(M$724:M$733,MATCH($L735,$L$724:$L$733,0))</f>
        <v>4.125</v>
      </c>
      <c r="N735" s="5">
        <f t="shared" si="210"/>
        <v>5.625</v>
      </c>
      <c r="O735" s="5">
        <f t="shared" si="210"/>
        <v>6</v>
      </c>
      <c r="P735" s="5">
        <f t="shared" si="210"/>
        <v>7.5</v>
      </c>
      <c r="Q735" s="5">
        <f t="shared" si="210"/>
        <v>7.5</v>
      </c>
      <c r="R735" s="5">
        <f t="shared" si="210"/>
        <v>0</v>
      </c>
      <c r="S735" s="5">
        <f t="shared" si="210"/>
        <v>0</v>
      </c>
      <c r="T735" s="5">
        <f t="shared" si="210"/>
        <v>0</v>
      </c>
      <c r="U735" s="112"/>
      <c r="V735" s="112"/>
      <c r="W735" s="112"/>
      <c r="X735" s="112"/>
      <c r="Y735" s="112"/>
      <c r="Z735" s="112"/>
      <c r="AA735" s="112"/>
      <c r="AB735" s="112"/>
      <c r="AC735" s="112"/>
      <c r="AD735" s="112"/>
      <c r="AE735" s="705"/>
      <c r="AF735" s="700"/>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row>
    <row r="736" spans="1:58" s="138" customFormat="1" ht="13.15" customHeight="1" outlineLevel="2" x14ac:dyDescent="0.25">
      <c r="A736" s="136"/>
      <c r="B736" s="126"/>
      <c r="C736" s="108"/>
      <c r="D736" s="108"/>
      <c r="E736" s="108"/>
      <c r="F736" s="110"/>
      <c r="G736" s="112"/>
      <c r="H736" s="112"/>
      <c r="K736" s="133"/>
      <c r="L736" s="133" t="s">
        <v>144</v>
      </c>
      <c r="M736" s="5">
        <f t="shared" si="211"/>
        <v>4.125</v>
      </c>
      <c r="N736" s="5">
        <f t="shared" si="210"/>
        <v>5.625</v>
      </c>
      <c r="O736" s="5">
        <f t="shared" si="210"/>
        <v>6</v>
      </c>
      <c r="P736" s="5">
        <f t="shared" si="210"/>
        <v>7.5</v>
      </c>
      <c r="Q736" s="5">
        <f t="shared" si="210"/>
        <v>7.5</v>
      </c>
      <c r="R736" s="5">
        <f t="shared" si="210"/>
        <v>0</v>
      </c>
      <c r="S736" s="5">
        <f t="shared" si="210"/>
        <v>0</v>
      </c>
      <c r="T736" s="5">
        <f t="shared" si="210"/>
        <v>0</v>
      </c>
      <c r="U736" s="112"/>
      <c r="V736" s="112"/>
      <c r="W736" s="112"/>
      <c r="X736" s="112"/>
      <c r="Y736" s="112"/>
      <c r="Z736" s="112"/>
      <c r="AA736" s="112"/>
      <c r="AB736" s="112"/>
      <c r="AC736" s="112"/>
      <c r="AD736" s="112"/>
      <c r="AE736" s="705"/>
      <c r="AF736" s="700"/>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row>
    <row r="737" spans="1:58" s="138" customFormat="1" ht="13.15" customHeight="1" outlineLevel="2" x14ac:dyDescent="0.25">
      <c r="A737" s="136"/>
      <c r="B737" s="126"/>
      <c r="C737" s="108"/>
      <c r="D737" s="108"/>
      <c r="E737" s="108"/>
      <c r="F737" s="110"/>
      <c r="G737" s="112"/>
      <c r="H737" s="112"/>
      <c r="K737" s="133"/>
      <c r="L737" s="133" t="s">
        <v>145</v>
      </c>
      <c r="M737" s="5">
        <f t="shared" si="211"/>
        <v>4.125</v>
      </c>
      <c r="N737" s="5">
        <f t="shared" si="210"/>
        <v>5.625</v>
      </c>
      <c r="O737" s="5">
        <f t="shared" si="210"/>
        <v>6</v>
      </c>
      <c r="P737" s="5">
        <f t="shared" si="210"/>
        <v>7.5</v>
      </c>
      <c r="Q737" s="5">
        <f t="shared" si="210"/>
        <v>7.5</v>
      </c>
      <c r="R737" s="5">
        <f t="shared" si="210"/>
        <v>0</v>
      </c>
      <c r="S737" s="5">
        <f t="shared" si="210"/>
        <v>0</v>
      </c>
      <c r="T737" s="5">
        <f t="shared" si="210"/>
        <v>0</v>
      </c>
      <c r="U737" s="112"/>
      <c r="V737" s="112"/>
      <c r="W737" s="112"/>
      <c r="X737" s="112"/>
      <c r="Y737" s="112"/>
      <c r="Z737" s="112"/>
      <c r="AA737" s="112"/>
      <c r="AB737" s="112"/>
      <c r="AC737" s="112"/>
      <c r="AD737" s="112"/>
      <c r="AE737" s="705"/>
      <c r="AF737" s="700"/>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row>
    <row r="738" spans="1:58" s="138" customFormat="1" ht="13.15" customHeight="1" outlineLevel="2" x14ac:dyDescent="0.25">
      <c r="A738" s="136"/>
      <c r="B738" s="126"/>
      <c r="C738" s="108"/>
      <c r="D738" s="108"/>
      <c r="E738" s="108"/>
      <c r="F738" s="110"/>
      <c r="G738" s="112"/>
      <c r="H738" s="112"/>
      <c r="K738" s="133"/>
      <c r="L738" s="133" t="s">
        <v>146</v>
      </c>
      <c r="M738" s="5">
        <f t="shared" si="211"/>
        <v>4.125</v>
      </c>
      <c r="N738" s="5">
        <f t="shared" si="210"/>
        <v>5.625</v>
      </c>
      <c r="O738" s="5">
        <f t="shared" si="210"/>
        <v>6</v>
      </c>
      <c r="P738" s="5">
        <f t="shared" si="210"/>
        <v>7.5</v>
      </c>
      <c r="Q738" s="5">
        <f t="shared" si="210"/>
        <v>7.5</v>
      </c>
      <c r="R738" s="5">
        <f t="shared" si="210"/>
        <v>0</v>
      </c>
      <c r="S738" s="5">
        <f t="shared" si="210"/>
        <v>0</v>
      </c>
      <c r="T738" s="5">
        <f t="shared" si="210"/>
        <v>0</v>
      </c>
      <c r="U738" s="112"/>
      <c r="V738" s="112"/>
      <c r="W738" s="112"/>
      <c r="X738" s="112"/>
      <c r="Y738" s="112"/>
      <c r="Z738" s="112"/>
      <c r="AA738" s="112"/>
      <c r="AB738" s="112"/>
      <c r="AC738" s="112"/>
      <c r="AD738" s="112"/>
      <c r="AE738" s="705"/>
      <c r="AF738" s="700"/>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row>
    <row r="739" spans="1:58" s="138" customFormat="1" ht="13.15" customHeight="1" outlineLevel="2" x14ac:dyDescent="0.25">
      <c r="A739" s="136"/>
      <c r="B739" s="126"/>
      <c r="C739" s="108"/>
      <c r="D739" s="108"/>
      <c r="E739" s="108"/>
      <c r="F739" s="110"/>
      <c r="G739" s="112"/>
      <c r="H739" s="112"/>
      <c r="K739" s="133"/>
      <c r="L739" s="133" t="s">
        <v>147</v>
      </c>
      <c r="M739" s="5">
        <f t="shared" si="211"/>
        <v>4.125</v>
      </c>
      <c r="N739" s="5">
        <f t="shared" si="210"/>
        <v>5.625</v>
      </c>
      <c r="O739" s="5">
        <f t="shared" si="210"/>
        <v>6</v>
      </c>
      <c r="P739" s="5">
        <f t="shared" si="210"/>
        <v>7.5</v>
      </c>
      <c r="Q739" s="5">
        <f t="shared" si="210"/>
        <v>7.5</v>
      </c>
      <c r="R739" s="5">
        <f t="shared" si="210"/>
        <v>0</v>
      </c>
      <c r="S739" s="5">
        <f t="shared" si="210"/>
        <v>0</v>
      </c>
      <c r="T739" s="5">
        <f t="shared" si="210"/>
        <v>0</v>
      </c>
      <c r="U739" s="112"/>
      <c r="V739" s="112"/>
      <c r="W739" s="112"/>
      <c r="X739" s="112"/>
      <c r="Y739" s="112"/>
      <c r="Z739" s="112"/>
      <c r="AA739" s="112"/>
      <c r="AB739" s="112"/>
      <c r="AC739" s="112"/>
      <c r="AD739" s="112"/>
      <c r="AE739" s="705"/>
      <c r="AF739" s="700"/>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row>
    <row r="740" spans="1:58" s="138" customFormat="1" ht="13.15" customHeight="1" outlineLevel="2" x14ac:dyDescent="0.25">
      <c r="A740" s="136"/>
      <c r="B740" s="126"/>
      <c r="C740" s="108"/>
      <c r="D740" s="108"/>
      <c r="E740" s="108"/>
      <c r="F740" s="110"/>
      <c r="G740" s="112"/>
      <c r="H740" s="112"/>
      <c r="K740" s="133"/>
      <c r="L740" s="133" t="s">
        <v>148</v>
      </c>
      <c r="M740" s="5">
        <f t="shared" si="211"/>
        <v>4.125</v>
      </c>
      <c r="N740" s="5">
        <f t="shared" si="210"/>
        <v>5.625</v>
      </c>
      <c r="O740" s="5">
        <f t="shared" si="210"/>
        <v>6</v>
      </c>
      <c r="P740" s="5">
        <f t="shared" si="210"/>
        <v>7.5</v>
      </c>
      <c r="Q740" s="5">
        <f t="shared" si="210"/>
        <v>7.5</v>
      </c>
      <c r="R740" s="5">
        <f t="shared" si="210"/>
        <v>0</v>
      </c>
      <c r="S740" s="5">
        <f t="shared" si="210"/>
        <v>0</v>
      </c>
      <c r="T740" s="5">
        <f t="shared" si="210"/>
        <v>0</v>
      </c>
      <c r="U740" s="112"/>
      <c r="V740" s="112"/>
      <c r="W740" s="112"/>
      <c r="X740" s="112"/>
      <c r="Y740" s="112"/>
      <c r="Z740" s="112"/>
      <c r="AA740" s="112"/>
      <c r="AB740" s="112"/>
      <c r="AC740" s="112"/>
      <c r="AD740" s="112"/>
      <c r="AE740" s="705"/>
      <c r="AF740" s="700"/>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row>
    <row r="741" spans="1:58" s="138" customFormat="1" ht="13.15" customHeight="1" outlineLevel="2" x14ac:dyDescent="0.25">
      <c r="A741" s="136"/>
      <c r="B741" s="126"/>
      <c r="C741" s="108"/>
      <c r="D741" s="108"/>
      <c r="E741" s="108"/>
      <c r="F741" s="110"/>
      <c r="G741" s="112"/>
      <c r="H741" s="112"/>
      <c r="K741" s="133"/>
      <c r="L741" s="133" t="s">
        <v>149</v>
      </c>
      <c r="M741" s="5">
        <f t="shared" si="211"/>
        <v>4.125</v>
      </c>
      <c r="N741" s="5">
        <f t="shared" si="210"/>
        <v>5.625</v>
      </c>
      <c r="O741" s="5">
        <f t="shared" si="210"/>
        <v>6</v>
      </c>
      <c r="P741" s="5">
        <f t="shared" si="210"/>
        <v>7.5</v>
      </c>
      <c r="Q741" s="5">
        <f t="shared" si="210"/>
        <v>7.5</v>
      </c>
      <c r="R741" s="5">
        <f t="shared" si="210"/>
        <v>0</v>
      </c>
      <c r="S741" s="5">
        <f t="shared" si="210"/>
        <v>0</v>
      </c>
      <c r="T741" s="5">
        <f t="shared" si="210"/>
        <v>0</v>
      </c>
      <c r="U741" s="112"/>
      <c r="V741" s="112"/>
      <c r="W741" s="112"/>
      <c r="X741" s="112"/>
      <c r="Y741" s="112"/>
      <c r="Z741" s="112"/>
      <c r="AA741" s="112"/>
      <c r="AB741" s="112"/>
      <c r="AC741" s="112"/>
      <c r="AD741" s="112"/>
      <c r="AE741" s="705"/>
      <c r="AF741" s="700"/>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row>
    <row r="742" spans="1:58" s="138" customFormat="1" ht="13.15" customHeight="1" outlineLevel="2" x14ac:dyDescent="0.25">
      <c r="A742" s="136"/>
      <c r="B742" s="126"/>
      <c r="C742" s="108"/>
      <c r="D742" s="108"/>
      <c r="E742" s="108"/>
      <c r="F742" s="110"/>
      <c r="G742" s="112"/>
      <c r="H742" s="112"/>
      <c r="K742" s="133"/>
      <c r="L742" s="133" t="s">
        <v>150</v>
      </c>
      <c r="M742" s="5">
        <f t="shared" si="211"/>
        <v>4.125</v>
      </c>
      <c r="N742" s="5">
        <f t="shared" si="210"/>
        <v>5.625</v>
      </c>
      <c r="O742" s="5">
        <f t="shared" si="210"/>
        <v>6</v>
      </c>
      <c r="P742" s="5">
        <f t="shared" si="210"/>
        <v>7.5</v>
      </c>
      <c r="Q742" s="5">
        <f t="shared" si="210"/>
        <v>7.5</v>
      </c>
      <c r="R742" s="5">
        <f t="shared" si="210"/>
        <v>0</v>
      </c>
      <c r="S742" s="5">
        <f t="shared" si="210"/>
        <v>0</v>
      </c>
      <c r="T742" s="5">
        <f t="shared" si="210"/>
        <v>0</v>
      </c>
      <c r="U742" s="112"/>
      <c r="V742" s="112"/>
      <c r="W742" s="112"/>
      <c r="X742" s="112"/>
      <c r="Y742" s="112"/>
      <c r="Z742" s="112"/>
      <c r="AA742" s="112"/>
      <c r="AB742" s="112"/>
      <c r="AC742" s="112"/>
      <c r="AD742" s="112"/>
      <c r="AE742" s="705"/>
      <c r="AF742" s="700"/>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row>
    <row r="743" spans="1:58" s="138" customFormat="1" ht="13.15" customHeight="1" outlineLevel="2" x14ac:dyDescent="0.25">
      <c r="A743" s="136"/>
      <c r="B743" s="126"/>
      <c r="C743" s="108"/>
      <c r="D743" s="108"/>
      <c r="E743" s="108"/>
      <c r="F743" s="110"/>
      <c r="G743" s="112"/>
      <c r="H743" s="112"/>
      <c r="K743" s="133"/>
      <c r="L743" s="133" t="s">
        <v>151</v>
      </c>
      <c r="M743" s="5">
        <f t="shared" si="211"/>
        <v>4.125</v>
      </c>
      <c r="N743" s="5">
        <f t="shared" si="210"/>
        <v>5.625</v>
      </c>
      <c r="O743" s="5">
        <f t="shared" si="210"/>
        <v>6</v>
      </c>
      <c r="P743" s="5">
        <f t="shared" si="210"/>
        <v>7.5</v>
      </c>
      <c r="Q743" s="5">
        <f t="shared" si="210"/>
        <v>7.5</v>
      </c>
      <c r="R743" s="5">
        <f t="shared" si="210"/>
        <v>0</v>
      </c>
      <c r="S743" s="5">
        <f t="shared" si="210"/>
        <v>0</v>
      </c>
      <c r="T743" s="5">
        <f t="shared" si="210"/>
        <v>0</v>
      </c>
      <c r="U743" s="112"/>
      <c r="V743" s="112"/>
      <c r="W743" s="112"/>
      <c r="X743" s="112"/>
      <c r="Y743" s="112"/>
      <c r="Z743" s="112"/>
      <c r="AA743" s="112"/>
      <c r="AB743" s="112"/>
      <c r="AC743" s="112"/>
      <c r="AD743" s="112"/>
      <c r="AE743" s="705"/>
      <c r="AF743" s="700"/>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row>
    <row r="744" spans="1:58" s="138" customFormat="1" ht="13.15" customHeight="1" outlineLevel="2" x14ac:dyDescent="0.25">
      <c r="A744" s="136"/>
      <c r="B744" s="126"/>
      <c r="C744" s="108"/>
      <c r="D744" s="108"/>
      <c r="E744" s="108"/>
      <c r="F744" s="110"/>
      <c r="G744" s="112"/>
      <c r="H744" s="112"/>
      <c r="K744" s="133" t="s">
        <v>817</v>
      </c>
      <c r="L744" s="133" t="s">
        <v>404</v>
      </c>
      <c r="M744" s="5">
        <f t="shared" si="211"/>
        <v>4.125</v>
      </c>
      <c r="N744" s="5">
        <f t="shared" si="210"/>
        <v>5.625</v>
      </c>
      <c r="O744" s="5">
        <f t="shared" si="210"/>
        <v>6</v>
      </c>
      <c r="P744" s="5">
        <f t="shared" si="210"/>
        <v>7.5</v>
      </c>
      <c r="Q744" s="5">
        <f t="shared" si="210"/>
        <v>7.5</v>
      </c>
      <c r="R744" s="5">
        <f t="shared" si="210"/>
        <v>0</v>
      </c>
      <c r="S744" s="5">
        <f t="shared" si="210"/>
        <v>0</v>
      </c>
      <c r="T744" s="5">
        <f t="shared" si="210"/>
        <v>0</v>
      </c>
      <c r="U744" s="112"/>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customHeight="1" outlineLevel="2" x14ac:dyDescent="0.25">
      <c r="A745" s="136"/>
      <c r="B745" s="126"/>
      <c r="C745" s="108"/>
      <c r="D745" s="108"/>
      <c r="E745" s="108"/>
      <c r="F745" s="110"/>
      <c r="G745" s="112"/>
      <c r="H745" s="112"/>
      <c r="K745" s="133"/>
      <c r="L745" s="133" t="s">
        <v>143</v>
      </c>
      <c r="M745" s="5">
        <f t="shared" si="211"/>
        <v>4.125</v>
      </c>
      <c r="N745" s="5">
        <f t="shared" si="210"/>
        <v>5.625</v>
      </c>
      <c r="O745" s="5">
        <f t="shared" si="210"/>
        <v>6</v>
      </c>
      <c r="P745" s="5">
        <f t="shared" si="210"/>
        <v>7.5</v>
      </c>
      <c r="Q745" s="5">
        <f t="shared" si="210"/>
        <v>7.5</v>
      </c>
      <c r="R745" s="5">
        <f t="shared" si="210"/>
        <v>0</v>
      </c>
      <c r="S745" s="5">
        <f t="shared" si="210"/>
        <v>0</v>
      </c>
      <c r="T745" s="5">
        <f t="shared" si="210"/>
        <v>0</v>
      </c>
      <c r="U745" s="112"/>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customHeight="1" outlineLevel="2" x14ac:dyDescent="0.25">
      <c r="A746" s="136"/>
      <c r="B746" s="126"/>
      <c r="C746" s="108"/>
      <c r="D746" s="108"/>
      <c r="E746" s="108"/>
      <c r="F746" s="110"/>
      <c r="G746" s="112"/>
      <c r="H746" s="112"/>
      <c r="K746" s="133"/>
      <c r="L746" s="133" t="s">
        <v>144</v>
      </c>
      <c r="M746" s="5">
        <f t="shared" si="211"/>
        <v>4.125</v>
      </c>
      <c r="N746" s="5">
        <f t="shared" si="210"/>
        <v>5.625</v>
      </c>
      <c r="O746" s="5">
        <f t="shared" si="210"/>
        <v>6</v>
      </c>
      <c r="P746" s="5">
        <f t="shared" si="210"/>
        <v>7.5</v>
      </c>
      <c r="Q746" s="5">
        <f t="shared" si="210"/>
        <v>7.5</v>
      </c>
      <c r="R746" s="5">
        <f t="shared" si="210"/>
        <v>0</v>
      </c>
      <c r="S746" s="5">
        <f t="shared" si="210"/>
        <v>0</v>
      </c>
      <c r="T746" s="5">
        <f t="shared" si="210"/>
        <v>0</v>
      </c>
      <c r="U746" s="112"/>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customHeight="1" outlineLevel="2" x14ac:dyDescent="0.25">
      <c r="A747" s="136"/>
      <c r="B747" s="126"/>
      <c r="C747" s="108"/>
      <c r="D747" s="108"/>
      <c r="E747" s="108"/>
      <c r="F747" s="110"/>
      <c r="G747" s="112"/>
      <c r="H747" s="112"/>
      <c r="K747" s="133"/>
      <c r="L747" s="133" t="s">
        <v>145</v>
      </c>
      <c r="M747" s="5">
        <f t="shared" si="211"/>
        <v>4.125</v>
      </c>
      <c r="N747" s="5">
        <f t="shared" si="210"/>
        <v>5.625</v>
      </c>
      <c r="O747" s="5">
        <f t="shared" si="210"/>
        <v>6</v>
      </c>
      <c r="P747" s="5">
        <f t="shared" si="210"/>
        <v>7.5</v>
      </c>
      <c r="Q747" s="5">
        <f t="shared" si="210"/>
        <v>7.5</v>
      </c>
      <c r="R747" s="5">
        <f t="shared" si="210"/>
        <v>0</v>
      </c>
      <c r="S747" s="5">
        <f t="shared" si="210"/>
        <v>0</v>
      </c>
      <c r="T747" s="5">
        <f t="shared" si="210"/>
        <v>0</v>
      </c>
      <c r="U747" s="112"/>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customHeight="1" outlineLevel="2" x14ac:dyDescent="0.25">
      <c r="A748" s="136"/>
      <c r="B748" s="126"/>
      <c r="C748" s="108"/>
      <c r="D748" s="108"/>
      <c r="E748" s="108"/>
      <c r="F748" s="110"/>
      <c r="G748" s="112"/>
      <c r="H748" s="112"/>
      <c r="K748" s="133"/>
      <c r="L748" s="133" t="s">
        <v>146</v>
      </c>
      <c r="M748" s="5">
        <f t="shared" si="211"/>
        <v>4.125</v>
      </c>
      <c r="N748" s="5">
        <f t="shared" si="210"/>
        <v>5.625</v>
      </c>
      <c r="O748" s="5">
        <f t="shared" si="210"/>
        <v>6</v>
      </c>
      <c r="P748" s="5">
        <f t="shared" si="210"/>
        <v>7.5</v>
      </c>
      <c r="Q748" s="5">
        <f t="shared" si="210"/>
        <v>7.5</v>
      </c>
      <c r="R748" s="5">
        <f t="shared" si="210"/>
        <v>0</v>
      </c>
      <c r="S748" s="5">
        <f t="shared" si="210"/>
        <v>0</v>
      </c>
      <c r="T748" s="5">
        <f t="shared" si="210"/>
        <v>0</v>
      </c>
      <c r="U748" s="112"/>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customHeight="1" outlineLevel="2" x14ac:dyDescent="0.25">
      <c r="A749" s="136"/>
      <c r="B749" s="126"/>
      <c r="C749" s="108"/>
      <c r="D749" s="108"/>
      <c r="E749" s="108"/>
      <c r="F749" s="110"/>
      <c r="G749" s="112"/>
      <c r="H749" s="112"/>
      <c r="K749" s="133"/>
      <c r="L749" s="133" t="s">
        <v>147</v>
      </c>
      <c r="M749" s="5">
        <f t="shared" si="211"/>
        <v>4.125</v>
      </c>
      <c r="N749" s="5">
        <f t="shared" si="210"/>
        <v>5.625</v>
      </c>
      <c r="O749" s="5">
        <f t="shared" si="210"/>
        <v>6</v>
      </c>
      <c r="P749" s="5">
        <f t="shared" si="210"/>
        <v>7.5</v>
      </c>
      <c r="Q749" s="5">
        <f t="shared" si="210"/>
        <v>7.5</v>
      </c>
      <c r="R749" s="5">
        <f t="shared" si="210"/>
        <v>0</v>
      </c>
      <c r="S749" s="5">
        <f t="shared" si="210"/>
        <v>0</v>
      </c>
      <c r="T749" s="5">
        <f t="shared" si="210"/>
        <v>0</v>
      </c>
      <c r="U749" s="112"/>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customHeight="1" outlineLevel="2" x14ac:dyDescent="0.25">
      <c r="A750" s="136"/>
      <c r="B750" s="126"/>
      <c r="C750" s="108"/>
      <c r="D750" s="108"/>
      <c r="E750" s="108"/>
      <c r="F750" s="110"/>
      <c r="G750" s="112"/>
      <c r="H750" s="112"/>
      <c r="K750" s="133"/>
      <c r="L750" s="133" t="s">
        <v>148</v>
      </c>
      <c r="M750" s="5">
        <f t="shared" si="211"/>
        <v>4.125</v>
      </c>
      <c r="N750" s="5">
        <f t="shared" si="211"/>
        <v>5.625</v>
      </c>
      <c r="O750" s="5">
        <f t="shared" si="211"/>
        <v>6</v>
      </c>
      <c r="P750" s="5">
        <f t="shared" si="211"/>
        <v>7.5</v>
      </c>
      <c r="Q750" s="5">
        <f t="shared" si="211"/>
        <v>7.5</v>
      </c>
      <c r="R750" s="5">
        <f t="shared" si="211"/>
        <v>0</v>
      </c>
      <c r="S750" s="5">
        <f t="shared" si="211"/>
        <v>0</v>
      </c>
      <c r="T750" s="5">
        <f t="shared" si="211"/>
        <v>0</v>
      </c>
      <c r="U750" s="112"/>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customHeight="1" outlineLevel="2" x14ac:dyDescent="0.25">
      <c r="A751" s="136"/>
      <c r="B751" s="126"/>
      <c r="C751" s="108"/>
      <c r="D751" s="108"/>
      <c r="E751" s="108"/>
      <c r="F751" s="110"/>
      <c r="G751" s="112"/>
      <c r="H751" s="112"/>
      <c r="K751" s="133"/>
      <c r="L751" s="133" t="s">
        <v>149</v>
      </c>
      <c r="M751" s="5">
        <f t="shared" si="211"/>
        <v>4.125</v>
      </c>
      <c r="N751" s="5">
        <f t="shared" si="211"/>
        <v>5.625</v>
      </c>
      <c r="O751" s="5">
        <f t="shared" si="211"/>
        <v>6</v>
      </c>
      <c r="P751" s="5">
        <f t="shared" si="211"/>
        <v>7.5</v>
      </c>
      <c r="Q751" s="5">
        <f t="shared" si="211"/>
        <v>7.5</v>
      </c>
      <c r="R751" s="5">
        <f t="shared" si="211"/>
        <v>0</v>
      </c>
      <c r="S751" s="5">
        <f t="shared" si="211"/>
        <v>0</v>
      </c>
      <c r="T751" s="5">
        <f t="shared" si="211"/>
        <v>0</v>
      </c>
      <c r="U751" s="112"/>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customHeight="1" outlineLevel="2" x14ac:dyDescent="0.25">
      <c r="A752" s="136"/>
      <c r="B752" s="126"/>
      <c r="C752" s="108"/>
      <c r="D752" s="108"/>
      <c r="E752" s="108"/>
      <c r="F752" s="110"/>
      <c r="G752" s="112"/>
      <c r="H752" s="112"/>
      <c r="K752" s="133"/>
      <c r="L752" s="133" t="s">
        <v>150</v>
      </c>
      <c r="M752" s="5">
        <f t="shared" si="211"/>
        <v>4.125</v>
      </c>
      <c r="N752" s="5">
        <f t="shared" si="211"/>
        <v>5.625</v>
      </c>
      <c r="O752" s="5">
        <f t="shared" si="211"/>
        <v>6</v>
      </c>
      <c r="P752" s="5">
        <f t="shared" si="211"/>
        <v>7.5</v>
      </c>
      <c r="Q752" s="5">
        <f t="shared" si="211"/>
        <v>7.5</v>
      </c>
      <c r="R752" s="5">
        <f t="shared" si="211"/>
        <v>0</v>
      </c>
      <c r="S752" s="5">
        <f t="shared" si="211"/>
        <v>0</v>
      </c>
      <c r="T752" s="5">
        <f t="shared" si="211"/>
        <v>0</v>
      </c>
      <c r="U752" s="112"/>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customHeight="1" outlineLevel="2" x14ac:dyDescent="0.25">
      <c r="A753" s="136"/>
      <c r="B753" s="126"/>
      <c r="C753" s="108"/>
      <c r="D753" s="108"/>
      <c r="E753" s="108"/>
      <c r="F753" s="110"/>
      <c r="G753" s="112"/>
      <c r="H753" s="112"/>
      <c r="K753" s="133"/>
      <c r="L753" s="133" t="s">
        <v>151</v>
      </c>
      <c r="M753" s="5">
        <f t="shared" si="211"/>
        <v>4.125</v>
      </c>
      <c r="N753" s="5">
        <f t="shared" si="211"/>
        <v>5.625</v>
      </c>
      <c r="O753" s="5">
        <f t="shared" si="211"/>
        <v>6</v>
      </c>
      <c r="P753" s="5">
        <f t="shared" si="211"/>
        <v>7.5</v>
      </c>
      <c r="Q753" s="5">
        <f t="shared" si="211"/>
        <v>7.5</v>
      </c>
      <c r="R753" s="5">
        <f t="shared" si="211"/>
        <v>0</v>
      </c>
      <c r="S753" s="5">
        <f t="shared" si="211"/>
        <v>0</v>
      </c>
      <c r="T753" s="5">
        <f t="shared" si="211"/>
        <v>0</v>
      </c>
      <c r="U753" s="112"/>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customHeight="1" outlineLevel="2" x14ac:dyDescent="0.25">
      <c r="A754" s="136"/>
      <c r="B754" s="126"/>
      <c r="C754" s="108"/>
      <c r="D754" s="108"/>
      <c r="E754" s="108"/>
      <c r="F754" s="110"/>
      <c r="G754" s="112"/>
      <c r="H754" s="112"/>
      <c r="K754" s="133" t="s">
        <v>818</v>
      </c>
      <c r="L754" s="133" t="s">
        <v>404</v>
      </c>
      <c r="M754" s="5">
        <f t="shared" si="211"/>
        <v>4.125</v>
      </c>
      <c r="N754" s="5">
        <f t="shared" si="211"/>
        <v>5.625</v>
      </c>
      <c r="O754" s="5">
        <f t="shared" si="211"/>
        <v>6</v>
      </c>
      <c r="P754" s="5">
        <f t="shared" si="211"/>
        <v>7.5</v>
      </c>
      <c r="Q754" s="5">
        <f t="shared" si="211"/>
        <v>7.5</v>
      </c>
      <c r="R754" s="5">
        <f t="shared" si="211"/>
        <v>0</v>
      </c>
      <c r="S754" s="5">
        <f t="shared" si="211"/>
        <v>0</v>
      </c>
      <c r="T754" s="5">
        <f t="shared" si="211"/>
        <v>0</v>
      </c>
      <c r="U754" s="112"/>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customHeight="1" outlineLevel="2" x14ac:dyDescent="0.25">
      <c r="A755" s="136"/>
      <c r="B755" s="126"/>
      <c r="C755" s="108"/>
      <c r="D755" s="108"/>
      <c r="E755" s="108"/>
      <c r="F755" s="110"/>
      <c r="G755" s="112"/>
      <c r="H755" s="112"/>
      <c r="K755" s="133"/>
      <c r="L755" s="133" t="s">
        <v>143</v>
      </c>
      <c r="M755" s="5">
        <f t="shared" si="211"/>
        <v>4.125</v>
      </c>
      <c r="N755" s="5">
        <f t="shared" si="211"/>
        <v>5.625</v>
      </c>
      <c r="O755" s="5">
        <f t="shared" si="211"/>
        <v>6</v>
      </c>
      <c r="P755" s="5">
        <f t="shared" si="211"/>
        <v>7.5</v>
      </c>
      <c r="Q755" s="5">
        <f t="shared" si="211"/>
        <v>7.5</v>
      </c>
      <c r="R755" s="5">
        <f t="shared" si="211"/>
        <v>0</v>
      </c>
      <c r="S755" s="5">
        <f t="shared" si="211"/>
        <v>0</v>
      </c>
      <c r="T755" s="5">
        <f t="shared" si="211"/>
        <v>0</v>
      </c>
      <c r="U755" s="112"/>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customHeight="1" outlineLevel="2" x14ac:dyDescent="0.25">
      <c r="A756" s="136"/>
      <c r="B756" s="126"/>
      <c r="C756" s="108"/>
      <c r="D756" s="108"/>
      <c r="E756" s="108"/>
      <c r="F756" s="110"/>
      <c r="G756" s="112"/>
      <c r="H756" s="112"/>
      <c r="K756" s="133"/>
      <c r="L756" s="133" t="s">
        <v>144</v>
      </c>
      <c r="M756" s="5">
        <f t="shared" si="211"/>
        <v>4.125</v>
      </c>
      <c r="N756" s="5">
        <f t="shared" si="211"/>
        <v>5.625</v>
      </c>
      <c r="O756" s="5">
        <f t="shared" si="211"/>
        <v>6</v>
      </c>
      <c r="P756" s="5">
        <f t="shared" si="211"/>
        <v>7.5</v>
      </c>
      <c r="Q756" s="5">
        <f t="shared" si="211"/>
        <v>7.5</v>
      </c>
      <c r="R756" s="5">
        <f t="shared" si="211"/>
        <v>0</v>
      </c>
      <c r="S756" s="5">
        <f t="shared" si="211"/>
        <v>0</v>
      </c>
      <c r="T756" s="5">
        <f t="shared" si="211"/>
        <v>0</v>
      </c>
      <c r="U756" s="112"/>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customHeight="1" outlineLevel="2" x14ac:dyDescent="0.25">
      <c r="A757" s="136"/>
      <c r="B757" s="126"/>
      <c r="C757" s="108"/>
      <c r="D757" s="108"/>
      <c r="E757" s="108"/>
      <c r="F757" s="110"/>
      <c r="G757" s="112"/>
      <c r="H757" s="112"/>
      <c r="K757" s="133"/>
      <c r="L757" s="133" t="s">
        <v>145</v>
      </c>
      <c r="M757" s="5">
        <f t="shared" si="211"/>
        <v>4.125</v>
      </c>
      <c r="N757" s="5">
        <f t="shared" si="211"/>
        <v>5.625</v>
      </c>
      <c r="O757" s="5">
        <f t="shared" si="211"/>
        <v>6</v>
      </c>
      <c r="P757" s="5">
        <f t="shared" si="211"/>
        <v>7.5</v>
      </c>
      <c r="Q757" s="5">
        <f t="shared" si="211"/>
        <v>7.5</v>
      </c>
      <c r="R757" s="5">
        <f t="shared" si="211"/>
        <v>0</v>
      </c>
      <c r="S757" s="5">
        <f t="shared" si="211"/>
        <v>0</v>
      </c>
      <c r="T757" s="5">
        <f t="shared" si="211"/>
        <v>0</v>
      </c>
      <c r="U757" s="112"/>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customHeight="1" outlineLevel="2" x14ac:dyDescent="0.25">
      <c r="A758" s="136"/>
      <c r="B758" s="126"/>
      <c r="C758" s="108"/>
      <c r="D758" s="108"/>
      <c r="E758" s="108"/>
      <c r="F758" s="110"/>
      <c r="G758" s="112"/>
      <c r="H758" s="112"/>
      <c r="K758" s="133"/>
      <c r="L758" s="133" t="s">
        <v>146</v>
      </c>
      <c r="M758" s="5">
        <f t="shared" si="211"/>
        <v>4.125</v>
      </c>
      <c r="N758" s="5">
        <f t="shared" si="211"/>
        <v>5.625</v>
      </c>
      <c r="O758" s="5">
        <f t="shared" si="211"/>
        <v>6</v>
      </c>
      <c r="P758" s="5">
        <f t="shared" si="211"/>
        <v>7.5</v>
      </c>
      <c r="Q758" s="5">
        <f t="shared" si="211"/>
        <v>7.5</v>
      </c>
      <c r="R758" s="5">
        <f t="shared" si="211"/>
        <v>0</v>
      </c>
      <c r="S758" s="5">
        <f t="shared" si="211"/>
        <v>0</v>
      </c>
      <c r="T758" s="5">
        <f t="shared" si="211"/>
        <v>0</v>
      </c>
      <c r="U758" s="112"/>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customHeight="1" outlineLevel="2" x14ac:dyDescent="0.25">
      <c r="A759" s="136"/>
      <c r="B759" s="126"/>
      <c r="C759" s="108"/>
      <c r="D759" s="108"/>
      <c r="E759" s="108"/>
      <c r="F759" s="110"/>
      <c r="G759" s="112"/>
      <c r="H759" s="112"/>
      <c r="K759" s="133"/>
      <c r="L759" s="133" t="s">
        <v>147</v>
      </c>
      <c r="M759" s="5">
        <f>INDEX(M$724:M$733,MATCH($L759,$L$724:$L$733,0))</f>
        <v>4.125</v>
      </c>
      <c r="N759" s="5">
        <f t="shared" si="211"/>
        <v>5.625</v>
      </c>
      <c r="O759" s="5">
        <f t="shared" si="211"/>
        <v>6</v>
      </c>
      <c r="P759" s="5">
        <f t="shared" si="211"/>
        <v>7.5</v>
      </c>
      <c r="Q759" s="5">
        <f t="shared" si="211"/>
        <v>7.5</v>
      </c>
      <c r="R759" s="5">
        <f t="shared" si="211"/>
        <v>0</v>
      </c>
      <c r="S759" s="5">
        <f t="shared" si="211"/>
        <v>0</v>
      </c>
      <c r="T759" s="5">
        <f t="shared" si="211"/>
        <v>0</v>
      </c>
      <c r="U759" s="112"/>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customHeight="1" outlineLevel="2" x14ac:dyDescent="0.25">
      <c r="A760" s="136"/>
      <c r="B760" s="126"/>
      <c r="C760" s="108"/>
      <c r="D760" s="108"/>
      <c r="E760" s="108"/>
      <c r="F760" s="110"/>
      <c r="G760" s="112"/>
      <c r="H760" s="112"/>
      <c r="K760" s="133"/>
      <c r="L760" s="133" t="s">
        <v>148</v>
      </c>
      <c r="M760" s="5">
        <f t="shared" si="211"/>
        <v>4.125</v>
      </c>
      <c r="N760" s="5">
        <f t="shared" si="211"/>
        <v>5.625</v>
      </c>
      <c r="O760" s="5">
        <f>INDEX(O$724:O$733,MATCH($L760,$L$724:$L$733,0))</f>
        <v>6</v>
      </c>
      <c r="P760" s="5">
        <f t="shared" si="211"/>
        <v>7.5</v>
      </c>
      <c r="Q760" s="5">
        <f t="shared" si="211"/>
        <v>7.5</v>
      </c>
      <c r="R760" s="5">
        <f t="shared" si="211"/>
        <v>0</v>
      </c>
      <c r="S760" s="5">
        <f t="shared" si="211"/>
        <v>0</v>
      </c>
      <c r="T760" s="5">
        <f t="shared" si="211"/>
        <v>0</v>
      </c>
      <c r="U760" s="112"/>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customHeight="1" outlineLevel="2" x14ac:dyDescent="0.25">
      <c r="A761" s="136"/>
      <c r="B761" s="126"/>
      <c r="C761" s="108"/>
      <c r="D761" s="108"/>
      <c r="E761" s="108"/>
      <c r="F761" s="110"/>
      <c r="G761" s="112"/>
      <c r="H761" s="112"/>
      <c r="K761" s="133"/>
      <c r="L761" s="133" t="s">
        <v>149</v>
      </c>
      <c r="M761" s="5">
        <f t="shared" si="211"/>
        <v>4.125</v>
      </c>
      <c r="N761" s="5">
        <f t="shared" si="211"/>
        <v>5.625</v>
      </c>
      <c r="O761" s="5">
        <f t="shared" si="211"/>
        <v>6</v>
      </c>
      <c r="P761" s="5">
        <f t="shared" si="211"/>
        <v>7.5</v>
      </c>
      <c r="Q761" s="5">
        <f t="shared" si="211"/>
        <v>7.5</v>
      </c>
      <c r="R761" s="5">
        <f t="shared" si="211"/>
        <v>0</v>
      </c>
      <c r="S761" s="5">
        <f t="shared" si="211"/>
        <v>0</v>
      </c>
      <c r="T761" s="5">
        <f t="shared" si="211"/>
        <v>0</v>
      </c>
      <c r="U761" s="112"/>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customHeight="1" outlineLevel="2" x14ac:dyDescent="0.25">
      <c r="A762" s="136"/>
      <c r="B762" s="126"/>
      <c r="C762" s="108"/>
      <c r="D762" s="108"/>
      <c r="E762" s="108"/>
      <c r="F762" s="110"/>
      <c r="G762" s="112"/>
      <c r="H762" s="112"/>
      <c r="K762" s="133"/>
      <c r="L762" s="133" t="s">
        <v>150</v>
      </c>
      <c r="M762" s="5">
        <f t="shared" si="211"/>
        <v>4.125</v>
      </c>
      <c r="N762" s="5">
        <f t="shared" si="211"/>
        <v>5.625</v>
      </c>
      <c r="O762" s="5">
        <f t="shared" si="211"/>
        <v>6</v>
      </c>
      <c r="P762" s="5">
        <f t="shared" si="211"/>
        <v>7.5</v>
      </c>
      <c r="Q762" s="5">
        <f t="shared" si="211"/>
        <v>7.5</v>
      </c>
      <c r="R762" s="5">
        <f t="shared" si="211"/>
        <v>0</v>
      </c>
      <c r="S762" s="5">
        <f t="shared" si="211"/>
        <v>0</v>
      </c>
      <c r="T762" s="5">
        <f t="shared" si="211"/>
        <v>0</v>
      </c>
      <c r="U762" s="112"/>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customHeight="1" outlineLevel="2" x14ac:dyDescent="0.25">
      <c r="A763" s="136"/>
      <c r="B763" s="126"/>
      <c r="C763" s="108"/>
      <c r="D763" s="108"/>
      <c r="E763" s="108"/>
      <c r="F763" s="110"/>
      <c r="G763" s="112"/>
      <c r="H763" s="112"/>
      <c r="K763" s="133"/>
      <c r="L763" s="133" t="s">
        <v>151</v>
      </c>
      <c r="M763" s="5">
        <f t="shared" si="211"/>
        <v>4.125</v>
      </c>
      <c r="N763" s="5">
        <f t="shared" si="211"/>
        <v>5.625</v>
      </c>
      <c r="O763" s="5">
        <f t="shared" si="211"/>
        <v>6</v>
      </c>
      <c r="P763" s="5">
        <f t="shared" si="211"/>
        <v>7.5</v>
      </c>
      <c r="Q763" s="5">
        <f t="shared" si="211"/>
        <v>7.5</v>
      </c>
      <c r="R763" s="5">
        <f t="shared" si="211"/>
        <v>0</v>
      </c>
      <c r="S763" s="5">
        <f t="shared" si="211"/>
        <v>0</v>
      </c>
      <c r="T763" s="5">
        <f t="shared" si="211"/>
        <v>0</v>
      </c>
      <c r="U763" s="112"/>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customHeight="1" outlineLevel="2" x14ac:dyDescent="0.25">
      <c r="A764" s="136"/>
      <c r="B764" s="126"/>
      <c r="C764" s="108"/>
      <c r="D764" s="108"/>
      <c r="E764" s="108"/>
      <c r="F764" s="110"/>
      <c r="G764" s="112"/>
      <c r="H764" s="112"/>
      <c r="K764" s="133" t="s">
        <v>819</v>
      </c>
      <c r="L764" s="133" t="s">
        <v>404</v>
      </c>
      <c r="M764" s="5">
        <f t="shared" si="211"/>
        <v>4.125</v>
      </c>
      <c r="N764" s="5">
        <f t="shared" si="211"/>
        <v>5.625</v>
      </c>
      <c r="O764" s="5">
        <f t="shared" si="211"/>
        <v>6</v>
      </c>
      <c r="P764" s="5">
        <f t="shared" si="211"/>
        <v>7.5</v>
      </c>
      <c r="Q764" s="5">
        <f t="shared" si="211"/>
        <v>7.5</v>
      </c>
      <c r="R764" s="5">
        <f t="shared" si="211"/>
        <v>0</v>
      </c>
      <c r="S764" s="5">
        <f t="shared" si="211"/>
        <v>0</v>
      </c>
      <c r="T764" s="5">
        <f t="shared" si="211"/>
        <v>0</v>
      </c>
      <c r="U764" s="112"/>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customHeight="1" outlineLevel="2" x14ac:dyDescent="0.25">
      <c r="A765" s="136"/>
      <c r="B765" s="126"/>
      <c r="C765" s="108"/>
      <c r="D765" s="108"/>
      <c r="E765" s="108"/>
      <c r="F765" s="110"/>
      <c r="G765" s="112"/>
      <c r="H765" s="112"/>
      <c r="K765" s="133"/>
      <c r="L765" s="133" t="s">
        <v>143</v>
      </c>
      <c r="M765" s="5">
        <f t="shared" si="211"/>
        <v>4.125</v>
      </c>
      <c r="N765" s="5">
        <f t="shared" si="211"/>
        <v>5.625</v>
      </c>
      <c r="O765" s="5">
        <f t="shared" si="211"/>
        <v>6</v>
      </c>
      <c r="P765" s="5">
        <f t="shared" si="211"/>
        <v>7.5</v>
      </c>
      <c r="Q765" s="5">
        <f t="shared" si="211"/>
        <v>7.5</v>
      </c>
      <c r="R765" s="5">
        <f t="shared" si="211"/>
        <v>0</v>
      </c>
      <c r="S765" s="5">
        <f t="shared" si="211"/>
        <v>0</v>
      </c>
      <c r="T765" s="5">
        <f t="shared" si="211"/>
        <v>0</v>
      </c>
      <c r="U765" s="112"/>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customHeight="1" outlineLevel="2" x14ac:dyDescent="0.25">
      <c r="A766" s="136"/>
      <c r="B766" s="126"/>
      <c r="C766" s="108"/>
      <c r="D766" s="108"/>
      <c r="E766" s="108"/>
      <c r="F766" s="110"/>
      <c r="G766" s="112"/>
      <c r="H766" s="112"/>
      <c r="K766" s="133"/>
      <c r="L766" s="133" t="s">
        <v>144</v>
      </c>
      <c r="M766" s="5">
        <f t="shared" si="211"/>
        <v>4.125</v>
      </c>
      <c r="N766" s="5">
        <f t="shared" si="211"/>
        <v>5.625</v>
      </c>
      <c r="O766" s="5">
        <f t="shared" si="211"/>
        <v>6</v>
      </c>
      <c r="P766" s="5">
        <f t="shared" si="211"/>
        <v>7.5</v>
      </c>
      <c r="Q766" s="5">
        <f t="shared" si="211"/>
        <v>7.5</v>
      </c>
      <c r="R766" s="5">
        <f t="shared" si="211"/>
        <v>0</v>
      </c>
      <c r="S766" s="5">
        <f t="shared" si="211"/>
        <v>0</v>
      </c>
      <c r="T766" s="5">
        <f t="shared" si="211"/>
        <v>0</v>
      </c>
      <c r="U766" s="112"/>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customHeight="1" outlineLevel="2" x14ac:dyDescent="0.25">
      <c r="A767" s="136"/>
      <c r="B767" s="126"/>
      <c r="C767" s="108"/>
      <c r="D767" s="108"/>
      <c r="E767" s="108"/>
      <c r="F767" s="110"/>
      <c r="G767" s="112"/>
      <c r="H767" s="112"/>
      <c r="K767" s="133"/>
      <c r="L767" s="133" t="s">
        <v>145</v>
      </c>
      <c r="M767" s="5">
        <f t="shared" ref="M767:T798" si="212">INDEX(M$724:M$733,MATCH($L767,$L$724:$L$733,0))</f>
        <v>4.125</v>
      </c>
      <c r="N767" s="5">
        <f t="shared" si="212"/>
        <v>5.625</v>
      </c>
      <c r="O767" s="5">
        <f t="shared" si="212"/>
        <v>6</v>
      </c>
      <c r="P767" s="5">
        <f t="shared" si="212"/>
        <v>7.5</v>
      </c>
      <c r="Q767" s="5">
        <f t="shared" si="212"/>
        <v>7.5</v>
      </c>
      <c r="R767" s="5">
        <f t="shared" si="212"/>
        <v>0</v>
      </c>
      <c r="S767" s="5">
        <f t="shared" si="212"/>
        <v>0</v>
      </c>
      <c r="T767" s="5">
        <f t="shared" si="212"/>
        <v>0</v>
      </c>
      <c r="U767" s="112"/>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customHeight="1" outlineLevel="2" x14ac:dyDescent="0.25">
      <c r="A768" s="136"/>
      <c r="B768" s="126"/>
      <c r="C768" s="108"/>
      <c r="D768" s="108"/>
      <c r="E768" s="108"/>
      <c r="F768" s="110"/>
      <c r="G768" s="112"/>
      <c r="H768" s="112"/>
      <c r="K768" s="133"/>
      <c r="L768" s="133" t="s">
        <v>146</v>
      </c>
      <c r="M768" s="5">
        <f t="shared" si="212"/>
        <v>4.125</v>
      </c>
      <c r="N768" s="5">
        <f t="shared" si="212"/>
        <v>5.625</v>
      </c>
      <c r="O768" s="5">
        <f t="shared" si="212"/>
        <v>6</v>
      </c>
      <c r="P768" s="5">
        <f t="shared" si="212"/>
        <v>7.5</v>
      </c>
      <c r="Q768" s="5">
        <f t="shared" si="212"/>
        <v>7.5</v>
      </c>
      <c r="R768" s="5">
        <f t="shared" si="212"/>
        <v>0</v>
      </c>
      <c r="S768" s="5">
        <f t="shared" si="212"/>
        <v>0</v>
      </c>
      <c r="T768" s="5">
        <f t="shared" si="212"/>
        <v>0</v>
      </c>
      <c r="U768" s="112"/>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customHeight="1" outlineLevel="2" x14ac:dyDescent="0.25">
      <c r="A769" s="136"/>
      <c r="B769" s="126"/>
      <c r="C769" s="108"/>
      <c r="D769" s="108"/>
      <c r="E769" s="108"/>
      <c r="F769" s="110"/>
      <c r="G769" s="112"/>
      <c r="H769" s="112"/>
      <c r="K769" s="133"/>
      <c r="L769" s="133" t="s">
        <v>147</v>
      </c>
      <c r="M769" s="5">
        <f t="shared" si="212"/>
        <v>4.125</v>
      </c>
      <c r="N769" s="5">
        <f t="shared" si="212"/>
        <v>5.625</v>
      </c>
      <c r="O769" s="5">
        <f t="shared" si="212"/>
        <v>6</v>
      </c>
      <c r="P769" s="5">
        <f t="shared" si="212"/>
        <v>7.5</v>
      </c>
      <c r="Q769" s="5">
        <f t="shared" si="212"/>
        <v>7.5</v>
      </c>
      <c r="R769" s="5">
        <f t="shared" si="212"/>
        <v>0</v>
      </c>
      <c r="S769" s="5">
        <f t="shared" si="212"/>
        <v>0</v>
      </c>
      <c r="T769" s="5">
        <f t="shared" si="212"/>
        <v>0</v>
      </c>
      <c r="U769" s="112"/>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customHeight="1" outlineLevel="2" x14ac:dyDescent="0.25">
      <c r="A770" s="136"/>
      <c r="B770" s="126"/>
      <c r="C770" s="108"/>
      <c r="D770" s="108"/>
      <c r="E770" s="108"/>
      <c r="F770" s="110"/>
      <c r="G770" s="112"/>
      <c r="H770" s="112"/>
      <c r="K770" s="133"/>
      <c r="L770" s="133" t="s">
        <v>148</v>
      </c>
      <c r="M770" s="5">
        <f t="shared" si="212"/>
        <v>4.125</v>
      </c>
      <c r="N770" s="5">
        <f t="shared" si="212"/>
        <v>5.625</v>
      </c>
      <c r="O770" s="5">
        <f t="shared" si="212"/>
        <v>6</v>
      </c>
      <c r="P770" s="5">
        <f t="shared" si="212"/>
        <v>7.5</v>
      </c>
      <c r="Q770" s="5">
        <f t="shared" si="212"/>
        <v>7.5</v>
      </c>
      <c r="R770" s="5">
        <f t="shared" si="212"/>
        <v>0</v>
      </c>
      <c r="S770" s="5">
        <f t="shared" si="212"/>
        <v>0</v>
      </c>
      <c r="T770" s="5">
        <f t="shared" si="212"/>
        <v>0</v>
      </c>
      <c r="U770" s="112"/>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customHeight="1" outlineLevel="2" x14ac:dyDescent="0.25">
      <c r="A771" s="136"/>
      <c r="B771" s="126"/>
      <c r="C771" s="108"/>
      <c r="D771" s="108"/>
      <c r="E771" s="108"/>
      <c r="F771" s="110"/>
      <c r="G771" s="112"/>
      <c r="H771" s="112"/>
      <c r="K771" s="133"/>
      <c r="L771" s="133" t="s">
        <v>149</v>
      </c>
      <c r="M771" s="5">
        <f t="shared" si="212"/>
        <v>4.125</v>
      </c>
      <c r="N771" s="5">
        <f t="shared" si="212"/>
        <v>5.625</v>
      </c>
      <c r="O771" s="5">
        <f t="shared" si="212"/>
        <v>6</v>
      </c>
      <c r="P771" s="5">
        <f t="shared" si="212"/>
        <v>7.5</v>
      </c>
      <c r="Q771" s="5">
        <f t="shared" si="212"/>
        <v>7.5</v>
      </c>
      <c r="R771" s="5">
        <f t="shared" si="212"/>
        <v>0</v>
      </c>
      <c r="S771" s="5">
        <f t="shared" si="212"/>
        <v>0</v>
      </c>
      <c r="T771" s="5">
        <f t="shared" si="212"/>
        <v>0</v>
      </c>
      <c r="U771" s="112"/>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customHeight="1" outlineLevel="2" x14ac:dyDescent="0.25">
      <c r="A772" s="136"/>
      <c r="B772" s="126"/>
      <c r="C772" s="108"/>
      <c r="D772" s="108"/>
      <c r="E772" s="108"/>
      <c r="F772" s="110"/>
      <c r="G772" s="112"/>
      <c r="H772" s="112"/>
      <c r="K772" s="133"/>
      <c r="L772" s="133" t="s">
        <v>150</v>
      </c>
      <c r="M772" s="5">
        <f t="shared" si="212"/>
        <v>4.125</v>
      </c>
      <c r="N772" s="5">
        <f t="shared" si="212"/>
        <v>5.625</v>
      </c>
      <c r="O772" s="5">
        <f t="shared" si="212"/>
        <v>6</v>
      </c>
      <c r="P772" s="5">
        <f t="shared" si="212"/>
        <v>7.5</v>
      </c>
      <c r="Q772" s="5">
        <f t="shared" si="212"/>
        <v>7.5</v>
      </c>
      <c r="R772" s="5">
        <f t="shared" si="212"/>
        <v>0</v>
      </c>
      <c r="S772" s="5">
        <f t="shared" si="212"/>
        <v>0</v>
      </c>
      <c r="T772" s="5">
        <f t="shared" si="212"/>
        <v>0</v>
      </c>
      <c r="U772" s="112"/>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customHeight="1" outlineLevel="2" x14ac:dyDescent="0.25">
      <c r="A773" s="136"/>
      <c r="B773" s="126"/>
      <c r="C773" s="108"/>
      <c r="D773" s="108"/>
      <c r="E773" s="108"/>
      <c r="F773" s="110"/>
      <c r="G773" s="112"/>
      <c r="H773" s="112"/>
      <c r="K773" s="133"/>
      <c r="L773" s="133" t="s">
        <v>151</v>
      </c>
      <c r="M773" s="5">
        <f t="shared" si="212"/>
        <v>4.125</v>
      </c>
      <c r="N773" s="5">
        <f t="shared" si="212"/>
        <v>5.625</v>
      </c>
      <c r="O773" s="5">
        <f t="shared" si="212"/>
        <v>6</v>
      </c>
      <c r="P773" s="5">
        <f t="shared" si="212"/>
        <v>7.5</v>
      </c>
      <c r="Q773" s="5">
        <f t="shared" si="212"/>
        <v>7.5</v>
      </c>
      <c r="R773" s="5">
        <f t="shared" si="212"/>
        <v>0</v>
      </c>
      <c r="S773" s="5">
        <f t="shared" si="212"/>
        <v>0</v>
      </c>
      <c r="T773" s="5">
        <f t="shared" si="212"/>
        <v>0</v>
      </c>
      <c r="U773" s="112"/>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customHeight="1" outlineLevel="2" x14ac:dyDescent="0.25">
      <c r="A774" s="136"/>
      <c r="B774" s="126"/>
      <c r="C774" s="108"/>
      <c r="D774" s="108"/>
      <c r="E774" s="108"/>
      <c r="F774" s="110"/>
      <c r="G774" s="112"/>
      <c r="H774" s="112"/>
      <c r="K774" s="133" t="s">
        <v>820</v>
      </c>
      <c r="L774" s="133" t="s">
        <v>404</v>
      </c>
      <c r="M774" s="1051">
        <v>0</v>
      </c>
      <c r="N774" s="1051">
        <v>0</v>
      </c>
      <c r="O774" s="1051">
        <v>0</v>
      </c>
      <c r="P774" s="1051">
        <v>0</v>
      </c>
      <c r="Q774" s="1051">
        <v>0</v>
      </c>
      <c r="R774" s="1051">
        <v>0</v>
      </c>
      <c r="S774" s="1051">
        <v>0</v>
      </c>
      <c r="T774" s="1051">
        <v>0</v>
      </c>
      <c r="U774" s="112"/>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customHeight="1" outlineLevel="2" x14ac:dyDescent="0.25">
      <c r="A775" s="136"/>
      <c r="B775" s="126"/>
      <c r="C775" s="108"/>
      <c r="D775" s="108"/>
      <c r="E775" s="108"/>
      <c r="F775" s="110"/>
      <c r="G775" s="112"/>
      <c r="H775" s="112"/>
      <c r="K775" s="133"/>
      <c r="L775" s="133" t="s">
        <v>143</v>
      </c>
      <c r="M775" s="5">
        <f t="shared" si="212"/>
        <v>4.125</v>
      </c>
      <c r="N775" s="5">
        <f t="shared" si="212"/>
        <v>5.625</v>
      </c>
      <c r="O775" s="5">
        <f t="shared" si="212"/>
        <v>6</v>
      </c>
      <c r="P775" s="5">
        <f t="shared" si="212"/>
        <v>7.5</v>
      </c>
      <c r="Q775" s="5">
        <f t="shared" si="212"/>
        <v>7.5</v>
      </c>
      <c r="R775" s="5">
        <f t="shared" si="212"/>
        <v>0</v>
      </c>
      <c r="S775" s="5">
        <f t="shared" si="212"/>
        <v>0</v>
      </c>
      <c r="T775" s="5">
        <f t="shared" si="212"/>
        <v>0</v>
      </c>
      <c r="U775" s="112"/>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customHeight="1" outlineLevel="2" x14ac:dyDescent="0.25">
      <c r="A776" s="136"/>
      <c r="B776" s="126"/>
      <c r="C776" s="108"/>
      <c r="D776" s="108"/>
      <c r="E776" s="108"/>
      <c r="F776" s="110"/>
      <c r="G776" s="112"/>
      <c r="H776" s="112"/>
      <c r="K776" s="133"/>
      <c r="L776" s="133" t="s">
        <v>144</v>
      </c>
      <c r="M776" s="5">
        <f t="shared" si="212"/>
        <v>4.125</v>
      </c>
      <c r="N776" s="5">
        <f t="shared" si="212"/>
        <v>5.625</v>
      </c>
      <c r="O776" s="5">
        <f t="shared" si="212"/>
        <v>6</v>
      </c>
      <c r="P776" s="5">
        <f t="shared" si="212"/>
        <v>7.5</v>
      </c>
      <c r="Q776" s="5">
        <f t="shared" si="212"/>
        <v>7.5</v>
      </c>
      <c r="R776" s="5">
        <f t="shared" si="212"/>
        <v>0</v>
      </c>
      <c r="S776" s="5">
        <f t="shared" si="212"/>
        <v>0</v>
      </c>
      <c r="T776" s="5">
        <f t="shared" si="212"/>
        <v>0</v>
      </c>
      <c r="U776" s="112"/>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customHeight="1" outlineLevel="2" x14ac:dyDescent="0.25">
      <c r="A777" s="136"/>
      <c r="B777" s="126"/>
      <c r="C777" s="108"/>
      <c r="D777" s="108"/>
      <c r="E777" s="108"/>
      <c r="F777" s="110"/>
      <c r="G777" s="112"/>
      <c r="H777" s="112"/>
      <c r="K777" s="133"/>
      <c r="L777" s="133" t="s">
        <v>145</v>
      </c>
      <c r="M777" s="5">
        <f t="shared" si="212"/>
        <v>4.125</v>
      </c>
      <c r="N777" s="5">
        <f t="shared" si="212"/>
        <v>5.625</v>
      </c>
      <c r="O777" s="5">
        <f t="shared" si="212"/>
        <v>6</v>
      </c>
      <c r="P777" s="5">
        <f t="shared" si="212"/>
        <v>7.5</v>
      </c>
      <c r="Q777" s="5">
        <f t="shared" si="212"/>
        <v>7.5</v>
      </c>
      <c r="R777" s="5">
        <f t="shared" si="212"/>
        <v>0</v>
      </c>
      <c r="S777" s="5">
        <f t="shared" si="212"/>
        <v>0</v>
      </c>
      <c r="T777" s="5">
        <f t="shared" si="212"/>
        <v>0</v>
      </c>
      <c r="U777" s="112"/>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customHeight="1" outlineLevel="2" x14ac:dyDescent="0.25">
      <c r="A778" s="136"/>
      <c r="B778" s="126"/>
      <c r="C778" s="108"/>
      <c r="D778" s="108"/>
      <c r="E778" s="108"/>
      <c r="F778" s="110"/>
      <c r="G778" s="112"/>
      <c r="H778" s="112"/>
      <c r="K778" s="133"/>
      <c r="L778" s="133" t="s">
        <v>146</v>
      </c>
      <c r="M778" s="5">
        <f t="shared" si="212"/>
        <v>4.125</v>
      </c>
      <c r="N778" s="5">
        <f t="shared" si="212"/>
        <v>5.625</v>
      </c>
      <c r="O778" s="5">
        <f t="shared" si="212"/>
        <v>6</v>
      </c>
      <c r="P778" s="5">
        <f t="shared" si="212"/>
        <v>7.5</v>
      </c>
      <c r="Q778" s="5">
        <f t="shared" si="212"/>
        <v>7.5</v>
      </c>
      <c r="R778" s="5">
        <f t="shared" si="212"/>
        <v>0</v>
      </c>
      <c r="S778" s="5">
        <f t="shared" si="212"/>
        <v>0</v>
      </c>
      <c r="T778" s="5">
        <f t="shared" si="212"/>
        <v>0</v>
      </c>
      <c r="U778" s="112"/>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customHeight="1" outlineLevel="2" x14ac:dyDescent="0.25">
      <c r="A779" s="136"/>
      <c r="B779" s="126"/>
      <c r="C779" s="108"/>
      <c r="D779" s="108"/>
      <c r="E779" s="108"/>
      <c r="F779" s="110"/>
      <c r="G779" s="112"/>
      <c r="H779" s="112"/>
      <c r="K779" s="133"/>
      <c r="L779" s="133" t="s">
        <v>147</v>
      </c>
      <c r="M779" s="5">
        <f t="shared" si="212"/>
        <v>4.125</v>
      </c>
      <c r="N779" s="5">
        <f t="shared" si="212"/>
        <v>5.625</v>
      </c>
      <c r="O779" s="5">
        <f t="shared" si="212"/>
        <v>6</v>
      </c>
      <c r="P779" s="5">
        <f t="shared" si="212"/>
        <v>7.5</v>
      </c>
      <c r="Q779" s="5">
        <f t="shared" si="212"/>
        <v>7.5</v>
      </c>
      <c r="R779" s="5">
        <f t="shared" si="212"/>
        <v>0</v>
      </c>
      <c r="S779" s="5">
        <f t="shared" si="212"/>
        <v>0</v>
      </c>
      <c r="T779" s="5">
        <f t="shared" si="212"/>
        <v>0</v>
      </c>
      <c r="U779" s="112"/>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customHeight="1" outlineLevel="2" x14ac:dyDescent="0.25">
      <c r="A780" s="136"/>
      <c r="B780" s="126"/>
      <c r="C780" s="108"/>
      <c r="D780" s="108"/>
      <c r="E780" s="108"/>
      <c r="F780" s="110"/>
      <c r="G780" s="112"/>
      <c r="H780" s="112"/>
      <c r="K780" s="133"/>
      <c r="L780" s="133" t="s">
        <v>148</v>
      </c>
      <c r="M780" s="5">
        <f t="shared" si="212"/>
        <v>4.125</v>
      </c>
      <c r="N780" s="5">
        <f t="shared" si="212"/>
        <v>5.625</v>
      </c>
      <c r="O780" s="5">
        <f t="shared" si="212"/>
        <v>6</v>
      </c>
      <c r="P780" s="5">
        <f t="shared" si="212"/>
        <v>7.5</v>
      </c>
      <c r="Q780" s="5">
        <f t="shared" si="212"/>
        <v>7.5</v>
      </c>
      <c r="R780" s="5">
        <f t="shared" si="212"/>
        <v>0</v>
      </c>
      <c r="S780" s="5">
        <f t="shared" si="212"/>
        <v>0</v>
      </c>
      <c r="T780" s="5">
        <f t="shared" si="212"/>
        <v>0</v>
      </c>
      <c r="U780" s="112"/>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customHeight="1" outlineLevel="2" x14ac:dyDescent="0.25">
      <c r="A781" s="136"/>
      <c r="B781" s="126"/>
      <c r="C781" s="108"/>
      <c r="D781" s="108"/>
      <c r="E781" s="108"/>
      <c r="F781" s="110"/>
      <c r="G781" s="112"/>
      <c r="H781" s="112"/>
      <c r="K781" s="133"/>
      <c r="L781" s="133" t="s">
        <v>149</v>
      </c>
      <c r="M781" s="5">
        <f t="shared" si="212"/>
        <v>4.125</v>
      </c>
      <c r="N781" s="5">
        <f t="shared" si="212"/>
        <v>5.625</v>
      </c>
      <c r="O781" s="5">
        <f t="shared" si="212"/>
        <v>6</v>
      </c>
      <c r="P781" s="5">
        <f t="shared" si="212"/>
        <v>7.5</v>
      </c>
      <c r="Q781" s="5">
        <f t="shared" si="212"/>
        <v>7.5</v>
      </c>
      <c r="R781" s="5">
        <f t="shared" si="212"/>
        <v>0</v>
      </c>
      <c r="S781" s="5">
        <f t="shared" si="212"/>
        <v>0</v>
      </c>
      <c r="T781" s="5">
        <f t="shared" si="212"/>
        <v>0</v>
      </c>
      <c r="U781" s="112"/>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customHeight="1" outlineLevel="2" x14ac:dyDescent="0.25">
      <c r="A782" s="136"/>
      <c r="B782" s="126"/>
      <c r="C782" s="108"/>
      <c r="D782" s="108"/>
      <c r="E782" s="108"/>
      <c r="F782" s="110"/>
      <c r="G782" s="112"/>
      <c r="H782" s="112"/>
      <c r="K782" s="133"/>
      <c r="L782" s="133" t="s">
        <v>150</v>
      </c>
      <c r="M782" s="5">
        <f t="shared" si="212"/>
        <v>4.125</v>
      </c>
      <c r="N782" s="5">
        <f t="shared" si="212"/>
        <v>5.625</v>
      </c>
      <c r="O782" s="5">
        <f t="shared" si="212"/>
        <v>6</v>
      </c>
      <c r="P782" s="5">
        <f t="shared" si="212"/>
        <v>7.5</v>
      </c>
      <c r="Q782" s="5">
        <f t="shared" si="212"/>
        <v>7.5</v>
      </c>
      <c r="R782" s="5">
        <f t="shared" si="212"/>
        <v>0</v>
      </c>
      <c r="S782" s="5">
        <f t="shared" si="212"/>
        <v>0</v>
      </c>
      <c r="T782" s="5">
        <f t="shared" si="212"/>
        <v>0</v>
      </c>
      <c r="U782" s="112"/>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customHeight="1" outlineLevel="2" x14ac:dyDescent="0.25">
      <c r="A783" s="136"/>
      <c r="B783" s="126"/>
      <c r="C783" s="108"/>
      <c r="D783" s="108"/>
      <c r="E783" s="108"/>
      <c r="F783" s="110"/>
      <c r="G783" s="112"/>
      <c r="H783" s="112"/>
      <c r="K783" s="133"/>
      <c r="L783" s="133" t="s">
        <v>151</v>
      </c>
      <c r="M783" s="5">
        <f t="shared" si="212"/>
        <v>4.125</v>
      </c>
      <c r="N783" s="5">
        <f t="shared" si="212"/>
        <v>5.625</v>
      </c>
      <c r="O783" s="5">
        <f t="shared" si="212"/>
        <v>6</v>
      </c>
      <c r="P783" s="5">
        <f t="shared" si="212"/>
        <v>7.5</v>
      </c>
      <c r="Q783" s="5">
        <f t="shared" si="212"/>
        <v>7.5</v>
      </c>
      <c r="R783" s="5">
        <f t="shared" si="212"/>
        <v>0</v>
      </c>
      <c r="S783" s="5">
        <f t="shared" si="212"/>
        <v>0</v>
      </c>
      <c r="T783" s="5">
        <f t="shared" si="212"/>
        <v>0</v>
      </c>
      <c r="U783" s="112"/>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customHeight="1" outlineLevel="2" x14ac:dyDescent="0.25">
      <c r="A784" s="136"/>
      <c r="B784" s="126"/>
      <c r="C784" s="108"/>
      <c r="D784" s="108"/>
      <c r="E784" s="108"/>
      <c r="F784" s="110"/>
      <c r="G784" s="112"/>
      <c r="H784" s="112"/>
      <c r="K784" s="133" t="s">
        <v>821</v>
      </c>
      <c r="L784" s="133" t="s">
        <v>404</v>
      </c>
      <c r="M784" s="1051">
        <v>0</v>
      </c>
      <c r="N784" s="1051">
        <v>0</v>
      </c>
      <c r="O784" s="1051">
        <v>0</v>
      </c>
      <c r="P784" s="1051">
        <v>0</v>
      </c>
      <c r="Q784" s="1051">
        <v>0</v>
      </c>
      <c r="R784" s="1051">
        <v>0</v>
      </c>
      <c r="S784" s="1051">
        <v>0</v>
      </c>
      <c r="T784" s="1051">
        <v>0</v>
      </c>
      <c r="U784" s="112"/>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customHeight="1" outlineLevel="2" x14ac:dyDescent="0.25">
      <c r="A785" s="136"/>
      <c r="B785" s="126"/>
      <c r="C785" s="108"/>
      <c r="D785" s="108"/>
      <c r="E785" s="108"/>
      <c r="F785" s="110"/>
      <c r="G785" s="112"/>
      <c r="H785" s="112"/>
      <c r="K785" s="133"/>
      <c r="L785" s="133" t="s">
        <v>143</v>
      </c>
      <c r="M785" s="5">
        <f t="shared" si="212"/>
        <v>4.125</v>
      </c>
      <c r="N785" s="5">
        <f t="shared" si="212"/>
        <v>5.625</v>
      </c>
      <c r="O785" s="5">
        <f t="shared" si="212"/>
        <v>6</v>
      </c>
      <c r="P785" s="5">
        <f t="shared" si="212"/>
        <v>7.5</v>
      </c>
      <c r="Q785" s="5">
        <f t="shared" si="212"/>
        <v>7.5</v>
      </c>
      <c r="R785" s="5">
        <f t="shared" si="212"/>
        <v>0</v>
      </c>
      <c r="S785" s="5">
        <f t="shared" si="212"/>
        <v>0</v>
      </c>
      <c r="T785" s="5">
        <f t="shared" si="212"/>
        <v>0</v>
      </c>
      <c r="U785" s="112"/>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customHeight="1" outlineLevel="2" x14ac:dyDescent="0.25">
      <c r="A786" s="136"/>
      <c r="B786" s="126"/>
      <c r="C786" s="108"/>
      <c r="D786" s="108"/>
      <c r="E786" s="108"/>
      <c r="F786" s="110"/>
      <c r="G786" s="112"/>
      <c r="H786" s="112"/>
      <c r="K786" s="133"/>
      <c r="L786" s="133" t="s">
        <v>144</v>
      </c>
      <c r="M786" s="5">
        <f t="shared" si="212"/>
        <v>4.125</v>
      </c>
      <c r="N786" s="5">
        <f t="shared" si="212"/>
        <v>5.625</v>
      </c>
      <c r="O786" s="5">
        <f t="shared" si="212"/>
        <v>6</v>
      </c>
      <c r="P786" s="5">
        <f t="shared" si="212"/>
        <v>7.5</v>
      </c>
      <c r="Q786" s="5">
        <f t="shared" si="212"/>
        <v>7.5</v>
      </c>
      <c r="R786" s="5">
        <f t="shared" si="212"/>
        <v>0</v>
      </c>
      <c r="S786" s="5">
        <f t="shared" si="212"/>
        <v>0</v>
      </c>
      <c r="T786" s="5">
        <f t="shared" si="212"/>
        <v>0</v>
      </c>
      <c r="U786" s="112"/>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customHeight="1" outlineLevel="2" x14ac:dyDescent="0.25">
      <c r="A787" s="136"/>
      <c r="B787" s="126"/>
      <c r="C787" s="108"/>
      <c r="D787" s="108"/>
      <c r="E787" s="108"/>
      <c r="F787" s="110"/>
      <c r="G787" s="112"/>
      <c r="H787" s="112"/>
      <c r="K787" s="133"/>
      <c r="L787" s="133" t="s">
        <v>145</v>
      </c>
      <c r="M787" s="5">
        <f t="shared" si="212"/>
        <v>4.125</v>
      </c>
      <c r="N787" s="5">
        <f t="shared" si="212"/>
        <v>5.625</v>
      </c>
      <c r="O787" s="5">
        <f t="shared" si="212"/>
        <v>6</v>
      </c>
      <c r="P787" s="5">
        <f t="shared" si="212"/>
        <v>7.5</v>
      </c>
      <c r="Q787" s="5">
        <f t="shared" si="212"/>
        <v>7.5</v>
      </c>
      <c r="R787" s="5">
        <f t="shared" si="212"/>
        <v>0</v>
      </c>
      <c r="S787" s="5">
        <f t="shared" si="212"/>
        <v>0</v>
      </c>
      <c r="T787" s="5">
        <f t="shared" si="212"/>
        <v>0</v>
      </c>
      <c r="U787" s="112"/>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customHeight="1" outlineLevel="2" x14ac:dyDescent="0.25">
      <c r="A788" s="136"/>
      <c r="B788" s="126"/>
      <c r="C788" s="108"/>
      <c r="D788" s="108"/>
      <c r="E788" s="108"/>
      <c r="F788" s="110"/>
      <c r="G788" s="112"/>
      <c r="H788" s="112"/>
      <c r="K788" s="133"/>
      <c r="L788" s="133" t="s">
        <v>146</v>
      </c>
      <c r="M788" s="5">
        <f t="shared" si="212"/>
        <v>4.125</v>
      </c>
      <c r="N788" s="5">
        <f t="shared" si="212"/>
        <v>5.625</v>
      </c>
      <c r="O788" s="5">
        <f t="shared" si="212"/>
        <v>6</v>
      </c>
      <c r="P788" s="5">
        <f t="shared" si="212"/>
        <v>7.5</v>
      </c>
      <c r="Q788" s="5">
        <f t="shared" si="212"/>
        <v>7.5</v>
      </c>
      <c r="R788" s="5">
        <f t="shared" si="212"/>
        <v>0</v>
      </c>
      <c r="S788" s="5">
        <f t="shared" si="212"/>
        <v>0</v>
      </c>
      <c r="T788" s="5">
        <f t="shared" si="212"/>
        <v>0</v>
      </c>
      <c r="U788" s="112"/>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customHeight="1" outlineLevel="2" x14ac:dyDescent="0.25">
      <c r="A789" s="136"/>
      <c r="B789" s="126"/>
      <c r="C789" s="108"/>
      <c r="D789" s="108"/>
      <c r="E789" s="108"/>
      <c r="F789" s="110"/>
      <c r="G789" s="112"/>
      <c r="H789" s="112"/>
      <c r="K789" s="133"/>
      <c r="L789" s="133" t="s">
        <v>147</v>
      </c>
      <c r="M789" s="5">
        <f t="shared" si="212"/>
        <v>4.125</v>
      </c>
      <c r="N789" s="5">
        <f t="shared" si="212"/>
        <v>5.625</v>
      </c>
      <c r="O789" s="5">
        <f t="shared" si="212"/>
        <v>6</v>
      </c>
      <c r="P789" s="5">
        <f t="shared" si="212"/>
        <v>7.5</v>
      </c>
      <c r="Q789" s="5">
        <f t="shared" si="212"/>
        <v>7.5</v>
      </c>
      <c r="R789" s="5">
        <f t="shared" si="212"/>
        <v>0</v>
      </c>
      <c r="S789" s="5">
        <f t="shared" si="212"/>
        <v>0</v>
      </c>
      <c r="T789" s="5">
        <f t="shared" si="212"/>
        <v>0</v>
      </c>
      <c r="U789" s="112"/>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customHeight="1" outlineLevel="2" x14ac:dyDescent="0.25">
      <c r="A790" s="136"/>
      <c r="B790" s="126"/>
      <c r="C790" s="108"/>
      <c r="D790" s="108"/>
      <c r="E790" s="108"/>
      <c r="F790" s="110"/>
      <c r="G790" s="112"/>
      <c r="H790" s="112"/>
      <c r="K790" s="133"/>
      <c r="L790" s="133" t="s">
        <v>148</v>
      </c>
      <c r="M790" s="5">
        <f t="shared" si="212"/>
        <v>4.125</v>
      </c>
      <c r="N790" s="5">
        <f t="shared" si="212"/>
        <v>5.625</v>
      </c>
      <c r="O790" s="5">
        <f t="shared" si="212"/>
        <v>6</v>
      </c>
      <c r="P790" s="5">
        <f t="shared" si="212"/>
        <v>7.5</v>
      </c>
      <c r="Q790" s="5">
        <f t="shared" si="212"/>
        <v>7.5</v>
      </c>
      <c r="R790" s="5">
        <f t="shared" si="212"/>
        <v>0</v>
      </c>
      <c r="S790" s="5">
        <f t="shared" si="212"/>
        <v>0</v>
      </c>
      <c r="T790" s="5">
        <f t="shared" si="212"/>
        <v>0</v>
      </c>
      <c r="U790" s="112"/>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customHeight="1" outlineLevel="2" x14ac:dyDescent="0.25">
      <c r="A791" s="136"/>
      <c r="B791" s="126"/>
      <c r="C791" s="108"/>
      <c r="D791" s="108"/>
      <c r="E791" s="108"/>
      <c r="F791" s="110"/>
      <c r="G791" s="112"/>
      <c r="H791" s="112"/>
      <c r="K791" s="133"/>
      <c r="L791" s="133" t="s">
        <v>149</v>
      </c>
      <c r="M791" s="5">
        <f t="shared" si="212"/>
        <v>4.125</v>
      </c>
      <c r="N791" s="5">
        <f t="shared" si="212"/>
        <v>5.625</v>
      </c>
      <c r="O791" s="5">
        <f t="shared" si="212"/>
        <v>6</v>
      </c>
      <c r="P791" s="5">
        <f t="shared" si="212"/>
        <v>7.5</v>
      </c>
      <c r="Q791" s="5">
        <f t="shared" si="212"/>
        <v>7.5</v>
      </c>
      <c r="R791" s="5">
        <f t="shared" si="212"/>
        <v>0</v>
      </c>
      <c r="S791" s="5">
        <f t="shared" si="212"/>
        <v>0</v>
      </c>
      <c r="T791" s="5">
        <f t="shared" si="212"/>
        <v>0</v>
      </c>
      <c r="U791" s="112"/>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customHeight="1" outlineLevel="2" x14ac:dyDescent="0.25">
      <c r="A792" s="136"/>
      <c r="B792" s="126"/>
      <c r="C792" s="108"/>
      <c r="D792" s="108"/>
      <c r="E792" s="108"/>
      <c r="F792" s="110"/>
      <c r="G792" s="112"/>
      <c r="H792" s="112"/>
      <c r="K792" s="133"/>
      <c r="L792" s="133" t="s">
        <v>150</v>
      </c>
      <c r="M792" s="5">
        <f t="shared" si="212"/>
        <v>4.125</v>
      </c>
      <c r="N792" s="5">
        <f t="shared" si="212"/>
        <v>5.625</v>
      </c>
      <c r="O792" s="5">
        <f t="shared" si="212"/>
        <v>6</v>
      </c>
      <c r="P792" s="5">
        <f t="shared" si="212"/>
        <v>7.5</v>
      </c>
      <c r="Q792" s="5">
        <f t="shared" si="212"/>
        <v>7.5</v>
      </c>
      <c r="R792" s="5">
        <f t="shared" si="212"/>
        <v>0</v>
      </c>
      <c r="S792" s="5">
        <f t="shared" si="212"/>
        <v>0</v>
      </c>
      <c r="T792" s="5">
        <f t="shared" si="212"/>
        <v>0</v>
      </c>
      <c r="U792" s="112"/>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customHeight="1" outlineLevel="2" x14ac:dyDescent="0.25">
      <c r="A793" s="136"/>
      <c r="B793" s="126"/>
      <c r="C793" s="108"/>
      <c r="D793" s="108"/>
      <c r="E793" s="108"/>
      <c r="F793" s="110"/>
      <c r="G793" s="112"/>
      <c r="H793" s="112"/>
      <c r="K793" s="133"/>
      <c r="L793" s="133" t="s">
        <v>151</v>
      </c>
      <c r="M793" s="5">
        <f t="shared" si="212"/>
        <v>4.125</v>
      </c>
      <c r="N793" s="5">
        <f t="shared" si="212"/>
        <v>5.625</v>
      </c>
      <c r="O793" s="5">
        <f t="shared" si="212"/>
        <v>6</v>
      </c>
      <c r="P793" s="5">
        <f t="shared" si="212"/>
        <v>7.5</v>
      </c>
      <c r="Q793" s="5">
        <f t="shared" si="212"/>
        <v>7.5</v>
      </c>
      <c r="R793" s="5">
        <f t="shared" si="212"/>
        <v>0</v>
      </c>
      <c r="S793" s="5">
        <f t="shared" si="212"/>
        <v>0</v>
      </c>
      <c r="T793" s="5">
        <f t="shared" si="212"/>
        <v>0</v>
      </c>
      <c r="U793" s="112"/>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customHeight="1" outlineLevel="2" x14ac:dyDescent="0.25">
      <c r="A794" s="136"/>
      <c r="B794" s="126"/>
      <c r="C794" s="108"/>
      <c r="D794" s="108"/>
      <c r="E794" s="108"/>
      <c r="F794" s="110"/>
      <c r="G794" s="112"/>
      <c r="H794" s="112"/>
      <c r="K794" s="133" t="s">
        <v>822</v>
      </c>
      <c r="L794" s="133" t="s">
        <v>404</v>
      </c>
      <c r="M794" s="1051">
        <v>0</v>
      </c>
      <c r="N794" s="1051">
        <v>0</v>
      </c>
      <c r="O794" s="1051">
        <v>0</v>
      </c>
      <c r="P794" s="1051">
        <v>0</v>
      </c>
      <c r="Q794" s="1051">
        <v>0</v>
      </c>
      <c r="R794" s="1051">
        <v>0</v>
      </c>
      <c r="S794" s="1051">
        <v>0</v>
      </c>
      <c r="T794" s="1051">
        <v>0</v>
      </c>
      <c r="U794" s="112"/>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customHeight="1" outlineLevel="2" x14ac:dyDescent="0.25">
      <c r="A795" s="136"/>
      <c r="B795" s="126"/>
      <c r="C795" s="108"/>
      <c r="D795" s="108"/>
      <c r="E795" s="108"/>
      <c r="F795" s="110"/>
      <c r="G795" s="112"/>
      <c r="H795" s="112"/>
      <c r="K795" s="133"/>
      <c r="L795" s="133" t="s">
        <v>143</v>
      </c>
      <c r="M795" s="1051">
        <v>0</v>
      </c>
      <c r="N795" s="1051">
        <v>0</v>
      </c>
      <c r="O795" s="1051">
        <v>0</v>
      </c>
      <c r="P795" s="1051">
        <v>0</v>
      </c>
      <c r="Q795" s="1051">
        <v>0</v>
      </c>
      <c r="R795" s="1051">
        <v>0</v>
      </c>
      <c r="S795" s="1051">
        <v>0</v>
      </c>
      <c r="T795" s="1051">
        <v>0</v>
      </c>
      <c r="U795" s="112"/>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customHeight="1" outlineLevel="2" x14ac:dyDescent="0.25">
      <c r="A796" s="136"/>
      <c r="B796" s="126"/>
      <c r="C796" s="108"/>
      <c r="D796" s="108"/>
      <c r="E796" s="108"/>
      <c r="F796" s="110"/>
      <c r="G796" s="112"/>
      <c r="H796" s="112"/>
      <c r="K796" s="133"/>
      <c r="L796" s="133" t="s">
        <v>144</v>
      </c>
      <c r="M796" s="5">
        <f t="shared" si="212"/>
        <v>4.125</v>
      </c>
      <c r="N796" s="5">
        <f t="shared" si="212"/>
        <v>5.625</v>
      </c>
      <c r="O796" s="5">
        <f t="shared" si="212"/>
        <v>6</v>
      </c>
      <c r="P796" s="5">
        <f t="shared" si="212"/>
        <v>7.5</v>
      </c>
      <c r="Q796" s="5">
        <f t="shared" si="212"/>
        <v>7.5</v>
      </c>
      <c r="R796" s="5">
        <f t="shared" si="212"/>
        <v>0</v>
      </c>
      <c r="S796" s="5">
        <f t="shared" si="212"/>
        <v>0</v>
      </c>
      <c r="T796" s="5">
        <f t="shared" si="212"/>
        <v>0</v>
      </c>
      <c r="U796" s="112"/>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customHeight="1" outlineLevel="2" x14ac:dyDescent="0.25">
      <c r="A797" s="136"/>
      <c r="B797" s="126"/>
      <c r="C797" s="108"/>
      <c r="D797" s="108"/>
      <c r="E797" s="108"/>
      <c r="F797" s="110"/>
      <c r="G797" s="112"/>
      <c r="H797" s="112"/>
      <c r="K797" s="133"/>
      <c r="L797" s="133" t="s">
        <v>145</v>
      </c>
      <c r="M797" s="5">
        <f t="shared" si="212"/>
        <v>4.125</v>
      </c>
      <c r="N797" s="5">
        <f t="shared" si="212"/>
        <v>5.625</v>
      </c>
      <c r="O797" s="5">
        <f t="shared" si="212"/>
        <v>6</v>
      </c>
      <c r="P797" s="5">
        <f t="shared" si="212"/>
        <v>7.5</v>
      </c>
      <c r="Q797" s="5">
        <f t="shared" si="212"/>
        <v>7.5</v>
      </c>
      <c r="R797" s="5">
        <f t="shared" si="212"/>
        <v>0</v>
      </c>
      <c r="S797" s="5">
        <f t="shared" si="212"/>
        <v>0</v>
      </c>
      <c r="T797" s="5">
        <f t="shared" si="212"/>
        <v>0</v>
      </c>
      <c r="U797" s="112"/>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customHeight="1" outlineLevel="2" x14ac:dyDescent="0.25">
      <c r="A798" s="136"/>
      <c r="B798" s="126"/>
      <c r="C798" s="108"/>
      <c r="D798" s="108"/>
      <c r="E798" s="108"/>
      <c r="F798" s="110"/>
      <c r="G798" s="112"/>
      <c r="H798" s="112"/>
      <c r="K798" s="133"/>
      <c r="L798" s="133" t="s">
        <v>146</v>
      </c>
      <c r="M798" s="5">
        <f t="shared" si="212"/>
        <v>4.125</v>
      </c>
      <c r="N798" s="5">
        <f t="shared" si="212"/>
        <v>5.625</v>
      </c>
      <c r="O798" s="5">
        <f t="shared" si="212"/>
        <v>6</v>
      </c>
      <c r="P798" s="5">
        <f t="shared" si="212"/>
        <v>7.5</v>
      </c>
      <c r="Q798" s="5">
        <f t="shared" si="212"/>
        <v>7.5</v>
      </c>
      <c r="R798" s="5">
        <f t="shared" si="212"/>
        <v>0</v>
      </c>
      <c r="S798" s="5">
        <f t="shared" si="212"/>
        <v>0</v>
      </c>
      <c r="T798" s="5">
        <f t="shared" ref="N798:T823" si="213">INDEX(T$724:T$733,MATCH($L798,$L$724:$L$733,0))</f>
        <v>0</v>
      </c>
      <c r="U798" s="112"/>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customHeight="1" outlineLevel="2" x14ac:dyDescent="0.25">
      <c r="A799" s="136"/>
      <c r="B799" s="126"/>
      <c r="C799" s="108"/>
      <c r="D799" s="108"/>
      <c r="E799" s="108"/>
      <c r="F799" s="110"/>
      <c r="G799" s="112"/>
      <c r="H799" s="112"/>
      <c r="K799" s="133"/>
      <c r="L799" s="133" t="s">
        <v>147</v>
      </c>
      <c r="M799" s="5">
        <f t="shared" ref="M799:M823" si="214">INDEX(M$724:M$733,MATCH($L799,$L$724:$L$733,0))</f>
        <v>4.125</v>
      </c>
      <c r="N799" s="5">
        <f t="shared" si="213"/>
        <v>5.625</v>
      </c>
      <c r="O799" s="5">
        <f t="shared" si="213"/>
        <v>6</v>
      </c>
      <c r="P799" s="5">
        <f t="shared" si="213"/>
        <v>7.5</v>
      </c>
      <c r="Q799" s="5">
        <f t="shared" si="213"/>
        <v>7.5</v>
      </c>
      <c r="R799" s="5">
        <f t="shared" si="213"/>
        <v>0</v>
      </c>
      <c r="S799" s="5">
        <f t="shared" si="213"/>
        <v>0</v>
      </c>
      <c r="T799" s="5">
        <f t="shared" si="213"/>
        <v>0</v>
      </c>
      <c r="U799" s="112"/>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customHeight="1" outlineLevel="2" x14ac:dyDescent="0.25">
      <c r="A800" s="136"/>
      <c r="B800" s="126"/>
      <c r="C800" s="108"/>
      <c r="D800" s="108"/>
      <c r="E800" s="108"/>
      <c r="F800" s="110"/>
      <c r="G800" s="112"/>
      <c r="H800" s="112"/>
      <c r="K800" s="133"/>
      <c r="L800" s="133" t="s">
        <v>148</v>
      </c>
      <c r="M800" s="5">
        <f t="shared" si="214"/>
        <v>4.125</v>
      </c>
      <c r="N800" s="5">
        <f t="shared" si="213"/>
        <v>5.625</v>
      </c>
      <c r="O800" s="5">
        <f t="shared" si="213"/>
        <v>6</v>
      </c>
      <c r="P800" s="5">
        <f t="shared" si="213"/>
        <v>7.5</v>
      </c>
      <c r="Q800" s="5">
        <f t="shared" si="213"/>
        <v>7.5</v>
      </c>
      <c r="R800" s="5">
        <f t="shared" si="213"/>
        <v>0</v>
      </c>
      <c r="S800" s="5">
        <f t="shared" si="213"/>
        <v>0</v>
      </c>
      <c r="T800" s="5">
        <f t="shared" si="213"/>
        <v>0</v>
      </c>
      <c r="U800" s="112"/>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customHeight="1" outlineLevel="2" x14ac:dyDescent="0.25">
      <c r="A801" s="136"/>
      <c r="B801" s="126"/>
      <c r="C801" s="108"/>
      <c r="D801" s="108"/>
      <c r="E801" s="108"/>
      <c r="F801" s="110"/>
      <c r="G801" s="112"/>
      <c r="H801" s="112"/>
      <c r="K801" s="133"/>
      <c r="L801" s="133" t="s">
        <v>149</v>
      </c>
      <c r="M801" s="5">
        <f t="shared" si="214"/>
        <v>4.125</v>
      </c>
      <c r="N801" s="5">
        <f t="shared" si="213"/>
        <v>5.625</v>
      </c>
      <c r="O801" s="5">
        <f t="shared" si="213"/>
        <v>6</v>
      </c>
      <c r="P801" s="5">
        <f t="shared" si="213"/>
        <v>7.5</v>
      </c>
      <c r="Q801" s="5">
        <f t="shared" si="213"/>
        <v>7.5</v>
      </c>
      <c r="R801" s="5">
        <f t="shared" si="213"/>
        <v>0</v>
      </c>
      <c r="S801" s="5">
        <f t="shared" si="213"/>
        <v>0</v>
      </c>
      <c r="T801" s="5">
        <f t="shared" si="213"/>
        <v>0</v>
      </c>
      <c r="U801" s="112"/>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customHeight="1" outlineLevel="2" x14ac:dyDescent="0.25">
      <c r="A802" s="136"/>
      <c r="B802" s="126"/>
      <c r="C802" s="108"/>
      <c r="D802" s="108"/>
      <c r="E802" s="108"/>
      <c r="F802" s="110"/>
      <c r="G802" s="112"/>
      <c r="H802" s="112"/>
      <c r="K802" s="133"/>
      <c r="L802" s="133" t="s">
        <v>150</v>
      </c>
      <c r="M802" s="5">
        <f t="shared" si="214"/>
        <v>4.125</v>
      </c>
      <c r="N802" s="5">
        <f t="shared" si="213"/>
        <v>5.625</v>
      </c>
      <c r="O802" s="5">
        <f t="shared" si="213"/>
        <v>6</v>
      </c>
      <c r="P802" s="5">
        <f t="shared" si="213"/>
        <v>7.5</v>
      </c>
      <c r="Q802" s="5">
        <f t="shared" si="213"/>
        <v>7.5</v>
      </c>
      <c r="R802" s="5">
        <f t="shared" si="213"/>
        <v>0</v>
      </c>
      <c r="S802" s="5">
        <f t="shared" si="213"/>
        <v>0</v>
      </c>
      <c r="T802" s="5">
        <f t="shared" si="213"/>
        <v>0</v>
      </c>
      <c r="U802" s="112"/>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customHeight="1" outlineLevel="2" x14ac:dyDescent="0.25">
      <c r="A803" s="136"/>
      <c r="B803" s="126"/>
      <c r="C803" s="108"/>
      <c r="D803" s="108"/>
      <c r="E803" s="108"/>
      <c r="F803" s="110"/>
      <c r="G803" s="112"/>
      <c r="H803" s="112"/>
      <c r="K803" s="133"/>
      <c r="L803" s="133" t="s">
        <v>151</v>
      </c>
      <c r="M803" s="5">
        <f t="shared" si="214"/>
        <v>4.125</v>
      </c>
      <c r="N803" s="5">
        <f t="shared" si="213"/>
        <v>5.625</v>
      </c>
      <c r="O803" s="5">
        <f t="shared" si="213"/>
        <v>6</v>
      </c>
      <c r="P803" s="5">
        <f t="shared" si="213"/>
        <v>7.5</v>
      </c>
      <c r="Q803" s="5">
        <f t="shared" si="213"/>
        <v>7.5</v>
      </c>
      <c r="R803" s="5">
        <f t="shared" si="213"/>
        <v>0</v>
      </c>
      <c r="S803" s="5">
        <f t="shared" si="213"/>
        <v>0</v>
      </c>
      <c r="T803" s="5">
        <f t="shared" si="213"/>
        <v>0</v>
      </c>
      <c r="U803" s="112"/>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customHeight="1" outlineLevel="2" x14ac:dyDescent="0.25">
      <c r="A804" s="136"/>
      <c r="B804" s="126"/>
      <c r="C804" s="108"/>
      <c r="D804" s="108"/>
      <c r="E804" s="108"/>
      <c r="F804" s="110"/>
      <c r="G804" s="112"/>
      <c r="H804" s="112"/>
      <c r="K804" s="133" t="s">
        <v>823</v>
      </c>
      <c r="L804" s="133" t="s">
        <v>404</v>
      </c>
      <c r="M804" s="1051">
        <v>0</v>
      </c>
      <c r="N804" s="1051">
        <v>0</v>
      </c>
      <c r="O804" s="1051">
        <v>0</v>
      </c>
      <c r="P804" s="1051">
        <v>0</v>
      </c>
      <c r="Q804" s="1051">
        <v>0</v>
      </c>
      <c r="R804" s="1051">
        <v>0</v>
      </c>
      <c r="S804" s="1051">
        <v>0</v>
      </c>
      <c r="T804" s="1051">
        <v>0</v>
      </c>
      <c r="U804" s="112"/>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customHeight="1" outlineLevel="2" x14ac:dyDescent="0.25">
      <c r="A805" s="136"/>
      <c r="B805" s="126"/>
      <c r="C805" s="108"/>
      <c r="D805" s="108"/>
      <c r="E805" s="108"/>
      <c r="F805" s="110"/>
      <c r="G805" s="112"/>
      <c r="H805" s="112"/>
      <c r="K805" s="133"/>
      <c r="L805" s="133" t="s">
        <v>143</v>
      </c>
      <c r="M805" s="1051">
        <v>0</v>
      </c>
      <c r="N805" s="1051">
        <v>0</v>
      </c>
      <c r="O805" s="1051">
        <v>0</v>
      </c>
      <c r="P805" s="1051">
        <v>0</v>
      </c>
      <c r="Q805" s="1051">
        <v>0</v>
      </c>
      <c r="R805" s="1051">
        <v>0</v>
      </c>
      <c r="S805" s="1051">
        <v>0</v>
      </c>
      <c r="T805" s="1051">
        <v>0</v>
      </c>
      <c r="U805" s="112"/>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customHeight="1" outlineLevel="2" x14ac:dyDescent="0.25">
      <c r="A806" s="136"/>
      <c r="B806" s="126"/>
      <c r="C806" s="108"/>
      <c r="D806" s="108"/>
      <c r="E806" s="108"/>
      <c r="F806" s="110"/>
      <c r="G806" s="112"/>
      <c r="H806" s="112"/>
      <c r="K806" s="133"/>
      <c r="L806" s="133" t="s">
        <v>144</v>
      </c>
      <c r="M806" s="5">
        <f t="shared" si="214"/>
        <v>4.125</v>
      </c>
      <c r="N806" s="5">
        <f t="shared" si="213"/>
        <v>5.625</v>
      </c>
      <c r="O806" s="5">
        <f t="shared" si="213"/>
        <v>6</v>
      </c>
      <c r="P806" s="5">
        <f t="shared" si="213"/>
        <v>7.5</v>
      </c>
      <c r="Q806" s="5">
        <f t="shared" si="213"/>
        <v>7.5</v>
      </c>
      <c r="R806" s="5">
        <f t="shared" si="213"/>
        <v>0</v>
      </c>
      <c r="S806" s="5">
        <f t="shared" si="213"/>
        <v>0</v>
      </c>
      <c r="T806" s="5">
        <f t="shared" si="213"/>
        <v>0</v>
      </c>
      <c r="U806" s="112"/>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customHeight="1" outlineLevel="2" x14ac:dyDescent="0.25">
      <c r="A807" s="136"/>
      <c r="B807" s="126"/>
      <c r="C807" s="108"/>
      <c r="D807" s="108"/>
      <c r="E807" s="108"/>
      <c r="F807" s="110"/>
      <c r="G807" s="112"/>
      <c r="H807" s="112"/>
      <c r="K807" s="133"/>
      <c r="L807" s="133" t="s">
        <v>145</v>
      </c>
      <c r="M807" s="5">
        <f t="shared" si="214"/>
        <v>4.125</v>
      </c>
      <c r="N807" s="5">
        <f t="shared" si="213"/>
        <v>5.625</v>
      </c>
      <c r="O807" s="5">
        <f t="shared" si="213"/>
        <v>6</v>
      </c>
      <c r="P807" s="5">
        <f t="shared" si="213"/>
        <v>7.5</v>
      </c>
      <c r="Q807" s="5">
        <f t="shared" si="213"/>
        <v>7.5</v>
      </c>
      <c r="R807" s="5">
        <f t="shared" si="213"/>
        <v>0</v>
      </c>
      <c r="S807" s="5">
        <f t="shared" si="213"/>
        <v>0</v>
      </c>
      <c r="T807" s="5">
        <f t="shared" si="213"/>
        <v>0</v>
      </c>
      <c r="U807" s="112"/>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customHeight="1" outlineLevel="2" x14ac:dyDescent="0.25">
      <c r="A808" s="136"/>
      <c r="B808" s="126"/>
      <c r="C808" s="108"/>
      <c r="D808" s="108"/>
      <c r="E808" s="108"/>
      <c r="F808" s="110"/>
      <c r="G808" s="112"/>
      <c r="H808" s="112"/>
      <c r="K808" s="133"/>
      <c r="L808" s="133" t="s">
        <v>146</v>
      </c>
      <c r="M808" s="5">
        <f t="shared" si="214"/>
        <v>4.125</v>
      </c>
      <c r="N808" s="5">
        <f t="shared" si="213"/>
        <v>5.625</v>
      </c>
      <c r="O808" s="5">
        <f t="shared" si="213"/>
        <v>6</v>
      </c>
      <c r="P808" s="5">
        <f t="shared" si="213"/>
        <v>7.5</v>
      </c>
      <c r="Q808" s="5">
        <f t="shared" si="213"/>
        <v>7.5</v>
      </c>
      <c r="R808" s="5">
        <f t="shared" si="213"/>
        <v>0</v>
      </c>
      <c r="S808" s="5">
        <f t="shared" si="213"/>
        <v>0</v>
      </c>
      <c r="T808" s="5">
        <f t="shared" si="213"/>
        <v>0</v>
      </c>
      <c r="U808" s="112"/>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customHeight="1" outlineLevel="2" x14ac:dyDescent="0.25">
      <c r="A809" s="136"/>
      <c r="B809" s="126"/>
      <c r="C809" s="108"/>
      <c r="D809" s="108"/>
      <c r="E809" s="108"/>
      <c r="F809" s="110"/>
      <c r="G809" s="112"/>
      <c r="H809" s="112"/>
      <c r="K809" s="133"/>
      <c r="L809" s="133" t="s">
        <v>147</v>
      </c>
      <c r="M809" s="5">
        <f t="shared" si="214"/>
        <v>4.125</v>
      </c>
      <c r="N809" s="5">
        <f t="shared" si="213"/>
        <v>5.625</v>
      </c>
      <c r="O809" s="5">
        <f t="shared" si="213"/>
        <v>6</v>
      </c>
      <c r="P809" s="5">
        <f t="shared" si="213"/>
        <v>7.5</v>
      </c>
      <c r="Q809" s="5">
        <f t="shared" si="213"/>
        <v>7.5</v>
      </c>
      <c r="R809" s="5">
        <f t="shared" si="213"/>
        <v>0</v>
      </c>
      <c r="S809" s="5">
        <f t="shared" si="213"/>
        <v>0</v>
      </c>
      <c r="T809" s="5">
        <f t="shared" si="213"/>
        <v>0</v>
      </c>
      <c r="U809" s="112"/>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customHeight="1" outlineLevel="2" x14ac:dyDescent="0.25">
      <c r="A810" s="136"/>
      <c r="B810" s="126"/>
      <c r="C810" s="108"/>
      <c r="D810" s="108"/>
      <c r="E810" s="108"/>
      <c r="F810" s="110"/>
      <c r="G810" s="112"/>
      <c r="H810" s="112"/>
      <c r="K810" s="133"/>
      <c r="L810" s="133" t="s">
        <v>148</v>
      </c>
      <c r="M810" s="5">
        <f t="shared" si="214"/>
        <v>4.125</v>
      </c>
      <c r="N810" s="5">
        <f t="shared" si="213"/>
        <v>5.625</v>
      </c>
      <c r="O810" s="5">
        <f t="shared" si="213"/>
        <v>6</v>
      </c>
      <c r="P810" s="5">
        <f t="shared" si="213"/>
        <v>7.5</v>
      </c>
      <c r="Q810" s="5">
        <f t="shared" si="213"/>
        <v>7.5</v>
      </c>
      <c r="R810" s="5">
        <f t="shared" si="213"/>
        <v>0</v>
      </c>
      <c r="S810" s="5">
        <f t="shared" si="213"/>
        <v>0</v>
      </c>
      <c r="T810" s="5">
        <f t="shared" si="213"/>
        <v>0</v>
      </c>
      <c r="U810" s="112"/>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customHeight="1" outlineLevel="2" x14ac:dyDescent="0.25">
      <c r="A811" s="136"/>
      <c r="B811" s="126"/>
      <c r="C811" s="108"/>
      <c r="D811" s="108"/>
      <c r="E811" s="108"/>
      <c r="F811" s="110"/>
      <c r="G811" s="112"/>
      <c r="H811" s="112"/>
      <c r="K811" s="133"/>
      <c r="L811" s="133" t="s">
        <v>149</v>
      </c>
      <c r="M811" s="5">
        <f t="shared" si="214"/>
        <v>4.125</v>
      </c>
      <c r="N811" s="5">
        <f t="shared" si="213"/>
        <v>5.625</v>
      </c>
      <c r="O811" s="5">
        <f t="shared" si="213"/>
        <v>6</v>
      </c>
      <c r="P811" s="5">
        <f t="shared" si="213"/>
        <v>7.5</v>
      </c>
      <c r="Q811" s="5">
        <f t="shared" si="213"/>
        <v>7.5</v>
      </c>
      <c r="R811" s="5">
        <f t="shared" si="213"/>
        <v>0</v>
      </c>
      <c r="S811" s="5">
        <f t="shared" si="213"/>
        <v>0</v>
      </c>
      <c r="T811" s="5">
        <f t="shared" si="213"/>
        <v>0</v>
      </c>
      <c r="U811" s="112"/>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customHeight="1" outlineLevel="2" x14ac:dyDescent="0.25">
      <c r="A812" s="136"/>
      <c r="B812" s="126"/>
      <c r="C812" s="108"/>
      <c r="D812" s="108"/>
      <c r="E812" s="108"/>
      <c r="F812" s="110"/>
      <c r="G812" s="112"/>
      <c r="H812" s="112"/>
      <c r="K812" s="133"/>
      <c r="L812" s="133" t="s">
        <v>150</v>
      </c>
      <c r="M812" s="5">
        <f t="shared" si="214"/>
        <v>4.125</v>
      </c>
      <c r="N812" s="5">
        <f t="shared" si="213"/>
        <v>5.625</v>
      </c>
      <c r="O812" s="5">
        <f t="shared" si="213"/>
        <v>6</v>
      </c>
      <c r="P812" s="5">
        <f t="shared" si="213"/>
        <v>7.5</v>
      </c>
      <c r="Q812" s="5">
        <f t="shared" si="213"/>
        <v>7.5</v>
      </c>
      <c r="R812" s="5">
        <f t="shared" si="213"/>
        <v>0</v>
      </c>
      <c r="S812" s="5">
        <f t="shared" si="213"/>
        <v>0</v>
      </c>
      <c r="T812" s="5">
        <f t="shared" si="213"/>
        <v>0</v>
      </c>
      <c r="U812" s="112"/>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customHeight="1" outlineLevel="2" x14ac:dyDescent="0.25">
      <c r="A813" s="136"/>
      <c r="B813" s="126"/>
      <c r="C813" s="108"/>
      <c r="D813" s="108"/>
      <c r="E813" s="108"/>
      <c r="F813" s="110"/>
      <c r="G813" s="112"/>
      <c r="H813" s="112"/>
      <c r="K813" s="133"/>
      <c r="L813" s="133" t="s">
        <v>151</v>
      </c>
      <c r="M813" s="5">
        <f t="shared" si="214"/>
        <v>4.125</v>
      </c>
      <c r="N813" s="5">
        <f t="shared" si="213"/>
        <v>5.625</v>
      </c>
      <c r="O813" s="5">
        <f t="shared" si="213"/>
        <v>6</v>
      </c>
      <c r="P813" s="5">
        <f t="shared" si="213"/>
        <v>7.5</v>
      </c>
      <c r="Q813" s="5">
        <f t="shared" si="213"/>
        <v>7.5</v>
      </c>
      <c r="R813" s="5">
        <f t="shared" si="213"/>
        <v>0</v>
      </c>
      <c r="S813" s="5">
        <f t="shared" si="213"/>
        <v>0</v>
      </c>
      <c r="T813" s="5">
        <f t="shared" si="213"/>
        <v>0</v>
      </c>
      <c r="U813" s="112"/>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customHeight="1" outlineLevel="2" x14ac:dyDescent="0.25">
      <c r="A814" s="136"/>
      <c r="B814" s="126"/>
      <c r="C814" s="108"/>
      <c r="D814" s="108"/>
      <c r="E814" s="108"/>
      <c r="F814" s="110"/>
      <c r="G814" s="112"/>
      <c r="H814" s="112"/>
      <c r="K814" s="133" t="s">
        <v>824</v>
      </c>
      <c r="L814" s="133" t="s">
        <v>404</v>
      </c>
      <c r="M814" s="1051">
        <v>0</v>
      </c>
      <c r="N814" s="1051">
        <v>0</v>
      </c>
      <c r="O814" s="1051">
        <v>0</v>
      </c>
      <c r="P814" s="1051">
        <v>0</v>
      </c>
      <c r="Q814" s="1051">
        <v>0</v>
      </c>
      <c r="R814" s="1051">
        <v>0</v>
      </c>
      <c r="S814" s="1051">
        <v>0</v>
      </c>
      <c r="T814" s="1051">
        <v>0</v>
      </c>
      <c r="U814" s="112"/>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customHeight="1" outlineLevel="2" x14ac:dyDescent="0.25">
      <c r="A815" s="136"/>
      <c r="B815" s="126"/>
      <c r="C815" s="108"/>
      <c r="D815" s="108"/>
      <c r="E815" s="108"/>
      <c r="F815" s="110"/>
      <c r="G815" s="112"/>
      <c r="H815" s="112"/>
      <c r="K815" s="133"/>
      <c r="L815" s="133" t="s">
        <v>143</v>
      </c>
      <c r="M815" s="1051">
        <v>0</v>
      </c>
      <c r="N815" s="1051">
        <v>0</v>
      </c>
      <c r="O815" s="1051">
        <v>0</v>
      </c>
      <c r="P815" s="1051">
        <v>0</v>
      </c>
      <c r="Q815" s="1051">
        <v>0</v>
      </c>
      <c r="R815" s="1051">
        <v>0</v>
      </c>
      <c r="S815" s="1051">
        <v>0</v>
      </c>
      <c r="T815" s="1051">
        <v>0</v>
      </c>
      <c r="U815" s="112"/>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customHeight="1" outlineLevel="2" x14ac:dyDescent="0.25">
      <c r="A816" s="136"/>
      <c r="B816" s="126"/>
      <c r="C816" s="108"/>
      <c r="D816" s="108"/>
      <c r="E816" s="108"/>
      <c r="F816" s="110"/>
      <c r="G816" s="112"/>
      <c r="H816" s="112"/>
      <c r="K816" s="133"/>
      <c r="L816" s="133" t="s">
        <v>144</v>
      </c>
      <c r="M816" s="5">
        <f t="shared" si="214"/>
        <v>4.125</v>
      </c>
      <c r="N816" s="5">
        <f t="shared" si="213"/>
        <v>5.625</v>
      </c>
      <c r="O816" s="5">
        <f t="shared" si="213"/>
        <v>6</v>
      </c>
      <c r="P816" s="5">
        <f t="shared" si="213"/>
        <v>7.5</v>
      </c>
      <c r="Q816" s="5">
        <f t="shared" si="213"/>
        <v>7.5</v>
      </c>
      <c r="R816" s="5">
        <f t="shared" si="213"/>
        <v>0</v>
      </c>
      <c r="S816" s="5">
        <f t="shared" si="213"/>
        <v>0</v>
      </c>
      <c r="T816" s="5">
        <f t="shared" si="213"/>
        <v>0</v>
      </c>
      <c r="U816" s="112"/>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62" s="138" customFormat="1" ht="13.15" customHeight="1" outlineLevel="2" x14ac:dyDescent="0.25">
      <c r="A817" s="136"/>
      <c r="B817" s="126"/>
      <c r="C817" s="108"/>
      <c r="D817" s="108"/>
      <c r="E817" s="108"/>
      <c r="F817" s="110"/>
      <c r="G817" s="112"/>
      <c r="H817" s="112"/>
      <c r="K817" s="133"/>
      <c r="L817" s="133" t="s">
        <v>145</v>
      </c>
      <c r="M817" s="5">
        <f t="shared" si="214"/>
        <v>4.125</v>
      </c>
      <c r="N817" s="5">
        <f t="shared" si="213"/>
        <v>5.625</v>
      </c>
      <c r="O817" s="5">
        <f t="shared" si="213"/>
        <v>6</v>
      </c>
      <c r="P817" s="5">
        <f t="shared" si="213"/>
        <v>7.5</v>
      </c>
      <c r="Q817" s="5">
        <f t="shared" si="213"/>
        <v>7.5</v>
      </c>
      <c r="R817" s="5">
        <f t="shared" si="213"/>
        <v>0</v>
      </c>
      <c r="S817" s="5">
        <f t="shared" si="213"/>
        <v>0</v>
      </c>
      <c r="T817" s="5">
        <f t="shared" si="213"/>
        <v>0</v>
      </c>
      <c r="U817" s="112"/>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62" s="138" customFormat="1" ht="13.15" customHeight="1" outlineLevel="2" x14ac:dyDescent="0.25">
      <c r="A818" s="136"/>
      <c r="B818" s="126"/>
      <c r="C818" s="108"/>
      <c r="D818" s="108"/>
      <c r="E818" s="108"/>
      <c r="F818" s="110"/>
      <c r="G818" s="112"/>
      <c r="H818" s="112"/>
      <c r="K818" s="133"/>
      <c r="L818" s="133" t="s">
        <v>146</v>
      </c>
      <c r="M818" s="5">
        <f t="shared" si="214"/>
        <v>4.125</v>
      </c>
      <c r="N818" s="5">
        <f t="shared" si="213"/>
        <v>5.625</v>
      </c>
      <c r="O818" s="5">
        <f t="shared" si="213"/>
        <v>6</v>
      </c>
      <c r="P818" s="5">
        <f t="shared" si="213"/>
        <v>7.5</v>
      </c>
      <c r="Q818" s="5">
        <f t="shared" si="213"/>
        <v>7.5</v>
      </c>
      <c r="R818" s="5">
        <f t="shared" si="213"/>
        <v>0</v>
      </c>
      <c r="S818" s="5">
        <f t="shared" si="213"/>
        <v>0</v>
      </c>
      <c r="T818" s="5">
        <f t="shared" si="213"/>
        <v>0</v>
      </c>
      <c r="U818" s="112"/>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62" s="138" customFormat="1" ht="13.15" customHeight="1" outlineLevel="2" x14ac:dyDescent="0.25">
      <c r="A819" s="136"/>
      <c r="B819" s="126"/>
      <c r="C819" s="108"/>
      <c r="D819" s="108"/>
      <c r="E819" s="108"/>
      <c r="F819" s="110"/>
      <c r="G819" s="112"/>
      <c r="H819" s="112"/>
      <c r="K819" s="133"/>
      <c r="L819" s="133" t="s">
        <v>147</v>
      </c>
      <c r="M819" s="5">
        <f t="shared" si="214"/>
        <v>4.125</v>
      </c>
      <c r="N819" s="5">
        <f t="shared" si="213"/>
        <v>5.625</v>
      </c>
      <c r="O819" s="5">
        <f t="shared" si="213"/>
        <v>6</v>
      </c>
      <c r="P819" s="5">
        <f t="shared" si="213"/>
        <v>7.5</v>
      </c>
      <c r="Q819" s="5">
        <f t="shared" si="213"/>
        <v>7.5</v>
      </c>
      <c r="R819" s="5">
        <f t="shared" si="213"/>
        <v>0</v>
      </c>
      <c r="S819" s="5">
        <f t="shared" si="213"/>
        <v>0</v>
      </c>
      <c r="T819" s="5">
        <f t="shared" si="213"/>
        <v>0</v>
      </c>
      <c r="U819" s="112"/>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62" s="138" customFormat="1" ht="13.15" customHeight="1" outlineLevel="2" x14ac:dyDescent="0.25">
      <c r="A820" s="136"/>
      <c r="B820" s="126"/>
      <c r="C820" s="108"/>
      <c r="D820" s="108"/>
      <c r="E820" s="108"/>
      <c r="F820" s="110"/>
      <c r="G820" s="112"/>
      <c r="H820" s="112"/>
      <c r="K820" s="133"/>
      <c r="L820" s="133" t="s">
        <v>148</v>
      </c>
      <c r="M820" s="5">
        <f t="shared" si="214"/>
        <v>4.125</v>
      </c>
      <c r="N820" s="5">
        <f t="shared" si="213"/>
        <v>5.625</v>
      </c>
      <c r="O820" s="5">
        <f t="shared" si="213"/>
        <v>6</v>
      </c>
      <c r="P820" s="5">
        <f t="shared" si="213"/>
        <v>7.5</v>
      </c>
      <c r="Q820" s="5">
        <f t="shared" si="213"/>
        <v>7.5</v>
      </c>
      <c r="R820" s="5">
        <f t="shared" si="213"/>
        <v>0</v>
      </c>
      <c r="S820" s="5">
        <f t="shared" si="213"/>
        <v>0</v>
      </c>
      <c r="T820" s="5">
        <f t="shared" si="213"/>
        <v>0</v>
      </c>
      <c r="U820" s="112"/>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62" s="138" customFormat="1" ht="13.15" customHeight="1" outlineLevel="2" x14ac:dyDescent="0.25">
      <c r="A821" s="136"/>
      <c r="B821" s="126"/>
      <c r="C821" s="108"/>
      <c r="D821" s="108"/>
      <c r="E821" s="108"/>
      <c r="F821" s="110"/>
      <c r="G821" s="112"/>
      <c r="H821" s="112"/>
      <c r="K821" s="133"/>
      <c r="L821" s="133" t="s">
        <v>149</v>
      </c>
      <c r="M821" s="5">
        <f t="shared" si="214"/>
        <v>4.125</v>
      </c>
      <c r="N821" s="5">
        <f t="shared" si="213"/>
        <v>5.625</v>
      </c>
      <c r="O821" s="5">
        <f t="shared" si="213"/>
        <v>6</v>
      </c>
      <c r="P821" s="5">
        <f t="shared" si="213"/>
        <v>7.5</v>
      </c>
      <c r="Q821" s="5">
        <f t="shared" si="213"/>
        <v>7.5</v>
      </c>
      <c r="R821" s="5">
        <f t="shared" si="213"/>
        <v>0</v>
      </c>
      <c r="S821" s="5">
        <f t="shared" si="213"/>
        <v>0</v>
      </c>
      <c r="T821" s="5">
        <f t="shared" si="213"/>
        <v>0</v>
      </c>
      <c r="U821" s="112"/>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62" s="138" customFormat="1" ht="13.15" customHeight="1" outlineLevel="2" x14ac:dyDescent="0.25">
      <c r="A822" s="136"/>
      <c r="B822" s="126"/>
      <c r="C822" s="108"/>
      <c r="D822" s="108"/>
      <c r="E822" s="108"/>
      <c r="F822" s="110"/>
      <c r="G822" s="112"/>
      <c r="H822" s="112"/>
      <c r="K822" s="133"/>
      <c r="L822" s="133" t="s">
        <v>150</v>
      </c>
      <c r="M822" s="5">
        <f t="shared" si="214"/>
        <v>4.125</v>
      </c>
      <c r="N822" s="5">
        <f t="shared" si="213"/>
        <v>5.625</v>
      </c>
      <c r="O822" s="5">
        <f t="shared" si="213"/>
        <v>6</v>
      </c>
      <c r="P822" s="5">
        <f t="shared" si="213"/>
        <v>7.5</v>
      </c>
      <c r="Q822" s="5">
        <f t="shared" si="213"/>
        <v>7.5</v>
      </c>
      <c r="R822" s="5">
        <f t="shared" si="213"/>
        <v>0</v>
      </c>
      <c r="S822" s="5">
        <f t="shared" si="213"/>
        <v>0</v>
      </c>
      <c r="T822" s="5">
        <f t="shared" si="213"/>
        <v>0</v>
      </c>
      <c r="U822" s="112"/>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62" s="138" customFormat="1" ht="13.15" customHeight="1" outlineLevel="2" x14ac:dyDescent="0.25">
      <c r="A823" s="136"/>
      <c r="B823" s="126"/>
      <c r="C823" s="108"/>
      <c r="D823" s="108"/>
      <c r="E823" s="108"/>
      <c r="F823" s="110"/>
      <c r="G823" s="112"/>
      <c r="H823" s="112"/>
      <c r="K823" s="133"/>
      <c r="L823" s="133" t="s">
        <v>151</v>
      </c>
      <c r="M823" s="5">
        <f t="shared" si="214"/>
        <v>4.125</v>
      </c>
      <c r="N823" s="5">
        <f t="shared" si="213"/>
        <v>5.625</v>
      </c>
      <c r="O823" s="5">
        <f t="shared" si="213"/>
        <v>6</v>
      </c>
      <c r="P823" s="5">
        <f t="shared" si="213"/>
        <v>7.5</v>
      </c>
      <c r="Q823" s="5">
        <f t="shared" si="213"/>
        <v>7.5</v>
      </c>
      <c r="R823" s="5">
        <f t="shared" si="213"/>
        <v>0</v>
      </c>
      <c r="S823" s="5">
        <f t="shared" si="213"/>
        <v>0</v>
      </c>
      <c r="T823" s="5">
        <f t="shared" si="213"/>
        <v>0</v>
      </c>
      <c r="U823" s="112"/>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62" s="138" customFormat="1" ht="15" outlineLevel="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62" ht="13.15"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3"/>
      <c r="V837" s="673"/>
      <c r="W837" s="673"/>
      <c r="X837" s="673"/>
      <c r="Y837" s="673"/>
      <c r="Z837" s="106"/>
      <c r="AA837" s="756"/>
      <c r="AB837" s="756"/>
      <c r="AC837" s="756"/>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0"/>
      <c r="I838" s="107" t="s">
        <v>220</v>
      </c>
      <c r="J838" s="92"/>
      <c r="K838" s="106"/>
      <c r="L838" s="106"/>
      <c r="M838" s="106"/>
      <c r="N838" s="106"/>
      <c r="O838" s="106"/>
      <c r="P838" s="106"/>
      <c r="Q838" s="106"/>
      <c r="R838" s="106"/>
      <c r="S838" s="985"/>
      <c r="T838" s="107" t="s">
        <v>221</v>
      </c>
      <c r="U838" s="673"/>
      <c r="V838" s="673"/>
      <c r="W838" s="673"/>
      <c r="X838" s="673"/>
      <c r="Y838" s="673"/>
      <c r="Z838" s="106"/>
      <c r="AA838" s="756"/>
      <c r="AB838" s="756"/>
      <c r="AC838" s="756"/>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0"/>
      <c r="I839" s="107" t="s">
        <v>222</v>
      </c>
      <c r="J839" s="107"/>
      <c r="K839" s="107"/>
      <c r="L839" s="735"/>
      <c r="M839" s="107"/>
      <c r="N839" s="107"/>
      <c r="O839" s="107"/>
      <c r="P839" s="107"/>
      <c r="Q839" s="107"/>
      <c r="R839" s="107"/>
      <c r="S839" s="985"/>
      <c r="T839" s="107" t="s">
        <v>223</v>
      </c>
      <c r="U839" s="251"/>
      <c r="V839" s="251"/>
      <c r="W839" s="251"/>
      <c r="X839" s="251"/>
      <c r="Y839" s="251"/>
      <c r="Z839" s="107"/>
      <c r="AA839" s="757"/>
      <c r="AB839" s="757"/>
      <c r="AC839" s="757"/>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0"/>
      <c r="I840" s="735" t="str">
        <f t="shared" ref="I840:R840" si="215">J$122</f>
        <v>typ</v>
      </c>
      <c r="J840" s="735" t="str">
        <f t="shared" si="215"/>
        <v>z0</v>
      </c>
      <c r="K840" s="735" t="str">
        <f t="shared" si="215"/>
        <v>z1</v>
      </c>
      <c r="L840" s="735" t="str">
        <f t="shared" si="215"/>
        <v>z2</v>
      </c>
      <c r="M840" s="735" t="str">
        <f t="shared" si="215"/>
        <v>z3</v>
      </c>
      <c r="N840" s="735" t="str">
        <f t="shared" si="215"/>
        <v>z4</v>
      </c>
      <c r="O840" s="735" t="str">
        <f t="shared" si="215"/>
        <v>z5</v>
      </c>
      <c r="P840" s="735" t="str">
        <f t="shared" si="215"/>
        <v>z6</v>
      </c>
      <c r="Q840" s="735" t="str">
        <f t="shared" si="215"/>
        <v>z7</v>
      </c>
      <c r="R840" s="735" t="str">
        <f t="shared" si="215"/>
        <v>z8</v>
      </c>
      <c r="S840" s="985"/>
      <c r="T840" s="735" t="str">
        <f>J$122</f>
        <v>typ</v>
      </c>
      <c r="U840" s="735" t="str">
        <f t="shared" ref="U840:AC840" si="216">K$122</f>
        <v>z0</v>
      </c>
      <c r="V840" s="735" t="str">
        <f t="shared" si="216"/>
        <v>z1</v>
      </c>
      <c r="W840" s="735" t="str">
        <f t="shared" si="216"/>
        <v>z2</v>
      </c>
      <c r="X840" s="735" t="str">
        <f t="shared" si="216"/>
        <v>z3</v>
      </c>
      <c r="Y840" s="735" t="str">
        <f t="shared" si="216"/>
        <v>z4</v>
      </c>
      <c r="Z840" s="735" t="str">
        <f t="shared" si="216"/>
        <v>z5</v>
      </c>
      <c r="AA840" s="735" t="str">
        <f t="shared" si="216"/>
        <v>z6</v>
      </c>
      <c r="AB840" s="735" t="str">
        <f t="shared" si="216"/>
        <v>z7</v>
      </c>
      <c r="AC840" s="735" t="str">
        <f t="shared" si="216"/>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0"/>
      <c r="I841" s="109" t="s">
        <v>124</v>
      </c>
      <c r="J841" s="107"/>
      <c r="K841" s="107"/>
      <c r="L841" s="735"/>
      <c r="M841" s="107"/>
      <c r="N841" s="107"/>
      <c r="O841" s="107"/>
      <c r="P841" s="107"/>
      <c r="Q841" s="107"/>
      <c r="R841" s="107"/>
      <c r="S841" s="985"/>
      <c r="T841" s="107"/>
      <c r="U841" s="251"/>
      <c r="V841" s="251"/>
      <c r="W841" s="251"/>
      <c r="X841" s="251"/>
      <c r="Y841" s="251"/>
      <c r="Z841" s="107"/>
      <c r="AA841" s="757"/>
      <c r="AB841" s="757"/>
      <c r="AC841" s="757"/>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300</v>
      </c>
      <c r="U843" s="153">
        <v>300</v>
      </c>
      <c r="V843" s="153">
        <v>300</v>
      </c>
      <c r="W843" s="153">
        <v>300</v>
      </c>
      <c r="X843" s="153">
        <v>300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400</v>
      </c>
      <c r="U844" s="153">
        <v>400</v>
      </c>
      <c r="V844" s="153">
        <v>400</v>
      </c>
      <c r="W844" s="153">
        <v>400</v>
      </c>
      <c r="X844" s="153">
        <v>400</v>
      </c>
      <c r="Y844" s="153">
        <v>300</v>
      </c>
      <c r="Z844" s="153">
        <v>300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500</v>
      </c>
      <c r="U845" s="153">
        <v>500</v>
      </c>
      <c r="V845" s="153">
        <v>500</v>
      </c>
      <c r="W845" s="153">
        <v>500</v>
      </c>
      <c r="X845" s="153">
        <v>500</v>
      </c>
      <c r="Y845" s="153">
        <v>400</v>
      </c>
      <c r="Z845" s="153">
        <v>400</v>
      </c>
      <c r="AA845" s="153">
        <v>300</v>
      </c>
      <c r="AB845" s="153">
        <v>300</v>
      </c>
      <c r="AC845" s="153">
        <v>300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500</v>
      </c>
      <c r="Z846" s="153">
        <v>500</v>
      </c>
      <c r="AA846" s="153">
        <v>400</v>
      </c>
      <c r="AB846" s="153">
        <v>400</v>
      </c>
      <c r="AC846" s="153">
        <v>400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v>50</v>
      </c>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hidden="1"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hidden="1"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hidden="1"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hidden="1"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hidden="1" customHeight="1" outlineLevel="1" collapsed="1" x14ac:dyDescent="0.25">
      <c r="A861" s="136"/>
      <c r="B861" s="137"/>
      <c r="C861" s="84"/>
      <c r="D861" s="84">
        <v>9535.2401303751758</v>
      </c>
      <c r="E861" s="84" t="s">
        <v>1</v>
      </c>
      <c r="F861" s="140"/>
      <c r="G861" s="141" t="s">
        <v>924</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hidden="1"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hidden="1"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hidden="1"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hidden="1" customHeight="1" outlineLevel="1" x14ac:dyDescent="0.25">
      <c r="A865" s="136"/>
      <c r="B865" s="137"/>
      <c r="C865" s="92"/>
      <c r="D865" s="92"/>
      <c r="E865" s="92"/>
      <c r="F865" s="92"/>
      <c r="G865" s="92"/>
      <c r="H865" s="92"/>
      <c r="I865" s="92"/>
      <c r="J865" s="106"/>
      <c r="K865" s="106"/>
      <c r="L865" s="106"/>
      <c r="M865" s="106"/>
      <c r="N865" s="106"/>
      <c r="O865" s="750"/>
      <c r="P865" s="750"/>
      <c r="Q865" s="750"/>
      <c r="R865" s="106"/>
      <c r="S865" s="106"/>
      <c r="T865" s="106"/>
      <c r="U865" s="673"/>
      <c r="V865" s="673"/>
      <c r="W865" s="673"/>
      <c r="X865" s="673"/>
      <c r="Y865" s="673"/>
      <c r="Z865" s="106"/>
      <c r="AA865" s="756"/>
      <c r="AB865" s="756"/>
      <c r="AC865" s="756"/>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hidden="1" customHeight="1" outlineLevel="1" x14ac:dyDescent="0.25">
      <c r="A866" s="136"/>
      <c r="B866" s="137"/>
      <c r="C866" s="92"/>
      <c r="D866" s="92"/>
      <c r="E866" s="92"/>
      <c r="F866" s="92"/>
      <c r="G866" s="92"/>
      <c r="H866" s="92"/>
      <c r="I866" s="92"/>
      <c r="J866" s="92"/>
      <c r="K866" s="92"/>
      <c r="L866" s="106"/>
      <c r="M866" s="106"/>
      <c r="N866" s="106"/>
      <c r="O866" s="750"/>
      <c r="P866" s="750"/>
      <c r="Q866" s="750"/>
      <c r="R866" s="106"/>
      <c r="S866" s="106"/>
      <c r="T866" s="106"/>
      <c r="U866" s="673"/>
      <c r="V866" s="673"/>
      <c r="W866" s="673"/>
      <c r="X866" s="673"/>
      <c r="Y866" s="673"/>
      <c r="Z866" s="106"/>
      <c r="AA866" s="756"/>
      <c r="AB866" s="756"/>
      <c r="AC866" s="756"/>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hidden="1"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7"/>
      <c r="AB867" s="757"/>
      <c r="AC867" s="757"/>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hidden="1"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910</v>
      </c>
      <c r="Q868" s="251" t="s">
        <v>911</v>
      </c>
      <c r="R868" s="251" t="s">
        <v>912</v>
      </c>
      <c r="S868" s="107"/>
      <c r="T868" s="107"/>
      <c r="U868" s="251"/>
      <c r="V868" s="251"/>
      <c r="W868" s="251"/>
      <c r="X868" s="251"/>
      <c r="Y868" s="251"/>
      <c r="Z868" s="107"/>
      <c r="AA868" s="757"/>
      <c r="AB868" s="757"/>
      <c r="AC868" s="757"/>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hidden="1" customHeight="1" outlineLevel="1" x14ac:dyDescent="0.25">
      <c r="A869" s="136"/>
      <c r="B869" s="137"/>
      <c r="C869" s="108"/>
      <c r="D869" s="108"/>
      <c r="E869" s="108"/>
      <c r="F869" s="149"/>
      <c r="G869" s="116"/>
      <c r="H869" s="116"/>
      <c r="I869" s="116" t="s">
        <v>848</v>
      </c>
      <c r="J869" s="204" t="s">
        <v>406</v>
      </c>
      <c r="K869" s="132">
        <v>100</v>
      </c>
      <c r="L869" s="5">
        <f t="shared" ref="L869:R878" si="217">$K869</f>
        <v>100</v>
      </c>
      <c r="M869" s="5">
        <f t="shared" si="217"/>
        <v>100</v>
      </c>
      <c r="N869" s="5">
        <f t="shared" si="217"/>
        <v>100</v>
      </c>
      <c r="O869" s="5">
        <f t="shared" si="217"/>
        <v>100</v>
      </c>
      <c r="P869" s="5">
        <f t="shared" si="217"/>
        <v>100</v>
      </c>
      <c r="Q869" s="5">
        <f t="shared" si="217"/>
        <v>100</v>
      </c>
      <c r="R869" s="5">
        <f t="shared" si="217"/>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hidden="1" customHeight="1" outlineLevel="1" x14ac:dyDescent="0.25">
      <c r="A870" s="136"/>
      <c r="B870" s="137"/>
      <c r="C870" s="108"/>
      <c r="D870" s="108"/>
      <c r="E870" s="108"/>
      <c r="F870" s="149"/>
      <c r="G870" s="116"/>
      <c r="H870" s="116"/>
      <c r="I870" s="116"/>
      <c r="J870" s="204" t="s">
        <v>407</v>
      </c>
      <c r="K870" s="132">
        <v>100</v>
      </c>
      <c r="L870" s="5">
        <f t="shared" si="217"/>
        <v>100</v>
      </c>
      <c r="M870" s="5">
        <f t="shared" si="217"/>
        <v>100</v>
      </c>
      <c r="N870" s="5">
        <f t="shared" si="217"/>
        <v>100</v>
      </c>
      <c r="O870" s="5">
        <f t="shared" si="217"/>
        <v>100</v>
      </c>
      <c r="P870" s="5">
        <f t="shared" si="217"/>
        <v>100</v>
      </c>
      <c r="Q870" s="5">
        <f t="shared" si="217"/>
        <v>100</v>
      </c>
      <c r="R870" s="5">
        <f t="shared" si="217"/>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hidden="1" customHeight="1" outlineLevel="1" x14ac:dyDescent="0.25">
      <c r="A871" s="136"/>
      <c r="B871" s="137"/>
      <c r="C871" s="108"/>
      <c r="D871" s="108"/>
      <c r="E871" s="108"/>
      <c r="F871" s="149"/>
      <c r="G871" s="116"/>
      <c r="H871" s="116"/>
      <c r="I871" s="116"/>
      <c r="J871" s="204" t="s">
        <v>408</v>
      </c>
      <c r="K871" s="132">
        <v>100</v>
      </c>
      <c r="L871" s="5">
        <f t="shared" si="217"/>
        <v>100</v>
      </c>
      <c r="M871" s="5">
        <f t="shared" si="217"/>
        <v>100</v>
      </c>
      <c r="N871" s="5">
        <f t="shared" si="217"/>
        <v>100</v>
      </c>
      <c r="O871" s="5">
        <f t="shared" si="217"/>
        <v>100</v>
      </c>
      <c r="P871" s="5">
        <f t="shared" si="217"/>
        <v>100</v>
      </c>
      <c r="Q871" s="5">
        <f t="shared" si="217"/>
        <v>100</v>
      </c>
      <c r="R871" s="5">
        <f t="shared" si="217"/>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hidden="1" customHeight="1" outlineLevel="1" x14ac:dyDescent="0.25">
      <c r="A872" s="136"/>
      <c r="B872" s="137"/>
      <c r="C872" s="108"/>
      <c r="D872" s="108"/>
      <c r="E872" s="108"/>
      <c r="F872" s="149"/>
      <c r="G872" s="116"/>
      <c r="H872" s="116"/>
      <c r="I872" s="116"/>
      <c r="J872" s="204" t="s">
        <v>409</v>
      </c>
      <c r="K872" s="132">
        <v>100</v>
      </c>
      <c r="L872" s="5">
        <f t="shared" si="217"/>
        <v>100</v>
      </c>
      <c r="M872" s="5">
        <f t="shared" si="217"/>
        <v>100</v>
      </c>
      <c r="N872" s="5">
        <f t="shared" si="217"/>
        <v>100</v>
      </c>
      <c r="O872" s="5">
        <f t="shared" si="217"/>
        <v>100</v>
      </c>
      <c r="P872" s="5">
        <f t="shared" si="217"/>
        <v>100</v>
      </c>
      <c r="Q872" s="5">
        <f t="shared" si="217"/>
        <v>100</v>
      </c>
      <c r="R872" s="5">
        <f t="shared" si="217"/>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hidden="1" customHeight="1" outlineLevel="1" x14ac:dyDescent="0.25">
      <c r="A873" s="136"/>
      <c r="B873" s="137"/>
      <c r="C873" s="108"/>
      <c r="D873" s="108"/>
      <c r="E873" s="108"/>
      <c r="F873" s="149"/>
      <c r="G873" s="116"/>
      <c r="H873" s="116"/>
      <c r="I873" s="116"/>
      <c r="J873" s="204" t="s">
        <v>410</v>
      </c>
      <c r="K873" s="132">
        <v>1500</v>
      </c>
      <c r="L873" s="5">
        <f t="shared" si="217"/>
        <v>1500</v>
      </c>
      <c r="M873" s="5">
        <f t="shared" si="217"/>
        <v>1500</v>
      </c>
      <c r="N873" s="5">
        <f t="shared" si="217"/>
        <v>1500</v>
      </c>
      <c r="O873" s="5">
        <f t="shared" si="217"/>
        <v>1500</v>
      </c>
      <c r="P873" s="5">
        <f t="shared" si="217"/>
        <v>1500</v>
      </c>
      <c r="Q873" s="5">
        <f t="shared" si="217"/>
        <v>1500</v>
      </c>
      <c r="R873" s="5">
        <f t="shared" si="217"/>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hidden="1" customHeight="1" outlineLevel="1" x14ac:dyDescent="0.25">
      <c r="A874" s="136"/>
      <c r="B874" s="137"/>
      <c r="C874" s="108"/>
      <c r="D874" s="108"/>
      <c r="E874" s="108"/>
      <c r="F874" s="149"/>
      <c r="G874" s="116"/>
      <c r="H874" s="116"/>
      <c r="I874" s="116"/>
      <c r="J874" s="204" t="s">
        <v>411</v>
      </c>
      <c r="K874" s="132">
        <v>1500</v>
      </c>
      <c r="L874" s="5">
        <f t="shared" si="217"/>
        <v>1500</v>
      </c>
      <c r="M874" s="5">
        <f t="shared" si="217"/>
        <v>1500</v>
      </c>
      <c r="N874" s="5">
        <f t="shared" si="217"/>
        <v>1500</v>
      </c>
      <c r="O874" s="5">
        <f t="shared" si="217"/>
        <v>1500</v>
      </c>
      <c r="P874" s="5">
        <f t="shared" si="217"/>
        <v>1500</v>
      </c>
      <c r="Q874" s="5">
        <f t="shared" si="217"/>
        <v>1500</v>
      </c>
      <c r="R874" s="5">
        <f t="shared" si="217"/>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hidden="1" customHeight="1" outlineLevel="1" x14ac:dyDescent="0.25">
      <c r="A875" s="136"/>
      <c r="B875" s="137"/>
      <c r="C875" s="108"/>
      <c r="D875" s="108"/>
      <c r="E875" s="108"/>
      <c r="F875" s="149"/>
      <c r="G875" s="116"/>
      <c r="H875" s="116"/>
      <c r="I875" s="116"/>
      <c r="J875" s="204" t="s">
        <v>412</v>
      </c>
      <c r="K875" s="132">
        <v>1500</v>
      </c>
      <c r="L875" s="5">
        <f t="shared" si="217"/>
        <v>1500</v>
      </c>
      <c r="M875" s="5">
        <f t="shared" si="217"/>
        <v>1500</v>
      </c>
      <c r="N875" s="5">
        <f t="shared" si="217"/>
        <v>1500</v>
      </c>
      <c r="O875" s="5">
        <f t="shared" si="217"/>
        <v>1500</v>
      </c>
      <c r="P875" s="5">
        <f t="shared" si="217"/>
        <v>1500</v>
      </c>
      <c r="Q875" s="5">
        <f t="shared" si="217"/>
        <v>1500</v>
      </c>
      <c r="R875" s="5">
        <f t="shared" si="217"/>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hidden="1" customHeight="1" outlineLevel="1" x14ac:dyDescent="0.25">
      <c r="A876" s="136"/>
      <c r="B876" s="137"/>
      <c r="C876" s="108"/>
      <c r="D876" s="108"/>
      <c r="E876" s="108"/>
      <c r="F876" s="149"/>
      <c r="G876" s="116"/>
      <c r="H876" s="116"/>
      <c r="I876" s="116"/>
      <c r="J876" s="204" t="s">
        <v>413</v>
      </c>
      <c r="K876" s="132">
        <v>1500</v>
      </c>
      <c r="L876" s="5">
        <f t="shared" si="217"/>
        <v>1500</v>
      </c>
      <c r="M876" s="5">
        <f t="shared" si="217"/>
        <v>1500</v>
      </c>
      <c r="N876" s="5">
        <f t="shared" si="217"/>
        <v>1500</v>
      </c>
      <c r="O876" s="5">
        <f t="shared" si="217"/>
        <v>1500</v>
      </c>
      <c r="P876" s="5">
        <f t="shared" si="217"/>
        <v>1500</v>
      </c>
      <c r="Q876" s="5">
        <f t="shared" si="217"/>
        <v>1500</v>
      </c>
      <c r="R876" s="5">
        <f t="shared" si="217"/>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hidden="1" customHeight="1" outlineLevel="1" x14ac:dyDescent="0.25">
      <c r="A877" s="136"/>
      <c r="B877" s="137"/>
      <c r="C877" s="108"/>
      <c r="D877" s="108"/>
      <c r="E877" s="108"/>
      <c r="F877" s="149"/>
      <c r="G877" s="116"/>
      <c r="H877" s="116"/>
      <c r="I877" s="116"/>
      <c r="J877" s="204" t="s">
        <v>414</v>
      </c>
      <c r="K877" s="132">
        <v>1250</v>
      </c>
      <c r="L877" s="5">
        <f t="shared" si="217"/>
        <v>1250</v>
      </c>
      <c r="M877" s="5">
        <f t="shared" si="217"/>
        <v>1250</v>
      </c>
      <c r="N877" s="5">
        <f t="shared" si="217"/>
        <v>1250</v>
      </c>
      <c r="O877" s="5">
        <f t="shared" si="217"/>
        <v>1250</v>
      </c>
      <c r="P877" s="5">
        <f t="shared" si="217"/>
        <v>1250</v>
      </c>
      <c r="Q877" s="5">
        <f t="shared" si="217"/>
        <v>1250</v>
      </c>
      <c r="R877" s="5">
        <f t="shared" si="217"/>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hidden="1" customHeight="1" outlineLevel="1" x14ac:dyDescent="0.25">
      <c r="A878" s="136"/>
      <c r="B878" s="137"/>
      <c r="C878" s="108"/>
      <c r="D878" s="108"/>
      <c r="E878" s="108"/>
      <c r="F878" s="149"/>
      <c r="G878" s="116"/>
      <c r="H878" s="116"/>
      <c r="I878" s="116"/>
      <c r="J878" s="204" t="s">
        <v>415</v>
      </c>
      <c r="K878" s="132">
        <v>1000</v>
      </c>
      <c r="L878" s="5">
        <f t="shared" si="217"/>
        <v>1000</v>
      </c>
      <c r="M878" s="5">
        <f t="shared" si="217"/>
        <v>1000</v>
      </c>
      <c r="N878" s="5">
        <f t="shared" si="217"/>
        <v>1000</v>
      </c>
      <c r="O878" s="5">
        <f t="shared" si="217"/>
        <v>1000</v>
      </c>
      <c r="P878" s="5">
        <f t="shared" si="217"/>
        <v>1000</v>
      </c>
      <c r="Q878" s="5">
        <f t="shared" si="217"/>
        <v>1000</v>
      </c>
      <c r="R878" s="5">
        <f t="shared" si="217"/>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8">$K879</f>
        <v>100</v>
      </c>
      <c r="N879" s="5">
        <f t="shared" si="218"/>
        <v>100</v>
      </c>
      <c r="O879" s="5">
        <f t="shared" si="218"/>
        <v>100</v>
      </c>
      <c r="P879" s="5">
        <f t="shared" si="218"/>
        <v>100</v>
      </c>
      <c r="Q879" s="5">
        <f t="shared" si="218"/>
        <v>100</v>
      </c>
      <c r="R879" s="5">
        <f t="shared" si="218"/>
        <v>100</v>
      </c>
      <c r="U879" s="112"/>
      <c r="V879" s="112"/>
      <c r="W879" s="112"/>
      <c r="X879" s="112"/>
      <c r="Y879" s="112"/>
      <c r="Z879" s="112"/>
      <c r="AA879" s="112"/>
      <c r="AB879" s="112"/>
      <c r="AC879" s="112"/>
      <c r="AD879" s="112"/>
      <c r="AE879" s="705"/>
      <c r="AF879" s="700"/>
      <c r="AG879" s="697"/>
      <c r="AH879" s="697"/>
      <c r="AI879" s="697"/>
      <c r="AJ879" s="697"/>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9">$K880</f>
        <v>100</v>
      </c>
      <c r="M880" s="5">
        <f t="shared" si="218"/>
        <v>100</v>
      </c>
      <c r="N880" s="5">
        <f t="shared" si="218"/>
        <v>100</v>
      </c>
      <c r="O880" s="5">
        <f t="shared" si="218"/>
        <v>100</v>
      </c>
      <c r="P880" s="5">
        <f t="shared" si="218"/>
        <v>100</v>
      </c>
      <c r="Q880" s="5">
        <f t="shared" si="218"/>
        <v>100</v>
      </c>
      <c r="R880" s="5">
        <f t="shared" si="218"/>
        <v>100</v>
      </c>
      <c r="U880" s="112"/>
      <c r="V880" s="112"/>
      <c r="W880" s="112"/>
      <c r="X880" s="112"/>
      <c r="Y880" s="112"/>
      <c r="Z880" s="112"/>
      <c r="AA880" s="112"/>
      <c r="AB880" s="112"/>
      <c r="AC880" s="112"/>
      <c r="AD880" s="112"/>
      <c r="AE880" s="705"/>
      <c r="AF880" s="700"/>
      <c r="AG880" s="697"/>
      <c r="AH880" s="697"/>
      <c r="AI880" s="697"/>
      <c r="AJ880" s="697"/>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9"/>
        <v>100</v>
      </c>
      <c r="M881" s="5">
        <f t="shared" si="218"/>
        <v>100</v>
      </c>
      <c r="N881" s="5">
        <f t="shared" si="218"/>
        <v>100</v>
      </c>
      <c r="O881" s="5">
        <f t="shared" si="218"/>
        <v>100</v>
      </c>
      <c r="P881" s="5">
        <f t="shared" si="218"/>
        <v>100</v>
      </c>
      <c r="Q881" s="5">
        <f t="shared" si="218"/>
        <v>100</v>
      </c>
      <c r="R881" s="5">
        <f t="shared" si="218"/>
        <v>100</v>
      </c>
      <c r="U881" s="112"/>
      <c r="V881" s="112"/>
      <c r="W881" s="112"/>
      <c r="X881" s="112"/>
      <c r="Y881" s="112"/>
      <c r="Z881" s="112"/>
      <c r="AA881" s="112"/>
      <c r="AB881" s="112"/>
      <c r="AC881" s="112"/>
      <c r="AD881" s="112"/>
      <c r="AE881" s="705"/>
      <c r="AF881" s="700"/>
      <c r="AG881" s="697"/>
      <c r="AH881" s="697"/>
      <c r="AI881" s="697"/>
      <c r="AJ881" s="697"/>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9"/>
        <v>100</v>
      </c>
      <c r="M882" s="5">
        <f t="shared" si="218"/>
        <v>100</v>
      </c>
      <c r="N882" s="5">
        <f t="shared" si="218"/>
        <v>100</v>
      </c>
      <c r="O882" s="5">
        <f t="shared" si="218"/>
        <v>100</v>
      </c>
      <c r="P882" s="5">
        <f t="shared" si="218"/>
        <v>100</v>
      </c>
      <c r="Q882" s="5">
        <f t="shared" si="218"/>
        <v>100</v>
      </c>
      <c r="R882" s="5">
        <f t="shared" si="218"/>
        <v>100</v>
      </c>
      <c r="U882" s="112"/>
      <c r="V882" s="112"/>
      <c r="W882" s="112"/>
      <c r="X882" s="112"/>
      <c r="Y882" s="112"/>
      <c r="Z882" s="112"/>
      <c r="AA882" s="112"/>
      <c r="AB882" s="112"/>
      <c r="AC882" s="112"/>
      <c r="AD882" s="112"/>
      <c r="AE882" s="705"/>
      <c r="AF882" s="700"/>
      <c r="AG882" s="697"/>
      <c r="AH882" s="697"/>
      <c r="AI882" s="697"/>
      <c r="AJ882" s="697"/>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9"/>
        <v>100</v>
      </c>
      <c r="M883" s="5">
        <f t="shared" si="218"/>
        <v>100</v>
      </c>
      <c r="N883" s="5">
        <f t="shared" si="218"/>
        <v>100</v>
      </c>
      <c r="O883" s="5">
        <f t="shared" si="218"/>
        <v>100</v>
      </c>
      <c r="P883" s="5">
        <f t="shared" si="218"/>
        <v>100</v>
      </c>
      <c r="Q883" s="5">
        <f t="shared" si="218"/>
        <v>100</v>
      </c>
      <c r="R883" s="5">
        <f t="shared" si="218"/>
        <v>100</v>
      </c>
      <c r="U883" s="112"/>
      <c r="V883" s="112"/>
      <c r="W883" s="112"/>
      <c r="X883" s="112"/>
      <c r="Y883" s="112"/>
      <c r="Z883" s="112"/>
      <c r="AA883" s="112"/>
      <c r="AB883" s="112"/>
      <c r="AC883" s="112"/>
      <c r="AD883" s="112"/>
      <c r="AE883" s="705"/>
      <c r="AF883" s="700"/>
      <c r="AG883" s="697"/>
      <c r="AH883" s="697"/>
      <c r="AI883" s="697"/>
      <c r="AJ883" s="697"/>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9"/>
        <v>1500</v>
      </c>
      <c r="M884" s="5">
        <f t="shared" si="218"/>
        <v>1500</v>
      </c>
      <c r="N884" s="5">
        <f t="shared" si="218"/>
        <v>1500</v>
      </c>
      <c r="O884" s="5">
        <f t="shared" si="218"/>
        <v>1500</v>
      </c>
      <c r="P884" s="5">
        <f t="shared" si="218"/>
        <v>1500</v>
      </c>
      <c r="Q884" s="5">
        <f t="shared" si="218"/>
        <v>1500</v>
      </c>
      <c r="R884" s="5">
        <f t="shared" si="218"/>
        <v>1500</v>
      </c>
      <c r="U884" s="112"/>
      <c r="V884" s="112"/>
      <c r="W884" s="112"/>
      <c r="X884" s="112"/>
      <c r="Y884" s="112"/>
      <c r="Z884" s="112"/>
      <c r="AA884" s="112"/>
      <c r="AB884" s="112"/>
      <c r="AC884" s="112"/>
      <c r="AD884" s="112"/>
      <c r="AE884" s="705"/>
      <c r="AF884" s="700"/>
      <c r="AG884" s="697"/>
      <c r="AH884" s="697"/>
      <c r="AI884" s="697"/>
      <c r="AJ884" s="697"/>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9"/>
        <v>1500</v>
      </c>
      <c r="M885" s="5">
        <f t="shared" si="218"/>
        <v>1500</v>
      </c>
      <c r="N885" s="5">
        <f t="shared" si="218"/>
        <v>1500</v>
      </c>
      <c r="O885" s="5">
        <f t="shared" si="218"/>
        <v>1500</v>
      </c>
      <c r="P885" s="5">
        <f t="shared" si="218"/>
        <v>1500</v>
      </c>
      <c r="Q885" s="5">
        <f t="shared" si="218"/>
        <v>1500</v>
      </c>
      <c r="R885" s="5">
        <f t="shared" si="218"/>
        <v>1500</v>
      </c>
      <c r="U885" s="112"/>
      <c r="V885" s="112"/>
      <c r="W885" s="112"/>
      <c r="X885" s="112"/>
      <c r="Y885" s="112"/>
      <c r="Z885" s="112"/>
      <c r="AA885" s="112"/>
      <c r="AB885" s="112"/>
      <c r="AC885" s="112"/>
      <c r="AD885" s="112"/>
      <c r="AE885" s="705"/>
      <c r="AF885" s="700"/>
      <c r="AG885" s="697"/>
      <c r="AH885" s="697"/>
      <c r="AI885" s="697"/>
      <c r="AJ885" s="697"/>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9"/>
        <v>1500</v>
      </c>
      <c r="M886" s="5">
        <f t="shared" si="218"/>
        <v>1500</v>
      </c>
      <c r="N886" s="5">
        <f t="shared" si="218"/>
        <v>1500</v>
      </c>
      <c r="O886" s="5">
        <f t="shared" si="218"/>
        <v>1500</v>
      </c>
      <c r="P886" s="5">
        <f t="shared" si="218"/>
        <v>1500</v>
      </c>
      <c r="Q886" s="5">
        <f t="shared" si="218"/>
        <v>1500</v>
      </c>
      <c r="R886" s="5">
        <f t="shared" si="218"/>
        <v>1500</v>
      </c>
      <c r="U886" s="112"/>
      <c r="V886" s="112"/>
      <c r="W886" s="112"/>
      <c r="X886" s="112"/>
      <c r="Y886" s="112"/>
      <c r="Z886" s="112"/>
      <c r="AA886" s="112"/>
      <c r="AB886" s="112"/>
      <c r="AC886" s="112"/>
      <c r="AD886" s="112"/>
      <c r="AE886" s="705"/>
      <c r="AF886" s="700"/>
      <c r="AG886" s="697"/>
      <c r="AH886" s="697"/>
      <c r="AI886" s="697"/>
      <c r="AJ886" s="697"/>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9"/>
        <v>1250</v>
      </c>
      <c r="M887" s="5">
        <f t="shared" si="218"/>
        <v>1250</v>
      </c>
      <c r="N887" s="5">
        <f t="shared" si="218"/>
        <v>1250</v>
      </c>
      <c r="O887" s="5">
        <f t="shared" si="218"/>
        <v>1250</v>
      </c>
      <c r="P887" s="5">
        <f t="shared" si="218"/>
        <v>1250</v>
      </c>
      <c r="Q887" s="5">
        <f t="shared" si="218"/>
        <v>1250</v>
      </c>
      <c r="R887" s="5">
        <f t="shared" si="218"/>
        <v>1250</v>
      </c>
      <c r="U887" s="112"/>
      <c r="V887" s="112"/>
      <c r="W887" s="112"/>
      <c r="X887" s="112"/>
      <c r="Y887" s="112"/>
      <c r="Z887" s="112"/>
      <c r="AA887" s="112"/>
      <c r="AB887" s="112"/>
      <c r="AC887" s="112"/>
      <c r="AD887" s="112"/>
      <c r="AE887" s="705"/>
      <c r="AF887" s="700"/>
      <c r="AG887" s="697"/>
      <c r="AH887" s="697"/>
      <c r="AI887" s="697"/>
      <c r="AJ887" s="697"/>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9"/>
        <v>1000</v>
      </c>
      <c r="M888" s="5">
        <f t="shared" si="218"/>
        <v>1000</v>
      </c>
      <c r="N888" s="5">
        <f t="shared" si="218"/>
        <v>1000</v>
      </c>
      <c r="O888" s="5">
        <f t="shared" si="218"/>
        <v>1000</v>
      </c>
      <c r="P888" s="5">
        <f t="shared" si="218"/>
        <v>1000</v>
      </c>
      <c r="Q888" s="5">
        <f t="shared" si="218"/>
        <v>1000</v>
      </c>
      <c r="R888" s="5">
        <f t="shared" si="218"/>
        <v>1000</v>
      </c>
      <c r="U888" s="112"/>
      <c r="V888" s="112"/>
      <c r="W888" s="112"/>
      <c r="X888" s="112"/>
      <c r="Y888" s="112"/>
      <c r="Z888" s="112"/>
      <c r="AA888" s="112"/>
      <c r="AB888" s="112"/>
      <c r="AC888" s="112"/>
      <c r="AD888" s="112"/>
      <c r="AE888" s="705"/>
      <c r="AF888" s="700"/>
      <c r="AG888" s="697"/>
      <c r="AH888" s="697"/>
      <c r="AI888" s="697"/>
      <c r="AJ888" s="697"/>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row>
    <row r="889" spans="1:58" s="138" customFormat="1" ht="13.15" hidden="1" customHeight="1" outlineLevel="2" x14ac:dyDescent="0.25">
      <c r="A889" s="136"/>
      <c r="B889" s="126"/>
      <c r="C889" s="108"/>
      <c r="D889" s="108"/>
      <c r="E889" s="108"/>
      <c r="F889" s="110"/>
      <c r="G889" s="112"/>
      <c r="H889" s="112"/>
      <c r="I889" s="133" t="s">
        <v>817</v>
      </c>
      <c r="J889" s="133" t="s">
        <v>404</v>
      </c>
      <c r="K889" s="132">
        <v>100</v>
      </c>
      <c r="L889" s="5">
        <f t="shared" si="219"/>
        <v>100</v>
      </c>
      <c r="M889" s="5">
        <f t="shared" si="218"/>
        <v>100</v>
      </c>
      <c r="N889" s="5">
        <f t="shared" si="218"/>
        <v>100</v>
      </c>
      <c r="O889" s="5">
        <f t="shared" si="218"/>
        <v>100</v>
      </c>
      <c r="P889" s="5">
        <f t="shared" si="218"/>
        <v>100</v>
      </c>
      <c r="Q889" s="5">
        <f t="shared" si="218"/>
        <v>100</v>
      </c>
      <c r="R889" s="5">
        <f t="shared" si="218"/>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9"/>
        <v>100</v>
      </c>
      <c r="M890" s="5">
        <f t="shared" si="218"/>
        <v>100</v>
      </c>
      <c r="N890" s="5">
        <f t="shared" si="218"/>
        <v>100</v>
      </c>
      <c r="O890" s="5">
        <f t="shared" si="218"/>
        <v>100</v>
      </c>
      <c r="P890" s="5">
        <f t="shared" si="218"/>
        <v>100</v>
      </c>
      <c r="Q890" s="5">
        <f t="shared" si="218"/>
        <v>100</v>
      </c>
      <c r="R890" s="5">
        <f t="shared" si="218"/>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9"/>
        <v>100</v>
      </c>
      <c r="M891" s="5">
        <f t="shared" si="218"/>
        <v>100</v>
      </c>
      <c r="N891" s="5">
        <f t="shared" si="218"/>
        <v>100</v>
      </c>
      <c r="O891" s="5">
        <f t="shared" si="218"/>
        <v>100</v>
      </c>
      <c r="P891" s="5">
        <f t="shared" si="218"/>
        <v>100</v>
      </c>
      <c r="Q891" s="5">
        <f t="shared" si="218"/>
        <v>100</v>
      </c>
      <c r="R891" s="5">
        <f t="shared" si="218"/>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9"/>
        <v>100</v>
      </c>
      <c r="M892" s="5">
        <f t="shared" si="218"/>
        <v>100</v>
      </c>
      <c r="N892" s="5">
        <f t="shared" si="218"/>
        <v>100</v>
      </c>
      <c r="O892" s="5">
        <f t="shared" si="218"/>
        <v>100</v>
      </c>
      <c r="P892" s="5">
        <f t="shared" si="218"/>
        <v>100</v>
      </c>
      <c r="Q892" s="5">
        <f t="shared" si="218"/>
        <v>100</v>
      </c>
      <c r="R892" s="5">
        <f t="shared" si="218"/>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9"/>
        <v>100</v>
      </c>
      <c r="M893" s="5">
        <f t="shared" si="218"/>
        <v>100</v>
      </c>
      <c r="N893" s="5">
        <f t="shared" si="218"/>
        <v>100</v>
      </c>
      <c r="O893" s="5">
        <f t="shared" si="218"/>
        <v>100</v>
      </c>
      <c r="P893" s="5">
        <f t="shared" si="218"/>
        <v>100</v>
      </c>
      <c r="Q893" s="5">
        <f t="shared" si="218"/>
        <v>100</v>
      </c>
      <c r="R893" s="5">
        <f t="shared" si="218"/>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9"/>
        <v>1500</v>
      </c>
      <c r="M894" s="5">
        <f t="shared" si="218"/>
        <v>1500</v>
      </c>
      <c r="N894" s="5">
        <f t="shared" si="218"/>
        <v>1500</v>
      </c>
      <c r="O894" s="5">
        <f t="shared" si="218"/>
        <v>1500</v>
      </c>
      <c r="P894" s="5">
        <f t="shared" si="218"/>
        <v>1500</v>
      </c>
      <c r="Q894" s="5">
        <f t="shared" si="218"/>
        <v>1500</v>
      </c>
      <c r="R894" s="5">
        <f t="shared" si="218"/>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9"/>
        <v>1500</v>
      </c>
      <c r="M895" s="5">
        <f t="shared" si="219"/>
        <v>1500</v>
      </c>
      <c r="N895" s="5">
        <f t="shared" si="219"/>
        <v>1500</v>
      </c>
      <c r="O895" s="5">
        <f t="shared" si="219"/>
        <v>1500</v>
      </c>
      <c r="P895" s="5">
        <f t="shared" si="219"/>
        <v>1500</v>
      </c>
      <c r="Q895" s="5">
        <f t="shared" si="219"/>
        <v>1500</v>
      </c>
      <c r="R895" s="5">
        <f t="shared" si="219"/>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9"/>
        <v>1500</v>
      </c>
      <c r="M896" s="5">
        <f t="shared" si="219"/>
        <v>1500</v>
      </c>
      <c r="N896" s="5">
        <f t="shared" si="219"/>
        <v>1500</v>
      </c>
      <c r="O896" s="5">
        <f t="shared" si="219"/>
        <v>1500</v>
      </c>
      <c r="P896" s="5">
        <f t="shared" si="219"/>
        <v>1500</v>
      </c>
      <c r="Q896" s="5">
        <f t="shared" si="219"/>
        <v>1500</v>
      </c>
      <c r="R896" s="5">
        <f t="shared" si="219"/>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9"/>
        <v>1250</v>
      </c>
      <c r="M897" s="5">
        <f t="shared" si="219"/>
        <v>1250</v>
      </c>
      <c r="N897" s="5">
        <f t="shared" si="219"/>
        <v>1250</v>
      </c>
      <c r="O897" s="5">
        <f t="shared" si="219"/>
        <v>1250</v>
      </c>
      <c r="P897" s="5">
        <f t="shared" si="219"/>
        <v>1250</v>
      </c>
      <c r="Q897" s="5">
        <f t="shared" si="219"/>
        <v>1250</v>
      </c>
      <c r="R897" s="5">
        <f t="shared" si="219"/>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9"/>
        <v>1000</v>
      </c>
      <c r="M898" s="5">
        <f t="shared" si="219"/>
        <v>1000</v>
      </c>
      <c r="N898" s="5">
        <f t="shared" si="219"/>
        <v>1000</v>
      </c>
      <c r="O898" s="5">
        <f t="shared" si="219"/>
        <v>1000</v>
      </c>
      <c r="P898" s="5">
        <f t="shared" si="219"/>
        <v>1000</v>
      </c>
      <c r="Q898" s="5">
        <f t="shared" si="219"/>
        <v>1000</v>
      </c>
      <c r="R898" s="5">
        <f t="shared" si="219"/>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818</v>
      </c>
      <c r="J899" s="133" t="s">
        <v>404</v>
      </c>
      <c r="K899" s="132">
        <v>100</v>
      </c>
      <c r="L899" s="5">
        <f t="shared" si="219"/>
        <v>100</v>
      </c>
      <c r="M899" s="5">
        <f t="shared" si="219"/>
        <v>100</v>
      </c>
      <c r="N899" s="5">
        <f t="shared" si="219"/>
        <v>100</v>
      </c>
      <c r="O899" s="5">
        <f t="shared" si="219"/>
        <v>100</v>
      </c>
      <c r="P899" s="5">
        <f t="shared" si="219"/>
        <v>100</v>
      </c>
      <c r="Q899" s="5">
        <f t="shared" si="219"/>
        <v>100</v>
      </c>
      <c r="R899" s="5">
        <f t="shared" si="219"/>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9"/>
        <v>100</v>
      </c>
      <c r="M900" s="5">
        <f t="shared" si="219"/>
        <v>100</v>
      </c>
      <c r="N900" s="5">
        <f t="shared" si="219"/>
        <v>100</v>
      </c>
      <c r="O900" s="5">
        <f t="shared" si="219"/>
        <v>100</v>
      </c>
      <c r="P900" s="5">
        <f t="shared" si="219"/>
        <v>100</v>
      </c>
      <c r="Q900" s="5">
        <f t="shared" si="219"/>
        <v>100</v>
      </c>
      <c r="R900" s="5">
        <f t="shared" si="219"/>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9"/>
        <v>100</v>
      </c>
      <c r="M901" s="5">
        <f t="shared" si="219"/>
        <v>100</v>
      </c>
      <c r="N901" s="5">
        <f t="shared" si="219"/>
        <v>100</v>
      </c>
      <c r="O901" s="5">
        <f t="shared" si="219"/>
        <v>100</v>
      </c>
      <c r="P901" s="5">
        <f t="shared" si="219"/>
        <v>100</v>
      </c>
      <c r="Q901" s="5">
        <f t="shared" si="219"/>
        <v>100</v>
      </c>
      <c r="R901" s="5">
        <f t="shared" si="219"/>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9"/>
        <v>100</v>
      </c>
      <c r="M902" s="5">
        <f t="shared" si="219"/>
        <v>100</v>
      </c>
      <c r="N902" s="5">
        <f t="shared" si="219"/>
        <v>100</v>
      </c>
      <c r="O902" s="5">
        <f t="shared" si="219"/>
        <v>100</v>
      </c>
      <c r="P902" s="5">
        <f t="shared" si="219"/>
        <v>100</v>
      </c>
      <c r="Q902" s="5">
        <f t="shared" si="219"/>
        <v>100</v>
      </c>
      <c r="R902" s="5">
        <f t="shared" si="219"/>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9"/>
        <v>100</v>
      </c>
      <c r="M903" s="5">
        <f t="shared" si="219"/>
        <v>100</v>
      </c>
      <c r="N903" s="5">
        <f t="shared" si="219"/>
        <v>100</v>
      </c>
      <c r="O903" s="5">
        <f t="shared" si="219"/>
        <v>100</v>
      </c>
      <c r="P903" s="5">
        <f t="shared" si="219"/>
        <v>100</v>
      </c>
      <c r="Q903" s="5">
        <f t="shared" si="219"/>
        <v>100</v>
      </c>
      <c r="R903" s="5">
        <f t="shared" si="219"/>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9"/>
        <v>1500</v>
      </c>
      <c r="M904" s="5">
        <f t="shared" si="219"/>
        <v>1500</v>
      </c>
      <c r="N904" s="5">
        <f t="shared" si="219"/>
        <v>1500</v>
      </c>
      <c r="O904" s="5">
        <f t="shared" si="219"/>
        <v>1500</v>
      </c>
      <c r="P904" s="5">
        <f t="shared" si="219"/>
        <v>1500</v>
      </c>
      <c r="Q904" s="5">
        <f t="shared" si="219"/>
        <v>1500</v>
      </c>
      <c r="R904" s="5">
        <f t="shared" si="219"/>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9"/>
        <v>1500</v>
      </c>
      <c r="M905" s="5">
        <f t="shared" si="219"/>
        <v>1500</v>
      </c>
      <c r="N905" s="5">
        <f t="shared" si="219"/>
        <v>1500</v>
      </c>
      <c r="O905" s="5">
        <f t="shared" si="219"/>
        <v>1500</v>
      </c>
      <c r="P905" s="5">
        <f t="shared" si="219"/>
        <v>1500</v>
      </c>
      <c r="Q905" s="5">
        <f t="shared" si="219"/>
        <v>1500</v>
      </c>
      <c r="R905" s="5">
        <f t="shared" si="219"/>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9"/>
        <v>1500</v>
      </c>
      <c r="M906" s="5">
        <f t="shared" si="219"/>
        <v>1500</v>
      </c>
      <c r="N906" s="5">
        <f t="shared" si="219"/>
        <v>1500</v>
      </c>
      <c r="O906" s="5">
        <f t="shared" si="219"/>
        <v>1500</v>
      </c>
      <c r="P906" s="5">
        <f t="shared" si="219"/>
        <v>1500</v>
      </c>
      <c r="Q906" s="5">
        <f t="shared" si="219"/>
        <v>1500</v>
      </c>
      <c r="R906" s="5">
        <f t="shared" si="219"/>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9"/>
        <v>1250</v>
      </c>
      <c r="M907" s="5">
        <f t="shared" si="219"/>
        <v>1250</v>
      </c>
      <c r="N907" s="5">
        <f t="shared" si="219"/>
        <v>1250</v>
      </c>
      <c r="O907" s="5">
        <f t="shared" si="219"/>
        <v>1250</v>
      </c>
      <c r="P907" s="5">
        <f t="shared" si="219"/>
        <v>1250</v>
      </c>
      <c r="Q907" s="5">
        <f t="shared" si="219"/>
        <v>1250</v>
      </c>
      <c r="R907" s="5">
        <f t="shared" si="219"/>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9"/>
        <v>1000</v>
      </c>
      <c r="M908" s="5">
        <f t="shared" si="219"/>
        <v>1000</v>
      </c>
      <c r="N908" s="5">
        <f t="shared" si="219"/>
        <v>1000</v>
      </c>
      <c r="O908" s="5">
        <f t="shared" si="219"/>
        <v>1000</v>
      </c>
      <c r="P908" s="5">
        <f t="shared" si="219"/>
        <v>1000</v>
      </c>
      <c r="Q908" s="5">
        <f t="shared" si="219"/>
        <v>1000</v>
      </c>
      <c r="R908" s="5">
        <f t="shared" si="219"/>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819</v>
      </c>
      <c r="J909" s="133" t="s">
        <v>404</v>
      </c>
      <c r="K909" s="132">
        <v>100</v>
      </c>
      <c r="L909" s="5">
        <f t="shared" si="219"/>
        <v>100</v>
      </c>
      <c r="M909" s="5">
        <f t="shared" si="219"/>
        <v>100</v>
      </c>
      <c r="N909" s="5">
        <f t="shared" si="219"/>
        <v>100</v>
      </c>
      <c r="O909" s="5">
        <f t="shared" si="219"/>
        <v>100</v>
      </c>
      <c r="P909" s="5">
        <f t="shared" si="219"/>
        <v>100</v>
      </c>
      <c r="Q909" s="5">
        <f t="shared" si="219"/>
        <v>100</v>
      </c>
      <c r="R909" s="5">
        <f t="shared" si="219"/>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9"/>
        <v>100</v>
      </c>
      <c r="M910" s="5">
        <f t="shared" si="219"/>
        <v>100</v>
      </c>
      <c r="N910" s="5">
        <f t="shared" si="219"/>
        <v>100</v>
      </c>
      <c r="O910" s="5">
        <f t="shared" si="219"/>
        <v>100</v>
      </c>
      <c r="P910" s="5">
        <f t="shared" si="219"/>
        <v>100</v>
      </c>
      <c r="Q910" s="5">
        <f t="shared" si="219"/>
        <v>100</v>
      </c>
      <c r="R910" s="5">
        <f t="shared" si="219"/>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9"/>
        <v>100</v>
      </c>
      <c r="M911" s="5">
        <f t="shared" si="219"/>
        <v>100</v>
      </c>
      <c r="N911" s="5">
        <f t="shared" si="219"/>
        <v>100</v>
      </c>
      <c r="O911" s="5">
        <f t="shared" si="219"/>
        <v>100</v>
      </c>
      <c r="P911" s="5">
        <f t="shared" si="219"/>
        <v>100</v>
      </c>
      <c r="Q911" s="5">
        <f t="shared" si="219"/>
        <v>100</v>
      </c>
      <c r="R911" s="5">
        <f t="shared" si="219"/>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20">$K912</f>
        <v>100</v>
      </c>
      <c r="M912" s="5">
        <f t="shared" si="220"/>
        <v>100</v>
      </c>
      <c r="N912" s="5">
        <f t="shared" si="220"/>
        <v>100</v>
      </c>
      <c r="O912" s="5">
        <f t="shared" si="220"/>
        <v>100</v>
      </c>
      <c r="P912" s="5">
        <f t="shared" si="220"/>
        <v>100</v>
      </c>
      <c r="Q912" s="5">
        <f t="shared" si="220"/>
        <v>100</v>
      </c>
      <c r="R912" s="5">
        <f t="shared" si="220"/>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0"/>
        <v>100</v>
      </c>
      <c r="M913" s="5">
        <f t="shared" si="220"/>
        <v>100</v>
      </c>
      <c r="N913" s="5">
        <f t="shared" si="220"/>
        <v>100</v>
      </c>
      <c r="O913" s="5">
        <f t="shared" si="220"/>
        <v>100</v>
      </c>
      <c r="P913" s="5">
        <f t="shared" si="220"/>
        <v>100</v>
      </c>
      <c r="Q913" s="5">
        <f t="shared" si="220"/>
        <v>100</v>
      </c>
      <c r="R913" s="5">
        <f t="shared" si="220"/>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0"/>
        <v>1500</v>
      </c>
      <c r="M914" s="5">
        <f t="shared" si="220"/>
        <v>1500</v>
      </c>
      <c r="N914" s="5">
        <f t="shared" si="220"/>
        <v>1500</v>
      </c>
      <c r="O914" s="5">
        <f t="shared" si="220"/>
        <v>1500</v>
      </c>
      <c r="P914" s="5">
        <f t="shared" si="220"/>
        <v>1500</v>
      </c>
      <c r="Q914" s="5">
        <f t="shared" si="220"/>
        <v>1500</v>
      </c>
      <c r="R914" s="5">
        <f t="shared" si="220"/>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0"/>
        <v>1500</v>
      </c>
      <c r="M915" s="5">
        <f t="shared" si="220"/>
        <v>1500</v>
      </c>
      <c r="N915" s="5">
        <f t="shared" si="220"/>
        <v>1500</v>
      </c>
      <c r="O915" s="5">
        <f t="shared" si="220"/>
        <v>1500</v>
      </c>
      <c r="P915" s="5">
        <f t="shared" si="220"/>
        <v>1500</v>
      </c>
      <c r="Q915" s="5">
        <f t="shared" si="220"/>
        <v>1500</v>
      </c>
      <c r="R915" s="5">
        <f t="shared" si="220"/>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0"/>
        <v>1500</v>
      </c>
      <c r="M916" s="5">
        <f t="shared" si="220"/>
        <v>1500</v>
      </c>
      <c r="N916" s="5">
        <f t="shared" si="220"/>
        <v>1500</v>
      </c>
      <c r="O916" s="5">
        <f t="shared" si="220"/>
        <v>1500</v>
      </c>
      <c r="P916" s="5">
        <f t="shared" si="220"/>
        <v>1500</v>
      </c>
      <c r="Q916" s="5">
        <f t="shared" si="220"/>
        <v>1500</v>
      </c>
      <c r="R916" s="5">
        <f t="shared" si="220"/>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0"/>
        <v>1250</v>
      </c>
      <c r="M917" s="5">
        <f t="shared" si="220"/>
        <v>1250</v>
      </c>
      <c r="N917" s="5">
        <f t="shared" si="220"/>
        <v>1250</v>
      </c>
      <c r="O917" s="5">
        <f t="shared" si="220"/>
        <v>1250</v>
      </c>
      <c r="P917" s="5">
        <f t="shared" si="220"/>
        <v>1250</v>
      </c>
      <c r="Q917" s="5">
        <f t="shared" si="220"/>
        <v>1250</v>
      </c>
      <c r="R917" s="5">
        <f t="shared" si="220"/>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0"/>
        <v>1000</v>
      </c>
      <c r="M918" s="5">
        <f t="shared" si="220"/>
        <v>1000</v>
      </c>
      <c r="N918" s="5">
        <f t="shared" si="220"/>
        <v>1000</v>
      </c>
      <c r="O918" s="5">
        <f t="shared" si="220"/>
        <v>1000</v>
      </c>
      <c r="P918" s="5">
        <f t="shared" si="220"/>
        <v>1000</v>
      </c>
      <c r="Q918" s="5">
        <f t="shared" si="220"/>
        <v>1000</v>
      </c>
      <c r="R918" s="5">
        <f t="shared" si="220"/>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820</v>
      </c>
      <c r="J919" s="133" t="s">
        <v>404</v>
      </c>
      <c r="K919" s="132">
        <v>1000</v>
      </c>
      <c r="L919" s="5">
        <f t="shared" si="220"/>
        <v>1000</v>
      </c>
      <c r="M919" s="5">
        <f t="shared" si="220"/>
        <v>1000</v>
      </c>
      <c r="N919" s="5">
        <f t="shared" si="220"/>
        <v>1000</v>
      </c>
      <c r="O919" s="5">
        <f t="shared" si="220"/>
        <v>1000</v>
      </c>
      <c r="P919" s="5">
        <f t="shared" si="220"/>
        <v>1000</v>
      </c>
      <c r="Q919" s="5">
        <f t="shared" si="220"/>
        <v>1000</v>
      </c>
      <c r="R919" s="5">
        <f t="shared" si="220"/>
        <v>1000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0"/>
        <v>100</v>
      </c>
      <c r="M920" s="5">
        <f t="shared" si="220"/>
        <v>100</v>
      </c>
      <c r="N920" s="5">
        <f t="shared" si="220"/>
        <v>100</v>
      </c>
      <c r="O920" s="5">
        <f t="shared" si="220"/>
        <v>100</v>
      </c>
      <c r="P920" s="5">
        <f t="shared" si="220"/>
        <v>100</v>
      </c>
      <c r="Q920" s="5">
        <f t="shared" si="220"/>
        <v>100</v>
      </c>
      <c r="R920" s="5">
        <f t="shared" si="220"/>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0"/>
        <v>100</v>
      </c>
      <c r="M921" s="5">
        <f t="shared" si="220"/>
        <v>100</v>
      </c>
      <c r="N921" s="5">
        <f t="shared" si="220"/>
        <v>100</v>
      </c>
      <c r="O921" s="5">
        <f t="shared" si="220"/>
        <v>100</v>
      </c>
      <c r="P921" s="5">
        <f t="shared" si="220"/>
        <v>100</v>
      </c>
      <c r="Q921" s="5">
        <f t="shared" si="220"/>
        <v>100</v>
      </c>
      <c r="R921" s="5">
        <f t="shared" si="220"/>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0"/>
        <v>100</v>
      </c>
      <c r="M922" s="5">
        <f t="shared" si="220"/>
        <v>100</v>
      </c>
      <c r="N922" s="5">
        <f t="shared" si="220"/>
        <v>100</v>
      </c>
      <c r="O922" s="5">
        <f t="shared" si="220"/>
        <v>100</v>
      </c>
      <c r="P922" s="5">
        <f t="shared" si="220"/>
        <v>100</v>
      </c>
      <c r="Q922" s="5">
        <f t="shared" si="220"/>
        <v>100</v>
      </c>
      <c r="R922" s="5">
        <f t="shared" si="220"/>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0"/>
        <v>100</v>
      </c>
      <c r="M923" s="5">
        <f t="shared" si="220"/>
        <v>100</v>
      </c>
      <c r="N923" s="5">
        <f t="shared" si="220"/>
        <v>100</v>
      </c>
      <c r="O923" s="5">
        <f t="shared" si="220"/>
        <v>100</v>
      </c>
      <c r="P923" s="5">
        <f t="shared" si="220"/>
        <v>100</v>
      </c>
      <c r="Q923" s="5">
        <f t="shared" si="220"/>
        <v>100</v>
      </c>
      <c r="R923" s="5">
        <f t="shared" si="220"/>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0"/>
        <v>1500</v>
      </c>
      <c r="M924" s="5">
        <f t="shared" si="220"/>
        <v>1500</v>
      </c>
      <c r="N924" s="5">
        <f t="shared" si="220"/>
        <v>1500</v>
      </c>
      <c r="O924" s="5">
        <f t="shared" si="220"/>
        <v>1500</v>
      </c>
      <c r="P924" s="5">
        <f t="shared" si="220"/>
        <v>1500</v>
      </c>
      <c r="Q924" s="5">
        <f t="shared" si="220"/>
        <v>1500</v>
      </c>
      <c r="R924" s="5">
        <f t="shared" si="220"/>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0"/>
        <v>1500</v>
      </c>
      <c r="M925" s="5">
        <f t="shared" si="220"/>
        <v>1500</v>
      </c>
      <c r="N925" s="5">
        <f t="shared" si="220"/>
        <v>1500</v>
      </c>
      <c r="O925" s="5">
        <f t="shared" si="220"/>
        <v>1500</v>
      </c>
      <c r="P925" s="5">
        <f t="shared" si="220"/>
        <v>1500</v>
      </c>
      <c r="Q925" s="5">
        <f t="shared" si="220"/>
        <v>1500</v>
      </c>
      <c r="R925" s="5">
        <f t="shared" si="220"/>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0"/>
        <v>1500</v>
      </c>
      <c r="M926" s="5">
        <f t="shared" si="220"/>
        <v>1500</v>
      </c>
      <c r="N926" s="5">
        <f t="shared" si="220"/>
        <v>1500</v>
      </c>
      <c r="O926" s="5">
        <f t="shared" si="220"/>
        <v>1500</v>
      </c>
      <c r="P926" s="5">
        <f t="shared" si="220"/>
        <v>1500</v>
      </c>
      <c r="Q926" s="5">
        <f t="shared" si="220"/>
        <v>1500</v>
      </c>
      <c r="R926" s="5">
        <f t="shared" si="220"/>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0"/>
        <v>1250</v>
      </c>
      <c r="M927" s="5">
        <f t="shared" si="220"/>
        <v>1250</v>
      </c>
      <c r="N927" s="5">
        <f t="shared" si="220"/>
        <v>1250</v>
      </c>
      <c r="O927" s="5">
        <f t="shared" si="220"/>
        <v>1250</v>
      </c>
      <c r="P927" s="5">
        <f t="shared" si="220"/>
        <v>1250</v>
      </c>
      <c r="Q927" s="5">
        <f t="shared" si="220"/>
        <v>1250</v>
      </c>
      <c r="R927" s="5">
        <f t="shared" si="220"/>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0"/>
        <v>1000</v>
      </c>
      <c r="M928" s="5">
        <f t="shared" si="220"/>
        <v>1000</v>
      </c>
      <c r="N928" s="5">
        <f t="shared" si="220"/>
        <v>1000</v>
      </c>
      <c r="O928" s="5">
        <f t="shared" si="220"/>
        <v>1000</v>
      </c>
      <c r="P928" s="5">
        <f t="shared" si="220"/>
        <v>1000</v>
      </c>
      <c r="Q928" s="5">
        <f t="shared" si="220"/>
        <v>1000</v>
      </c>
      <c r="R928" s="5">
        <f t="shared" si="220"/>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821</v>
      </c>
      <c r="J929" s="133" t="s">
        <v>404</v>
      </c>
      <c r="K929" s="132">
        <v>1000</v>
      </c>
      <c r="L929" s="5">
        <f t="shared" si="220"/>
        <v>1000</v>
      </c>
      <c r="M929" s="5">
        <f t="shared" si="220"/>
        <v>1000</v>
      </c>
      <c r="N929" s="5">
        <f t="shared" si="220"/>
        <v>1000</v>
      </c>
      <c r="O929" s="5">
        <f t="shared" si="220"/>
        <v>1000</v>
      </c>
      <c r="P929" s="5">
        <f t="shared" si="220"/>
        <v>1000</v>
      </c>
      <c r="Q929" s="5">
        <f t="shared" si="220"/>
        <v>1000</v>
      </c>
      <c r="R929" s="5">
        <f t="shared" si="220"/>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0"/>
        <v>100</v>
      </c>
      <c r="M930" s="5">
        <f t="shared" si="220"/>
        <v>100</v>
      </c>
      <c r="N930" s="5">
        <f t="shared" si="220"/>
        <v>100</v>
      </c>
      <c r="O930" s="5">
        <f t="shared" si="220"/>
        <v>100</v>
      </c>
      <c r="P930" s="5">
        <f t="shared" si="220"/>
        <v>100</v>
      </c>
      <c r="Q930" s="5">
        <f t="shared" si="220"/>
        <v>100</v>
      </c>
      <c r="R930" s="5">
        <f t="shared" si="220"/>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0"/>
        <v>100</v>
      </c>
      <c r="M931" s="5">
        <f t="shared" si="220"/>
        <v>100</v>
      </c>
      <c r="N931" s="5">
        <f t="shared" si="220"/>
        <v>100</v>
      </c>
      <c r="O931" s="5">
        <f t="shared" si="220"/>
        <v>100</v>
      </c>
      <c r="P931" s="5">
        <f t="shared" si="220"/>
        <v>100</v>
      </c>
      <c r="Q931" s="5">
        <f t="shared" si="220"/>
        <v>100</v>
      </c>
      <c r="R931" s="5">
        <f t="shared" si="220"/>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20"/>
        <v>100</v>
      </c>
      <c r="M932" s="5">
        <f t="shared" si="220"/>
        <v>100</v>
      </c>
      <c r="N932" s="5">
        <f t="shared" si="220"/>
        <v>100</v>
      </c>
      <c r="O932" s="5">
        <f t="shared" si="220"/>
        <v>100</v>
      </c>
      <c r="P932" s="5">
        <f t="shared" si="220"/>
        <v>100</v>
      </c>
      <c r="Q932" s="5">
        <f t="shared" si="220"/>
        <v>100</v>
      </c>
      <c r="R932" s="5">
        <f t="shared" si="220"/>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0"/>
        <v>100</v>
      </c>
      <c r="M933" s="5">
        <f t="shared" si="220"/>
        <v>100</v>
      </c>
      <c r="N933" s="5">
        <f t="shared" si="220"/>
        <v>100</v>
      </c>
      <c r="O933" s="5">
        <f t="shared" si="220"/>
        <v>100</v>
      </c>
      <c r="P933" s="5">
        <f t="shared" si="220"/>
        <v>100</v>
      </c>
      <c r="Q933" s="5">
        <f t="shared" si="220"/>
        <v>100</v>
      </c>
      <c r="R933" s="5">
        <f t="shared" si="220"/>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0"/>
        <v>1500</v>
      </c>
      <c r="M934" s="5">
        <f t="shared" si="220"/>
        <v>1500</v>
      </c>
      <c r="N934" s="5">
        <f t="shared" si="220"/>
        <v>1500</v>
      </c>
      <c r="O934" s="5">
        <f t="shared" si="220"/>
        <v>1500</v>
      </c>
      <c r="P934" s="5">
        <f t="shared" si="220"/>
        <v>1500</v>
      </c>
      <c r="Q934" s="5">
        <f t="shared" si="220"/>
        <v>1500</v>
      </c>
      <c r="R934" s="5">
        <f t="shared" si="220"/>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0"/>
        <v>1500</v>
      </c>
      <c r="M935" s="5">
        <f t="shared" si="220"/>
        <v>1500</v>
      </c>
      <c r="N935" s="5">
        <f t="shared" si="220"/>
        <v>1500</v>
      </c>
      <c r="O935" s="5">
        <f t="shared" si="220"/>
        <v>1500</v>
      </c>
      <c r="P935" s="5">
        <f t="shared" si="220"/>
        <v>1500</v>
      </c>
      <c r="Q935" s="5">
        <f t="shared" si="220"/>
        <v>1500</v>
      </c>
      <c r="R935" s="5">
        <f t="shared" si="220"/>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0"/>
        <v>1500</v>
      </c>
      <c r="M936" s="5">
        <f t="shared" si="220"/>
        <v>1500</v>
      </c>
      <c r="N936" s="5">
        <f t="shared" si="220"/>
        <v>1500</v>
      </c>
      <c r="O936" s="5">
        <f t="shared" si="220"/>
        <v>1500</v>
      </c>
      <c r="P936" s="5">
        <f t="shared" si="220"/>
        <v>1500</v>
      </c>
      <c r="Q936" s="5">
        <f t="shared" si="220"/>
        <v>1500</v>
      </c>
      <c r="R936" s="5">
        <f t="shared" si="220"/>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0"/>
        <v>1250</v>
      </c>
      <c r="M937" s="5">
        <f t="shared" si="220"/>
        <v>1250</v>
      </c>
      <c r="N937" s="5">
        <f t="shared" si="220"/>
        <v>1250</v>
      </c>
      <c r="O937" s="5">
        <f t="shared" si="220"/>
        <v>1250</v>
      </c>
      <c r="P937" s="5">
        <f t="shared" si="220"/>
        <v>1250</v>
      </c>
      <c r="Q937" s="5">
        <f t="shared" si="220"/>
        <v>1250</v>
      </c>
      <c r="R937" s="5">
        <f t="shared" si="220"/>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0"/>
        <v>1000</v>
      </c>
      <c r="M938" s="5">
        <f t="shared" si="220"/>
        <v>1000</v>
      </c>
      <c r="N938" s="5">
        <f t="shared" si="220"/>
        <v>1000</v>
      </c>
      <c r="O938" s="5">
        <f t="shared" si="220"/>
        <v>1000</v>
      </c>
      <c r="P938" s="5">
        <f t="shared" si="220"/>
        <v>1000</v>
      </c>
      <c r="Q938" s="5">
        <f t="shared" si="220"/>
        <v>1000</v>
      </c>
      <c r="R938" s="5">
        <f t="shared" si="220"/>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822</v>
      </c>
      <c r="J939" s="133" t="s">
        <v>404</v>
      </c>
      <c r="K939" s="132">
        <v>1000</v>
      </c>
      <c r="L939" s="5">
        <f t="shared" si="220"/>
        <v>1000</v>
      </c>
      <c r="M939" s="5">
        <f t="shared" si="220"/>
        <v>1000</v>
      </c>
      <c r="N939" s="5">
        <f t="shared" si="220"/>
        <v>1000</v>
      </c>
      <c r="O939" s="5">
        <f t="shared" si="220"/>
        <v>1000</v>
      </c>
      <c r="P939" s="5">
        <f t="shared" si="220"/>
        <v>1000</v>
      </c>
      <c r="Q939" s="5">
        <f t="shared" si="220"/>
        <v>1000</v>
      </c>
      <c r="R939" s="5">
        <f t="shared" si="220"/>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20"/>
        <v>1000</v>
      </c>
      <c r="M940" s="5">
        <f t="shared" si="220"/>
        <v>1000</v>
      </c>
      <c r="N940" s="5">
        <f t="shared" si="220"/>
        <v>1000</v>
      </c>
      <c r="O940" s="5">
        <f t="shared" si="220"/>
        <v>1000</v>
      </c>
      <c r="P940" s="5">
        <f t="shared" si="220"/>
        <v>1000</v>
      </c>
      <c r="Q940" s="5">
        <f t="shared" si="220"/>
        <v>1000</v>
      </c>
      <c r="R940" s="5">
        <f t="shared" si="220"/>
        <v>1000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0"/>
        <v>100</v>
      </c>
      <c r="M941" s="5">
        <f t="shared" si="220"/>
        <v>100</v>
      </c>
      <c r="N941" s="5">
        <f t="shared" si="220"/>
        <v>100</v>
      </c>
      <c r="O941" s="5">
        <f t="shared" si="220"/>
        <v>100</v>
      </c>
      <c r="P941" s="5">
        <f t="shared" si="220"/>
        <v>100</v>
      </c>
      <c r="Q941" s="5">
        <f t="shared" si="220"/>
        <v>100</v>
      </c>
      <c r="R941" s="5">
        <f t="shared" si="220"/>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0"/>
        <v>100</v>
      </c>
      <c r="M942" s="5">
        <f t="shared" si="220"/>
        <v>100</v>
      </c>
      <c r="N942" s="5">
        <f t="shared" si="220"/>
        <v>100</v>
      </c>
      <c r="O942" s="5">
        <f t="shared" si="220"/>
        <v>100</v>
      </c>
      <c r="P942" s="5">
        <f t="shared" si="220"/>
        <v>100</v>
      </c>
      <c r="Q942" s="5">
        <f t="shared" si="220"/>
        <v>100</v>
      </c>
      <c r="R942" s="5">
        <f t="shared" si="220"/>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0"/>
        <v>100</v>
      </c>
      <c r="M943" s="5">
        <f t="shared" si="220"/>
        <v>100</v>
      </c>
      <c r="N943" s="5">
        <f t="shared" si="220"/>
        <v>100</v>
      </c>
      <c r="O943" s="5">
        <f t="shared" si="220"/>
        <v>100</v>
      </c>
      <c r="P943" s="5">
        <f t="shared" si="220"/>
        <v>100</v>
      </c>
      <c r="Q943" s="5">
        <f t="shared" si="220"/>
        <v>100</v>
      </c>
      <c r="R943" s="5">
        <f t="shared" si="220"/>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21">$K944</f>
        <v>1500</v>
      </c>
      <c r="M944" s="5">
        <f t="shared" si="221"/>
        <v>1500</v>
      </c>
      <c r="N944" s="5">
        <f t="shared" si="221"/>
        <v>1500</v>
      </c>
      <c r="O944" s="5">
        <f t="shared" si="221"/>
        <v>1500</v>
      </c>
      <c r="P944" s="5">
        <f t="shared" si="221"/>
        <v>1500</v>
      </c>
      <c r="Q944" s="5">
        <f t="shared" si="221"/>
        <v>1500</v>
      </c>
      <c r="R944" s="5">
        <f t="shared" si="221"/>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1"/>
        <v>1500</v>
      </c>
      <c r="M945" s="5">
        <f t="shared" si="221"/>
        <v>1500</v>
      </c>
      <c r="N945" s="5">
        <f t="shared" si="221"/>
        <v>1500</v>
      </c>
      <c r="O945" s="5">
        <f t="shared" si="221"/>
        <v>1500</v>
      </c>
      <c r="P945" s="5">
        <f t="shared" si="221"/>
        <v>1500</v>
      </c>
      <c r="Q945" s="5">
        <f t="shared" si="221"/>
        <v>1500</v>
      </c>
      <c r="R945" s="5">
        <f t="shared" si="221"/>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1"/>
        <v>1500</v>
      </c>
      <c r="M946" s="5">
        <f t="shared" si="221"/>
        <v>1500</v>
      </c>
      <c r="N946" s="5">
        <f t="shared" si="221"/>
        <v>1500</v>
      </c>
      <c r="O946" s="5">
        <f t="shared" si="221"/>
        <v>1500</v>
      </c>
      <c r="P946" s="5">
        <f t="shared" si="221"/>
        <v>1500</v>
      </c>
      <c r="Q946" s="5">
        <f t="shared" si="221"/>
        <v>1500</v>
      </c>
      <c r="R946" s="5">
        <f t="shared" si="221"/>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1"/>
        <v>1250</v>
      </c>
      <c r="M947" s="5">
        <f t="shared" si="221"/>
        <v>1250</v>
      </c>
      <c r="N947" s="5">
        <f t="shared" si="221"/>
        <v>1250</v>
      </c>
      <c r="O947" s="5">
        <f t="shared" si="221"/>
        <v>1250</v>
      </c>
      <c r="P947" s="5">
        <f t="shared" si="221"/>
        <v>1250</v>
      </c>
      <c r="Q947" s="5">
        <f t="shared" si="221"/>
        <v>1250</v>
      </c>
      <c r="R947" s="5">
        <f t="shared" si="221"/>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1"/>
        <v>1000</v>
      </c>
      <c r="M948" s="5">
        <f t="shared" si="221"/>
        <v>1000</v>
      </c>
      <c r="N948" s="5">
        <f t="shared" si="221"/>
        <v>1000</v>
      </c>
      <c r="O948" s="5">
        <f t="shared" si="221"/>
        <v>1000</v>
      </c>
      <c r="P948" s="5">
        <f t="shared" si="221"/>
        <v>1000</v>
      </c>
      <c r="Q948" s="5">
        <f t="shared" si="221"/>
        <v>1000</v>
      </c>
      <c r="R948" s="5">
        <f t="shared" si="221"/>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823</v>
      </c>
      <c r="J949" s="133" t="s">
        <v>404</v>
      </c>
      <c r="K949" s="132">
        <v>1000</v>
      </c>
      <c r="L949" s="5">
        <f t="shared" si="221"/>
        <v>1000</v>
      </c>
      <c r="M949" s="5">
        <f t="shared" si="221"/>
        <v>1000</v>
      </c>
      <c r="N949" s="5">
        <f t="shared" si="221"/>
        <v>1000</v>
      </c>
      <c r="O949" s="5">
        <f t="shared" si="221"/>
        <v>1000</v>
      </c>
      <c r="P949" s="5">
        <f t="shared" si="221"/>
        <v>1000</v>
      </c>
      <c r="Q949" s="5">
        <f t="shared" si="221"/>
        <v>1000</v>
      </c>
      <c r="R949" s="5">
        <f t="shared" si="221"/>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21"/>
        <v>1000</v>
      </c>
      <c r="M950" s="5">
        <f t="shared" si="221"/>
        <v>1000</v>
      </c>
      <c r="N950" s="5">
        <f t="shared" si="221"/>
        <v>1000</v>
      </c>
      <c r="O950" s="5">
        <f t="shared" si="221"/>
        <v>1000</v>
      </c>
      <c r="P950" s="5">
        <f t="shared" si="221"/>
        <v>1000</v>
      </c>
      <c r="Q950" s="5">
        <f t="shared" si="221"/>
        <v>1000</v>
      </c>
      <c r="R950" s="5">
        <f t="shared" si="221"/>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1"/>
        <v>100</v>
      </c>
      <c r="M951" s="5">
        <f t="shared" si="221"/>
        <v>100</v>
      </c>
      <c r="N951" s="5">
        <f t="shared" si="221"/>
        <v>100</v>
      </c>
      <c r="O951" s="5">
        <f t="shared" si="221"/>
        <v>100</v>
      </c>
      <c r="P951" s="5">
        <f t="shared" si="221"/>
        <v>100</v>
      </c>
      <c r="Q951" s="5">
        <f t="shared" si="221"/>
        <v>100</v>
      </c>
      <c r="R951" s="5">
        <f t="shared" si="221"/>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1"/>
        <v>100</v>
      </c>
      <c r="M952" s="5">
        <f t="shared" si="221"/>
        <v>100</v>
      </c>
      <c r="N952" s="5">
        <f t="shared" si="221"/>
        <v>100</v>
      </c>
      <c r="O952" s="5">
        <f t="shared" si="221"/>
        <v>100</v>
      </c>
      <c r="P952" s="5">
        <f t="shared" si="221"/>
        <v>100</v>
      </c>
      <c r="Q952" s="5">
        <f t="shared" si="221"/>
        <v>100</v>
      </c>
      <c r="R952" s="5">
        <f t="shared" si="221"/>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1"/>
        <v>100</v>
      </c>
      <c r="M953" s="5">
        <f t="shared" si="221"/>
        <v>100</v>
      </c>
      <c r="N953" s="5">
        <f t="shared" si="221"/>
        <v>100</v>
      </c>
      <c r="O953" s="5">
        <f t="shared" si="221"/>
        <v>100</v>
      </c>
      <c r="P953" s="5">
        <f t="shared" si="221"/>
        <v>100</v>
      </c>
      <c r="Q953" s="5">
        <f t="shared" si="221"/>
        <v>100</v>
      </c>
      <c r="R953" s="5">
        <f t="shared" si="221"/>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1"/>
        <v>1500</v>
      </c>
      <c r="M954" s="5">
        <f t="shared" si="221"/>
        <v>1500</v>
      </c>
      <c r="N954" s="5">
        <f t="shared" si="221"/>
        <v>1500</v>
      </c>
      <c r="O954" s="5">
        <f t="shared" si="221"/>
        <v>1500</v>
      </c>
      <c r="P954" s="5">
        <f t="shared" si="221"/>
        <v>1500</v>
      </c>
      <c r="Q954" s="5">
        <f t="shared" si="221"/>
        <v>1500</v>
      </c>
      <c r="R954" s="5">
        <f t="shared" si="221"/>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1"/>
        <v>1500</v>
      </c>
      <c r="M955" s="5">
        <f t="shared" si="221"/>
        <v>1500</v>
      </c>
      <c r="N955" s="5">
        <f t="shared" si="221"/>
        <v>1500</v>
      </c>
      <c r="O955" s="5">
        <f t="shared" si="221"/>
        <v>1500</v>
      </c>
      <c r="P955" s="5">
        <f t="shared" si="221"/>
        <v>1500</v>
      </c>
      <c r="Q955" s="5">
        <f t="shared" si="221"/>
        <v>1500</v>
      </c>
      <c r="R955" s="5">
        <f t="shared" si="221"/>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1"/>
        <v>1500</v>
      </c>
      <c r="M956" s="5">
        <f t="shared" si="221"/>
        <v>1500</v>
      </c>
      <c r="N956" s="5">
        <f t="shared" si="221"/>
        <v>1500</v>
      </c>
      <c r="O956" s="5">
        <f t="shared" si="221"/>
        <v>1500</v>
      </c>
      <c r="P956" s="5">
        <f t="shared" si="221"/>
        <v>1500</v>
      </c>
      <c r="Q956" s="5">
        <f t="shared" si="221"/>
        <v>1500</v>
      </c>
      <c r="R956" s="5">
        <f t="shared" si="221"/>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1"/>
        <v>1250</v>
      </c>
      <c r="M957" s="5">
        <f t="shared" si="221"/>
        <v>1250</v>
      </c>
      <c r="N957" s="5">
        <f t="shared" si="221"/>
        <v>1250</v>
      </c>
      <c r="O957" s="5">
        <f t="shared" si="221"/>
        <v>1250</v>
      </c>
      <c r="P957" s="5">
        <f t="shared" si="221"/>
        <v>1250</v>
      </c>
      <c r="Q957" s="5">
        <f t="shared" si="221"/>
        <v>1250</v>
      </c>
      <c r="R957" s="5">
        <f t="shared" si="221"/>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1"/>
        <v>1000</v>
      </c>
      <c r="M958" s="5">
        <f t="shared" si="221"/>
        <v>1000</v>
      </c>
      <c r="N958" s="5">
        <f t="shared" si="221"/>
        <v>1000</v>
      </c>
      <c r="O958" s="5">
        <f t="shared" si="221"/>
        <v>1000</v>
      </c>
      <c r="P958" s="5">
        <f t="shared" si="221"/>
        <v>1000</v>
      </c>
      <c r="Q958" s="5">
        <f t="shared" si="221"/>
        <v>1000</v>
      </c>
      <c r="R958" s="5">
        <f t="shared" si="221"/>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824</v>
      </c>
      <c r="J959" s="133" t="s">
        <v>404</v>
      </c>
      <c r="K959" s="132">
        <v>1000</v>
      </c>
      <c r="L959" s="5">
        <f t="shared" si="221"/>
        <v>1000</v>
      </c>
      <c r="M959" s="5">
        <f t="shared" si="221"/>
        <v>1000</v>
      </c>
      <c r="N959" s="5">
        <f t="shared" si="221"/>
        <v>1000</v>
      </c>
      <c r="O959" s="5">
        <f t="shared" si="221"/>
        <v>1000</v>
      </c>
      <c r="P959" s="5">
        <f t="shared" si="221"/>
        <v>1000</v>
      </c>
      <c r="Q959" s="5">
        <f t="shared" si="221"/>
        <v>1000</v>
      </c>
      <c r="R959" s="5">
        <f t="shared" si="221"/>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1"/>
        <v>1000</v>
      </c>
      <c r="M960" s="5">
        <f t="shared" si="221"/>
        <v>1000</v>
      </c>
      <c r="N960" s="5">
        <f t="shared" si="221"/>
        <v>1000</v>
      </c>
      <c r="O960" s="5">
        <f t="shared" si="221"/>
        <v>1000</v>
      </c>
      <c r="P960" s="5">
        <f t="shared" si="221"/>
        <v>1000</v>
      </c>
      <c r="Q960" s="5">
        <f t="shared" si="221"/>
        <v>1000</v>
      </c>
      <c r="R960" s="5">
        <f t="shared" si="221"/>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21"/>
        <v>100</v>
      </c>
      <c r="M961" s="5">
        <f t="shared" si="221"/>
        <v>100</v>
      </c>
      <c r="N961" s="5">
        <f t="shared" si="221"/>
        <v>100</v>
      </c>
      <c r="O961" s="5">
        <f t="shared" si="221"/>
        <v>100</v>
      </c>
      <c r="P961" s="5">
        <f t="shared" si="221"/>
        <v>100</v>
      </c>
      <c r="Q961" s="5">
        <f t="shared" si="221"/>
        <v>100</v>
      </c>
      <c r="R961" s="5">
        <f t="shared" si="221"/>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21"/>
        <v>100</v>
      </c>
      <c r="M962" s="5">
        <f t="shared" si="221"/>
        <v>100</v>
      </c>
      <c r="N962" s="5">
        <f t="shared" si="221"/>
        <v>100</v>
      </c>
      <c r="O962" s="5">
        <f t="shared" si="221"/>
        <v>100</v>
      </c>
      <c r="P962" s="5">
        <f t="shared" si="221"/>
        <v>100</v>
      </c>
      <c r="Q962" s="5">
        <f t="shared" si="221"/>
        <v>100</v>
      </c>
      <c r="R962" s="5">
        <f t="shared" si="221"/>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21"/>
        <v>100</v>
      </c>
      <c r="M963" s="5">
        <f t="shared" si="221"/>
        <v>100</v>
      </c>
      <c r="N963" s="5">
        <f t="shared" si="221"/>
        <v>100</v>
      </c>
      <c r="O963" s="5">
        <f t="shared" si="221"/>
        <v>100</v>
      </c>
      <c r="P963" s="5">
        <f t="shared" si="221"/>
        <v>100</v>
      </c>
      <c r="Q963" s="5">
        <f t="shared" si="221"/>
        <v>100</v>
      </c>
      <c r="R963" s="5">
        <f t="shared" si="221"/>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21"/>
        <v>1500</v>
      </c>
      <c r="M964" s="5">
        <f t="shared" si="221"/>
        <v>1500</v>
      </c>
      <c r="N964" s="5">
        <f t="shared" si="221"/>
        <v>1500</v>
      </c>
      <c r="O964" s="5">
        <f t="shared" si="221"/>
        <v>1500</v>
      </c>
      <c r="P964" s="5">
        <f t="shared" si="221"/>
        <v>1500</v>
      </c>
      <c r="Q964" s="5">
        <f t="shared" si="221"/>
        <v>1500</v>
      </c>
      <c r="R964" s="5">
        <f t="shared" si="221"/>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21"/>
        <v>1500</v>
      </c>
      <c r="M965" s="5">
        <f t="shared" si="221"/>
        <v>1500</v>
      </c>
      <c r="N965" s="5">
        <f t="shared" si="221"/>
        <v>1500</v>
      </c>
      <c r="O965" s="5">
        <f t="shared" si="221"/>
        <v>1500</v>
      </c>
      <c r="P965" s="5">
        <f t="shared" si="221"/>
        <v>1500</v>
      </c>
      <c r="Q965" s="5">
        <f t="shared" si="221"/>
        <v>1500</v>
      </c>
      <c r="R965" s="5">
        <f t="shared" si="221"/>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21"/>
        <v>1500</v>
      </c>
      <c r="M966" s="5">
        <f t="shared" si="221"/>
        <v>1500</v>
      </c>
      <c r="N966" s="5">
        <f t="shared" si="221"/>
        <v>1500</v>
      </c>
      <c r="O966" s="5">
        <f t="shared" si="221"/>
        <v>1500</v>
      </c>
      <c r="P966" s="5">
        <f t="shared" si="221"/>
        <v>1500</v>
      </c>
      <c r="Q966" s="5">
        <f t="shared" si="221"/>
        <v>1500</v>
      </c>
      <c r="R966" s="5">
        <f t="shared" si="221"/>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21"/>
        <v>1250</v>
      </c>
      <c r="M967" s="5">
        <f t="shared" si="221"/>
        <v>1250</v>
      </c>
      <c r="N967" s="5">
        <f t="shared" si="221"/>
        <v>1250</v>
      </c>
      <c r="O967" s="5">
        <f t="shared" si="221"/>
        <v>1250</v>
      </c>
      <c r="P967" s="5">
        <f t="shared" si="221"/>
        <v>1250</v>
      </c>
      <c r="Q967" s="5">
        <f t="shared" si="221"/>
        <v>1250</v>
      </c>
      <c r="R967" s="5">
        <f t="shared" si="221"/>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21"/>
        <v>1000</v>
      </c>
      <c r="M968" s="5">
        <f t="shared" si="221"/>
        <v>1000</v>
      </c>
      <c r="N968" s="5">
        <f t="shared" si="221"/>
        <v>1000</v>
      </c>
      <c r="O968" s="5">
        <f t="shared" si="221"/>
        <v>1000</v>
      </c>
      <c r="P968" s="5">
        <f t="shared" si="221"/>
        <v>1000</v>
      </c>
      <c r="Q968" s="5">
        <f t="shared" si="221"/>
        <v>1000</v>
      </c>
      <c r="R968" s="5">
        <f t="shared" si="221"/>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62" s="138" customFormat="1" ht="15" hidden="1"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62" s="138" customFormat="1" ht="12.75" hidden="1"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hidden="1"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collapsed="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hidden="1"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hidden="1"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hidden="1"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hidden="1"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hidden="1" customHeight="1" outlineLevel="1" collapsed="1" x14ac:dyDescent="0.25">
      <c r="A977" s="136"/>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hidden="1" customHeight="1" outlineLevel="1" x14ac:dyDescent="0.25">
      <c r="A978" s="136"/>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hidden="1"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hidden="1" customHeight="1" outlineLevel="1" x14ac:dyDescent="0.25">
      <c r="A980" s="136"/>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hidden="1" customHeight="1" outlineLevel="1" x14ac:dyDescent="0.25">
      <c r="A981" s="136"/>
      <c r="B981" s="126"/>
      <c r="C981" s="92"/>
      <c r="D981" s="92"/>
      <c r="E981" s="92"/>
      <c r="F981" s="92"/>
      <c r="G981" s="106"/>
      <c r="H981" s="106"/>
      <c r="I981" s="106"/>
      <c r="J981" s="106"/>
      <c r="K981" s="106"/>
      <c r="L981" s="106"/>
      <c r="M981" s="620" t="s">
        <v>773</v>
      </c>
      <c r="N981" s="106"/>
      <c r="O981" s="106"/>
      <c r="P981" s="106"/>
      <c r="Q981" s="106"/>
      <c r="R981" s="106"/>
      <c r="S981" s="106"/>
      <c r="T981" s="106"/>
      <c r="U981" s="673"/>
      <c r="V981" s="673"/>
      <c r="W981" s="673"/>
      <c r="X981" s="673"/>
      <c r="Y981" s="673"/>
      <c r="Z981" s="106"/>
      <c r="AA981" s="756"/>
      <c r="AB981" s="756"/>
      <c r="AC981" s="756"/>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hidden="1" customHeight="1" outlineLevel="1" x14ac:dyDescent="0.25">
      <c r="A982" s="136"/>
      <c r="B982" s="126"/>
      <c r="C982" s="245"/>
      <c r="D982" s="245"/>
      <c r="E982" s="245"/>
      <c r="F982" s="245"/>
      <c r="G982" s="245"/>
      <c r="H982" s="245"/>
      <c r="I982" s="245"/>
      <c r="J982" s="245"/>
      <c r="K982" s="245"/>
      <c r="L982" s="606"/>
      <c r="M982" s="620" t="s">
        <v>772</v>
      </c>
      <c r="N982" s="131"/>
      <c r="O982" s="131"/>
      <c r="P982" s="131"/>
      <c r="Q982" s="321"/>
      <c r="R982" s="606"/>
      <c r="S982" s="606"/>
      <c r="T982" s="606"/>
      <c r="U982" s="673"/>
      <c r="V982" s="673"/>
      <c r="W982" s="673"/>
      <c r="X982" s="673"/>
      <c r="Y982" s="673"/>
      <c r="Z982" s="606"/>
      <c r="AA982" s="756"/>
      <c r="AB982" s="756"/>
      <c r="AC982" s="756"/>
      <c r="AD982" s="606"/>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hidden="1" customHeight="1" outlineLevel="1" x14ac:dyDescent="0.25">
      <c r="A983" s="136"/>
      <c r="B983" s="126"/>
      <c r="C983" s="92"/>
      <c r="D983" s="92"/>
      <c r="E983" s="92"/>
      <c r="F983" s="92"/>
      <c r="G983" s="92"/>
      <c r="H983" s="92"/>
      <c r="I983" s="92"/>
      <c r="J983" s="92"/>
      <c r="K983" s="92"/>
      <c r="L983" s="106"/>
      <c r="M983" s="131" t="s">
        <v>942</v>
      </c>
      <c r="N983" s="131"/>
      <c r="O983" s="131"/>
      <c r="P983" s="131"/>
      <c r="Q983" s="179"/>
      <c r="R983" s="106"/>
      <c r="S983" s="106"/>
      <c r="T983" s="106"/>
      <c r="U983" s="673"/>
      <c r="V983" s="673"/>
      <c r="W983" s="673"/>
      <c r="X983" s="673"/>
      <c r="Y983" s="673"/>
      <c r="Z983" s="106"/>
      <c r="AA983" s="756"/>
      <c r="AB983" s="756"/>
      <c r="AC983" s="756"/>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hidden="1"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7"/>
      <c r="AB984" s="757"/>
      <c r="AC984" s="757"/>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hidden="1" customHeight="1" outlineLevel="1" x14ac:dyDescent="0.25">
      <c r="A985" s="136"/>
      <c r="B985" s="126"/>
      <c r="C985" s="108"/>
      <c r="D985" s="108"/>
      <c r="E985" s="108"/>
      <c r="F985" s="92"/>
      <c r="G985" s="107"/>
      <c r="H985" s="107"/>
      <c r="I985" s="107"/>
      <c r="J985" s="107"/>
      <c r="K985" s="162" t="s">
        <v>165</v>
      </c>
      <c r="L985" s="162" t="s">
        <v>227</v>
      </c>
      <c r="M985" s="615" t="s">
        <v>205</v>
      </c>
      <c r="N985" s="615" t="s">
        <v>394</v>
      </c>
      <c r="O985" s="615" t="s">
        <v>393</v>
      </c>
      <c r="P985" s="615" t="s">
        <v>204</v>
      </c>
      <c r="Q985" s="107" t="s">
        <v>770</v>
      </c>
      <c r="R985" s="107"/>
      <c r="S985" s="107"/>
      <c r="T985" s="107"/>
      <c r="U985" s="251"/>
      <c r="V985" s="251"/>
      <c r="W985" s="251"/>
      <c r="X985" s="251"/>
      <c r="Y985" s="251"/>
      <c r="Z985" s="107"/>
      <c r="AA985" s="757"/>
      <c r="AB985" s="757"/>
      <c r="AC985" s="757"/>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hidden="1" customHeight="1" outlineLevel="1" x14ac:dyDescent="0.25">
      <c r="A986" s="136"/>
      <c r="B986" s="126"/>
      <c r="C986" s="108"/>
      <c r="D986" s="108"/>
      <c r="E986" s="108"/>
      <c r="F986" s="110"/>
      <c r="G986" s="205"/>
      <c r="H986" s="206"/>
      <c r="I986" s="169"/>
      <c r="J986" s="169"/>
      <c r="K986" s="677" t="s">
        <v>406</v>
      </c>
      <c r="L986" s="351">
        <v>0.5</v>
      </c>
      <c r="M986" s="616">
        <v>9</v>
      </c>
      <c r="N986" s="616">
        <v>10</v>
      </c>
      <c r="O986" s="616">
        <v>10.5</v>
      </c>
      <c r="P986" s="616">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hidden="1" customHeight="1" outlineLevel="1" x14ac:dyDescent="0.25">
      <c r="A987" s="136"/>
      <c r="B987" s="126"/>
      <c r="C987" s="108"/>
      <c r="D987" s="108"/>
      <c r="E987" s="108"/>
      <c r="F987" s="110"/>
      <c r="G987" s="133"/>
      <c r="H987" s="133"/>
      <c r="I987" s="112"/>
      <c r="J987" s="112"/>
      <c r="K987" s="678" t="s">
        <v>407</v>
      </c>
      <c r="L987" s="352">
        <v>0.5</v>
      </c>
      <c r="M987" s="617">
        <v>9.5</v>
      </c>
      <c r="N987" s="617">
        <v>10</v>
      </c>
      <c r="O987" s="617">
        <v>11</v>
      </c>
      <c r="P987" s="61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hidden="1" customHeight="1" outlineLevel="1" x14ac:dyDescent="0.25">
      <c r="A988" s="136"/>
      <c r="B988" s="126"/>
      <c r="C988" s="108"/>
      <c r="D988" s="108"/>
      <c r="E988" s="108"/>
      <c r="F988" s="110"/>
      <c r="G988" s="133"/>
      <c r="H988" s="133"/>
      <c r="I988" s="112"/>
      <c r="J988" s="112"/>
      <c r="K988" s="678" t="s">
        <v>408</v>
      </c>
      <c r="L988" s="352">
        <v>0.5</v>
      </c>
      <c r="M988" s="617">
        <v>10.5</v>
      </c>
      <c r="N988" s="617">
        <v>11</v>
      </c>
      <c r="O988" s="617">
        <v>11.5</v>
      </c>
      <c r="P988" s="617">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hidden="1" customHeight="1" outlineLevel="1" x14ac:dyDescent="0.25">
      <c r="A989" s="136"/>
      <c r="B989" s="126"/>
      <c r="C989" s="108"/>
      <c r="D989" s="108"/>
      <c r="E989" s="108"/>
      <c r="F989" s="110"/>
      <c r="G989" s="133"/>
      <c r="H989" s="133"/>
      <c r="I989" s="112"/>
      <c r="J989" s="112"/>
      <c r="K989" s="678" t="s">
        <v>409</v>
      </c>
      <c r="L989" s="352">
        <v>0.5</v>
      </c>
      <c r="M989" s="617">
        <v>11</v>
      </c>
      <c r="N989" s="617">
        <v>11.5</v>
      </c>
      <c r="O989" s="617">
        <v>12</v>
      </c>
      <c r="P989" s="617">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hidden="1" customHeight="1" outlineLevel="1" x14ac:dyDescent="0.25">
      <c r="A990" s="136"/>
      <c r="B990" s="126"/>
      <c r="C990" s="108"/>
      <c r="D990" s="108"/>
      <c r="E990" s="108"/>
      <c r="F990" s="110"/>
      <c r="G990" s="133"/>
      <c r="H990" s="133"/>
      <c r="I990" s="112"/>
      <c r="J990" s="112"/>
      <c r="K990" s="678" t="s">
        <v>410</v>
      </c>
      <c r="L990" s="352">
        <v>0.5</v>
      </c>
      <c r="M990" s="617">
        <v>10</v>
      </c>
      <c r="N990" s="617">
        <v>11</v>
      </c>
      <c r="O990" s="617">
        <v>12</v>
      </c>
      <c r="P990" s="617">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hidden="1" customHeight="1" outlineLevel="1" x14ac:dyDescent="0.25">
      <c r="A991" s="136"/>
      <c r="B991" s="126"/>
      <c r="C991" s="108"/>
      <c r="D991" s="108"/>
      <c r="E991" s="108"/>
      <c r="F991" s="110"/>
      <c r="G991" s="133"/>
      <c r="H991" s="133"/>
      <c r="I991" s="112"/>
      <c r="J991" s="112"/>
      <c r="K991" s="678" t="s">
        <v>411</v>
      </c>
      <c r="L991" s="352">
        <v>0.5</v>
      </c>
      <c r="M991" s="617">
        <v>8</v>
      </c>
      <c r="N991" s="617">
        <v>8.5</v>
      </c>
      <c r="O991" s="617">
        <v>9.5</v>
      </c>
      <c r="P991" s="617">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hidden="1" customHeight="1" outlineLevel="1" x14ac:dyDescent="0.25">
      <c r="A992" s="136"/>
      <c r="B992" s="126"/>
      <c r="C992" s="108"/>
      <c r="D992" s="108"/>
      <c r="E992" s="108"/>
      <c r="F992" s="110"/>
      <c r="G992" s="133"/>
      <c r="H992" s="133"/>
      <c r="I992" s="118"/>
      <c r="J992" s="118"/>
      <c r="K992" s="678" t="s">
        <v>412</v>
      </c>
      <c r="L992" s="353">
        <v>0.5</v>
      </c>
      <c r="M992" s="618">
        <v>7</v>
      </c>
      <c r="N992" s="618">
        <v>8</v>
      </c>
      <c r="O992" s="618">
        <v>9</v>
      </c>
      <c r="P992" s="618">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hidden="1" customHeight="1" outlineLevel="1" x14ac:dyDescent="0.25">
      <c r="A993" s="136"/>
      <c r="B993" s="126"/>
      <c r="C993" s="108"/>
      <c r="D993" s="108"/>
      <c r="E993" s="108"/>
      <c r="F993" s="110"/>
      <c r="G993" s="133"/>
      <c r="H993" s="133"/>
      <c r="I993" s="118"/>
      <c r="J993" s="118"/>
      <c r="K993" s="678" t="s">
        <v>413</v>
      </c>
      <c r="L993" s="353">
        <v>0.5</v>
      </c>
      <c r="M993" s="618">
        <v>7</v>
      </c>
      <c r="N993" s="618">
        <v>8</v>
      </c>
      <c r="O993" s="618">
        <v>9</v>
      </c>
      <c r="P993" s="618">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hidden="1" customHeight="1" outlineLevel="1" x14ac:dyDescent="0.25">
      <c r="A994" s="136"/>
      <c r="B994" s="126"/>
      <c r="C994" s="108"/>
      <c r="D994" s="108"/>
      <c r="E994" s="108"/>
      <c r="F994" s="110"/>
      <c r="G994" s="133"/>
      <c r="H994" s="133"/>
      <c r="I994" s="118"/>
      <c r="J994" s="118"/>
      <c r="K994" s="678" t="s">
        <v>414</v>
      </c>
      <c r="L994" s="353">
        <v>0.5</v>
      </c>
      <c r="M994" s="618">
        <v>6</v>
      </c>
      <c r="N994" s="618">
        <v>7</v>
      </c>
      <c r="O994" s="618">
        <v>8</v>
      </c>
      <c r="P994" s="618">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hidden="1" customHeight="1" outlineLevel="1" x14ac:dyDescent="0.25">
      <c r="A995" s="136"/>
      <c r="B995" s="126"/>
      <c r="C995" s="108"/>
      <c r="D995" s="108"/>
      <c r="E995" s="108"/>
      <c r="F995" s="110"/>
      <c r="G995" s="173"/>
      <c r="H995" s="173"/>
      <c r="I995" s="172"/>
      <c r="J995" s="172"/>
      <c r="K995" s="679" t="s">
        <v>415</v>
      </c>
      <c r="L995" s="355">
        <v>0.5</v>
      </c>
      <c r="M995" s="619">
        <v>5.5</v>
      </c>
      <c r="N995" s="619">
        <v>6.5</v>
      </c>
      <c r="O995" s="619">
        <v>8</v>
      </c>
      <c r="P995" s="619">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hidden="1"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hidden="1" customHeight="1" outlineLevel="1" x14ac:dyDescent="0.25">
      <c r="A997" s="136"/>
      <c r="B997" s="126"/>
      <c r="C997" s="108"/>
      <c r="D997" s="108"/>
      <c r="E997" s="108"/>
      <c r="F997" s="110"/>
      <c r="G997" s="118" t="s">
        <v>943</v>
      </c>
      <c r="H997" s="111"/>
      <c r="I997" s="111"/>
      <c r="J997" s="111"/>
      <c r="K997" s="111"/>
      <c r="L997" s="621">
        <v>6.5</v>
      </c>
      <c r="M997" s="111" t="s">
        <v>776</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hidden="1"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hidden="1"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collapsed="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hidden="1"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collapsed="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abSelected="1" topLeftCell="A6" zoomScaleNormal="100" workbookViewId="0">
      <pane xSplit="9" ySplit="16" topLeftCell="K217" activePane="bottomRight" state="frozen"/>
      <selection activeCell="A6" sqref="A6"/>
      <selection pane="topRight" activeCell="J6" sqref="J6"/>
      <selection pane="bottomLeft" activeCell="A22" sqref="A22"/>
      <selection pane="bottomRight" activeCell="O226" sqref="O22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425</v>
      </c>
      <c r="F6" s="461">
        <v>2</v>
      </c>
      <c r="G6" s="397"/>
      <c r="H6" s="868" t="s">
        <v>426</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7" t="s">
        <v>427</v>
      </c>
      <c r="F7" s="467">
        <v>1</v>
      </c>
      <c r="G7" s="401"/>
      <c r="H7" s="402" t="s">
        <v>428</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outlineLevel="3" x14ac:dyDescent="0.25">
      <c r="A12" s="383"/>
      <c r="B12" s="392"/>
      <c r="C12" s="385">
        <f>INT($C$6)+3</f>
        <v>4</v>
      </c>
      <c r="D12" s="393"/>
      <c r="E12" s="467"/>
      <c r="F12" s="467"/>
      <c r="G12" s="393"/>
      <c r="H12" s="408"/>
      <c r="I12" s="408" t="s">
        <v>429</v>
      </c>
      <c r="J12" s="409" t="s">
        <v>430</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customHeight="1" outlineLevel="3" x14ac:dyDescent="0.25">
      <c r="A13" s="383"/>
      <c r="B13" s="392" t="s">
        <v>431</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outlineLevel="4" x14ac:dyDescent="0.25">
      <c r="A15" s="383"/>
      <c r="B15" s="392" t="s">
        <v>432</v>
      </c>
      <c r="C15" s="385">
        <f>INT(MAX($C$16:$C$31))+1</f>
        <v>5</v>
      </c>
      <c r="D15" s="410" t="s">
        <v>433</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434</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435</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x14ac:dyDescent="0.25">
      <c r="A18" s="383"/>
      <c r="B18" s="392"/>
      <c r="C18" s="385">
        <f>INT($C$6)+1.045</f>
        <v>2.0449999999999999</v>
      </c>
      <c r="D18" s="410"/>
      <c r="E18" s="467"/>
      <c r="F18" s="467"/>
      <c r="G18" s="410"/>
      <c r="H18" s="415" t="s">
        <v>436</v>
      </c>
      <c r="I18" s="626">
        <v>44674.448414814797</v>
      </c>
      <c r="J18" s="1071" t="s">
        <v>1151</v>
      </c>
      <c r="K18" s="1072"/>
      <c r="L18" s="1072"/>
      <c r="M18" s="1072"/>
      <c r="N18" s="1072"/>
      <c r="O18" s="1072"/>
      <c r="P18" s="1072"/>
      <c r="Q18" s="1072"/>
      <c r="R18" s="1072"/>
      <c r="S18" s="1072"/>
      <c r="T18" s="1072"/>
      <c r="U18" s="1072"/>
      <c r="V18" s="1072"/>
      <c r="W18" s="1072"/>
      <c r="X18" s="1073"/>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x14ac:dyDescent="0.25">
      <c r="A21" s="383"/>
      <c r="B21" s="392"/>
      <c r="C21" s="385">
        <f>INT($C$6)+1.045</f>
        <v>2.0449999999999999</v>
      </c>
      <c r="D21" s="410"/>
      <c r="E21" s="467"/>
      <c r="F21" s="467"/>
      <c r="G21" s="410"/>
      <c r="H21" s="415" t="s">
        <v>437</v>
      </c>
      <c r="I21" s="511">
        <v>44654.751766203699</v>
      </c>
      <c r="J21" s="1074" t="s">
        <v>1100</v>
      </c>
      <c r="K21" s="1074"/>
      <c r="L21" s="1074"/>
      <c r="M21" s="1074"/>
      <c r="N21" s="1074"/>
      <c r="O21" s="1074"/>
      <c r="P21" s="1074"/>
      <c r="Q21" s="1074"/>
      <c r="R21" s="1074"/>
      <c r="S21" s="1074"/>
      <c r="T21" s="1074"/>
      <c r="U21" s="1074"/>
      <c r="V21" s="1074"/>
      <c r="W21" s="1074"/>
      <c r="X21" s="1074"/>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438</v>
      </c>
      <c r="AP24" s="395"/>
      <c r="AQ24" s="383"/>
      <c r="AR24" s="383"/>
      <c r="AS24" s="383"/>
    </row>
    <row r="25" spans="1:45" ht="5.0999999999999996" customHeight="1" outlineLevel="3" x14ac:dyDescent="0.25">
      <c r="A25" s="383"/>
      <c r="B25" s="392"/>
      <c r="C25" s="385">
        <f>INT($C$6)+3.005</f>
        <v>4.0049999999999999</v>
      </c>
      <c r="D25" s="410" t="s">
        <v>434</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outlineLevel="3" x14ac:dyDescent="0.25">
      <c r="A26" s="383"/>
      <c r="B26" s="392"/>
      <c r="C26" s="385">
        <f>INT($C$6)+3</f>
        <v>4</v>
      </c>
      <c r="D26" s="410"/>
      <c r="E26" s="467"/>
      <c r="F26" s="467"/>
      <c r="G26" s="410"/>
      <c r="H26" s="416" t="s">
        <v>439</v>
      </c>
      <c r="I26" s="417" t="s">
        <v>440</v>
      </c>
      <c r="J26" s="418">
        <v>15</v>
      </c>
      <c r="K26" s="417" t="s">
        <v>441</v>
      </c>
      <c r="L26" s="418">
        <v>8.43</v>
      </c>
      <c r="M26" s="415" t="s">
        <v>442</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outlineLevel="3" x14ac:dyDescent="0.25">
      <c r="A27" s="383"/>
      <c r="B27" s="392"/>
      <c r="C27" s="385">
        <f>INT($C$6)+3</f>
        <v>4</v>
      </c>
      <c r="D27" s="410"/>
      <c r="E27" s="467"/>
      <c r="F27" s="467"/>
      <c r="G27" s="410"/>
      <c r="H27" s="415" t="s">
        <v>443</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outlineLevel="3" x14ac:dyDescent="0.25">
      <c r="A28" s="383"/>
      <c r="B28" s="392"/>
      <c r="C28" s="385">
        <f>INT($C$6)+3</f>
        <v>4</v>
      </c>
      <c r="D28" s="410"/>
      <c r="E28" s="467"/>
      <c r="F28" s="467"/>
      <c r="G28" s="410"/>
      <c r="H28" s="415" t="s">
        <v>444</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outlineLevel="3" x14ac:dyDescent="0.25">
      <c r="A29" s="383"/>
      <c r="B29" s="392"/>
      <c r="C29" s="385">
        <f>INT($C$6)+3</f>
        <v>4</v>
      </c>
      <c r="D29" s="410"/>
      <c r="E29" s="467"/>
      <c r="F29" s="467"/>
      <c r="G29" s="410"/>
      <c r="H29" s="415" t="s">
        <v>445</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outlineLevel="3" x14ac:dyDescent="0.25">
      <c r="A30" s="383"/>
      <c r="B30" s="392"/>
      <c r="C30" s="385">
        <f>INT($C$6)+3</f>
        <v>4</v>
      </c>
      <c r="D30" s="410"/>
      <c r="E30" s="467"/>
      <c r="F30" s="467"/>
      <c r="G30" s="410"/>
      <c r="H30" s="415" t="s">
        <v>446</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438</v>
      </c>
      <c r="AP31" s="395"/>
      <c r="AQ31" s="383"/>
      <c r="AR31" s="383"/>
      <c r="AS31" s="383"/>
    </row>
    <row r="32" spans="1:45" ht="5.0999999999999996"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425</v>
      </c>
      <c r="F40" s="461"/>
      <c r="G40" s="397"/>
      <c r="H40" s="867"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427</v>
      </c>
      <c r="F41" s="467">
        <v>1</v>
      </c>
      <c r="G41" s="401"/>
      <c r="H41" s="402" t="s">
        <v>447</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431</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432</v>
      </c>
      <c r="C49" s="385">
        <f>INT(MAX($C$51:$C$179))+1</f>
        <v>5</v>
      </c>
      <c r="D49" s="410" t="s">
        <v>433</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448</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434</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449</v>
      </c>
      <c r="I52" s="431"/>
      <c r="J52" s="432">
        <v>2</v>
      </c>
      <c r="K52" s="415"/>
      <c r="L52" s="415" t="s">
        <v>922</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450</v>
      </c>
      <c r="I53" s="431"/>
      <c r="J53" s="432">
        <v>0</v>
      </c>
      <c r="K53" s="415"/>
      <c r="L53" s="415" t="s">
        <v>451</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452</v>
      </c>
      <c r="I54" s="431" t="s">
        <v>453</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454</v>
      </c>
      <c r="I55" s="431" t="s">
        <v>453</v>
      </c>
      <c r="J55" s="432">
        <v>15</v>
      </c>
      <c r="K55" s="415"/>
      <c r="L55" s="415" t="s">
        <v>455</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456</v>
      </c>
      <c r="I56" s="431"/>
      <c r="J56" s="432">
        <v>0</v>
      </c>
      <c r="K56" s="415"/>
      <c r="L56" s="415" t="s">
        <v>457</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458</v>
      </c>
      <c r="I57" s="434" t="s">
        <v>459</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460</v>
      </c>
      <c r="I58" s="431"/>
      <c r="J58" s="432">
        <v>1</v>
      </c>
      <c r="K58" s="415"/>
      <c r="L58" s="415" t="s">
        <v>461</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462</v>
      </c>
      <c r="I59" s="431" t="s">
        <v>463</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464</v>
      </c>
      <c r="I60" s="415"/>
      <c r="J60" s="418">
        <v>35</v>
      </c>
      <c r="K60" s="415"/>
      <c r="L60" s="415" t="s">
        <v>994</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465</v>
      </c>
      <c r="I61" s="431" t="s">
        <v>459</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t="s">
        <v>466</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c r="I64" s="437" t="s">
        <v>467</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8" t="s">
        <v>468</v>
      </c>
      <c r="J65" s="438"/>
      <c r="K65" s="438" t="s">
        <v>469</v>
      </c>
      <c r="L65" s="438"/>
      <c r="M65" s="438" t="s">
        <v>470</v>
      </c>
      <c r="N65" s="438"/>
      <c r="O65" s="438" t="s">
        <v>471</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outlineLevel="3" x14ac:dyDescent="0.25">
      <c r="A66" s="383"/>
      <c r="B66" s="392"/>
      <c r="C66" s="385">
        <v>3</v>
      </c>
      <c r="D66" s="410"/>
      <c r="E66" s="467"/>
      <c r="F66" s="467"/>
      <c r="G66" s="410"/>
      <c r="H66" s="417" t="s">
        <v>472</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outlineLevel="3" x14ac:dyDescent="0.25">
      <c r="A67" s="383"/>
      <c r="B67" s="392"/>
      <c r="C67" s="385">
        <v>3</v>
      </c>
      <c r="D67" s="410"/>
      <c r="E67" s="467"/>
      <c r="F67" s="467"/>
      <c r="G67" s="410"/>
      <c r="H67" s="417" t="s">
        <v>472</v>
      </c>
      <c r="I67" s="1040">
        <f t="shared" ref="I67:P67" si="0">MIN(363,INT((I66 - DATE(YEAR(I66),1,1))))+364*(YEAR(I66)-i_startyear)</f>
        <v>0</v>
      </c>
      <c r="J67" s="1040">
        <f t="shared" si="0"/>
        <v>0</v>
      </c>
      <c r="K67" s="1040">
        <f t="shared" si="0"/>
        <v>0</v>
      </c>
      <c r="L67" s="1040">
        <f t="shared" si="0"/>
        <v>0</v>
      </c>
      <c r="M67" s="1040">
        <f t="shared" si="0"/>
        <v>0</v>
      </c>
      <c r="N67" s="1040">
        <f t="shared" si="0"/>
        <v>0</v>
      </c>
      <c r="O67" s="1040">
        <f t="shared" si="0"/>
        <v>0</v>
      </c>
      <c r="P67" s="1040">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438</v>
      </c>
      <c r="AP68" s="395"/>
      <c r="AQ68" s="383"/>
      <c r="AR68" s="383"/>
      <c r="AS68" s="383"/>
    </row>
    <row r="69" spans="1:45" outlineLevel="1" x14ac:dyDescent="0.25">
      <c r="A69" s="383"/>
      <c r="B69" s="392"/>
      <c r="C69" s="385">
        <f>INT($C$40)+1</f>
        <v>2</v>
      </c>
      <c r="D69" s="410"/>
      <c r="E69" s="467"/>
      <c r="F69" s="467"/>
      <c r="G69" s="410"/>
      <c r="H69" s="427" t="s">
        <v>473</v>
      </c>
      <c r="I69" s="428"/>
      <c r="J69" s="429"/>
      <c r="K69" s="441" t="s">
        <v>474</v>
      </c>
      <c r="L69" s="441" t="s">
        <v>475</v>
      </c>
      <c r="M69" s="442"/>
      <c r="N69" s="443"/>
      <c r="O69" s="398" t="s">
        <v>476</v>
      </c>
      <c r="P69" s="398"/>
      <c r="Q69" s="398" t="s">
        <v>477</v>
      </c>
      <c r="R69" s="398"/>
      <c r="S69" s="444" t="s">
        <v>22</v>
      </c>
      <c r="T69" s="429"/>
      <c r="U69" s="875" t="s">
        <v>478</v>
      </c>
      <c r="V69" s="398" t="s">
        <v>998</v>
      </c>
      <c r="W69" s="429"/>
      <c r="X69" s="443" t="s">
        <v>480</v>
      </c>
      <c r="Y69" s="445" t="s">
        <v>479</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outlineLevel="1" x14ac:dyDescent="0.25">
      <c r="A70" s="383"/>
      <c r="B70" s="392"/>
      <c r="C70" s="385">
        <f>INT($C$40)+1</f>
        <v>2</v>
      </c>
      <c r="D70" s="410"/>
      <c r="E70" s="467"/>
      <c r="F70" s="467"/>
      <c r="G70" s="410"/>
      <c r="H70" s="444" t="s">
        <v>481</v>
      </c>
      <c r="I70" s="444" t="s">
        <v>482</v>
      </c>
      <c r="J70" s="443"/>
      <c r="K70" s="441"/>
      <c r="L70" s="441" t="s">
        <v>483</v>
      </c>
      <c r="M70" s="442"/>
      <c r="N70" s="443"/>
      <c r="O70" s="444" t="s">
        <v>485</v>
      </c>
      <c r="P70" s="444" t="s">
        <v>486</v>
      </c>
      <c r="Q70" s="444" t="s">
        <v>485</v>
      </c>
      <c r="R70" s="444" t="s">
        <v>486</v>
      </c>
      <c r="S70" s="444" t="s">
        <v>484</v>
      </c>
      <c r="T70" s="443" t="s">
        <v>487</v>
      </c>
      <c r="U70" s="443" t="s">
        <v>488</v>
      </c>
      <c r="V70" s="444" t="s">
        <v>999</v>
      </c>
      <c r="W70" s="443"/>
      <c r="X70" s="443" t="s">
        <v>489</v>
      </c>
      <c r="Y70" s="791" t="s">
        <v>468</v>
      </c>
      <c r="Z70" s="791"/>
      <c r="AA70" s="791"/>
      <c r="AB70" s="791" t="s">
        <v>469</v>
      </c>
      <c r="AC70" s="791"/>
      <c r="AD70" s="791"/>
      <c r="AE70" s="791" t="s">
        <v>471</v>
      </c>
      <c r="AF70" s="791"/>
      <c r="AG70" s="445"/>
      <c r="AH70" s="443"/>
      <c r="AI70" s="443"/>
      <c r="AJ70" s="443"/>
      <c r="AK70" s="443"/>
      <c r="AL70" s="443"/>
      <c r="AM70" s="443"/>
      <c r="AN70" s="443"/>
      <c r="AO70" s="410"/>
      <c r="AP70" s="395"/>
      <c r="AQ70" s="383"/>
      <c r="AR70" s="383"/>
      <c r="AS70" s="383"/>
    </row>
    <row r="71" spans="1:45" ht="5.0999999999999996" customHeight="1" outlineLevel="3" x14ac:dyDescent="0.25">
      <c r="A71" s="383"/>
      <c r="B71" s="392"/>
      <c r="C71" s="385">
        <f>INT($C$40)+3.005</f>
        <v>4.0049999999999999</v>
      </c>
      <c r="D71" s="410" t="s">
        <v>434</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769</v>
      </c>
      <c r="Y72" s="415"/>
      <c r="Z72" s="415"/>
      <c r="AA72" s="415"/>
      <c r="AB72" s="415"/>
      <c r="AC72" s="415"/>
      <c r="AD72" s="415"/>
      <c r="AE72" s="415"/>
      <c r="AF72" s="415"/>
      <c r="AG72" s="415"/>
      <c r="AH72" s="415" t="s">
        <v>1148</v>
      </c>
      <c r="AI72" s="415"/>
      <c r="AJ72" s="415"/>
      <c r="AK72" s="415"/>
      <c r="AL72" s="415"/>
      <c r="AM72" s="415"/>
      <c r="AN72" s="415"/>
      <c r="AO72" s="410"/>
      <c r="AP72" s="395"/>
      <c r="AQ72" s="383"/>
      <c r="AR72" s="383"/>
      <c r="AS72" s="383"/>
    </row>
    <row r="73" spans="1:45"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768</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customHeight="1" outlineLevel="2" x14ac:dyDescent="0.25">
      <c r="A74" s="383"/>
      <c r="B74" s="392"/>
      <c r="C74" s="385">
        <f>INT($C$40)+2</f>
        <v>3</v>
      </c>
      <c r="D74" s="410"/>
      <c r="E74" s="467"/>
      <c r="F74" s="467"/>
      <c r="G74" s="410"/>
      <c r="H74" s="415"/>
      <c r="I74" s="431" t="s">
        <v>482</v>
      </c>
      <c r="J74" s="431" t="s">
        <v>165</v>
      </c>
      <c r="K74" s="431" t="s">
        <v>164</v>
      </c>
      <c r="L74" s="431" t="s">
        <v>475</v>
      </c>
      <c r="M74" s="415"/>
      <c r="N74" s="685" t="s">
        <v>852</v>
      </c>
      <c r="O74" s="975" t="s">
        <v>851</v>
      </c>
      <c r="P74" s="976"/>
      <c r="Q74" s="976"/>
      <c r="R74" s="976"/>
      <c r="S74" s="976"/>
      <c r="T74" s="977"/>
      <c r="U74" s="415"/>
      <c r="V74" s="874"/>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outlineLevel="2" x14ac:dyDescent="0.25">
      <c r="A75" s="383"/>
      <c r="B75" s="392"/>
      <c r="C75" s="385">
        <f>INT($C$40)+2</f>
        <v>3</v>
      </c>
      <c r="D75" s="410"/>
      <c r="E75" s="467"/>
      <c r="F75" s="467"/>
      <c r="G75" s="410"/>
      <c r="H75" s="431"/>
      <c r="I75" s="431" t="s">
        <v>848</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6"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6"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6"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6"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6"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6"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6"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6"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848</v>
      </c>
      <c r="AJ82" s="415" t="s">
        <v>848</v>
      </c>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6"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1152</v>
      </c>
      <c r="AJ83" s="415" t="s">
        <v>1175</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7"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1153</v>
      </c>
      <c r="AI84" s="415" t="s">
        <v>1154</v>
      </c>
      <c r="AJ84" s="415" t="s">
        <v>1154</v>
      </c>
      <c r="AK84" s="415"/>
      <c r="AL84" s="415"/>
      <c r="AM84" s="415"/>
      <c r="AN84" s="415"/>
      <c r="AO84" s="410"/>
      <c r="AP84" s="395"/>
      <c r="AQ84" s="383"/>
      <c r="AR84" s="383"/>
      <c r="AS84" s="383"/>
    </row>
    <row r="85" spans="1:45" outlineLevel="2" x14ac:dyDescent="0.25">
      <c r="A85" s="383"/>
      <c r="B85" s="392"/>
      <c r="C85" s="385">
        <f t="shared" ref="C85" si="3">INT($C$40)+2</f>
        <v>3</v>
      </c>
      <c r="D85" s="410"/>
      <c r="E85" s="467"/>
      <c r="F85" s="467"/>
      <c r="G85" s="410"/>
      <c r="H85" s="431"/>
      <c r="I85" s="669" t="s">
        <v>789</v>
      </c>
      <c r="J85" s="669">
        <v>0</v>
      </c>
      <c r="K85" s="986">
        <f>Periods!G21</f>
        <v>43572</v>
      </c>
      <c r="L85" s="682">
        <f t="shared" ca="1" si="1"/>
        <v>21</v>
      </c>
      <c r="M85" s="671"/>
      <c r="N85" s="672"/>
      <c r="O85" s="1000" cm="1">
        <f t="array" ref="O85">INDEX(O$75:O$84,$AI85,1)*(1-$AH85)+INDEX(O$75:O$84,$AJ85,1)*($AH85)</f>
        <v>200</v>
      </c>
      <c r="P85" s="1000" cm="1">
        <f t="array" ref="P85">INDEX(P$75:P$84,$AI85,1)*(1-$AH85)+INDEX(P$75:P$84,$AJ85,1)*($AH85)</f>
        <v>335</v>
      </c>
      <c r="Q85" s="1002" cm="1">
        <f t="array" ref="Q85">INDEX(Q$75:Q$84,$AI85,1)*(1-$AH85)+INDEX(Q$75:Q$84,$AJ85,1)*($AH85)</f>
        <v>0.81</v>
      </c>
      <c r="R85" s="1002" cm="1">
        <f t="array" ref="R85">INDEX(R$75:R$84,$AI85,1)*(1-$AH85)+INDEX(R$75:R$84,$AJ85,1)*($AH85)</f>
        <v>0.81</v>
      </c>
      <c r="S85" s="996" cm="1">
        <f t="array" ref="S85">INDEX([0]!i_pasture_stage_p6z,$J85+1,ROUNDDOWN((ROW($J85)-ROW($J$75))/i_p6_len,0)+1)</f>
        <v>0</v>
      </c>
      <c r="T85" s="1005" cm="1">
        <f t="array" ref="T85">INDEX(T$75:T$84,$AI85,1)*(1-$AH85)+INDEX(T$75:T$84,$AJ85,1)*($AH85)</f>
        <v>0.3</v>
      </c>
      <c r="U85" s="998" cm="1">
        <f t="array" ref="U85">INDEX(U$75:U$84,$AI85,1)*(1-$AH85)+INDEX(U$75:U$84,$AJ85,1)*($AH85)</f>
        <v>10</v>
      </c>
      <c r="V85" s="1005" cm="1">
        <f t="array" ref="V85">INDEX(V$75:V$84,$AI85,1)*(1-$AH85)+INDEX(V$75:V$84,$AJ85,1)*($AH85)</f>
        <v>0.1</v>
      </c>
      <c r="W85" s="672"/>
      <c r="X85" s="672"/>
      <c r="Y85" s="672"/>
      <c r="Z85" s="672"/>
      <c r="AA85" s="672"/>
      <c r="AB85" s="672"/>
      <c r="AC85" s="672"/>
      <c r="AD85" s="672"/>
      <c r="AE85" s="672"/>
      <c r="AF85" s="672"/>
      <c r="AG85" s="672"/>
      <c r="AH85" s="415">
        <f>IF(OR((INDEX($K$75:$K$84,$AI85,1)-INDEX($K$75:$K$84,$AJ85,1))=0,$K85&lt;INDEX($K$75:$K$84,$AJ85,1)),0,(INDEX($K$75:$K$84,$AI85,1)-$K85)/(INDEX($K$75:$K$84,$AI85,1)-INDEX($K$75:$K$84,$AJ85,1)))</f>
        <v>0</v>
      </c>
      <c r="AI85" s="415">
        <f t="shared" ref="AI85:AI116" si="4">IF($K85&lt;INDEX(i_break_date,ROUNDDOWN((ROW($I85)-ROW($I$75))/i_p6_len,0)+1,1),i_p6_len,IFERROR(IFERROR(MATCH($K85,$K$75:$K$84,0),MATCH($K85,$K$75:$K$84,1)+1),1))</f>
        <v>1</v>
      </c>
      <c r="AJ85" s="415">
        <f>MAX(1,AI85-1)</f>
        <v>1</v>
      </c>
      <c r="AK85" s="415"/>
      <c r="AL85" s="415"/>
      <c r="AM85" s="415"/>
      <c r="AN85" s="415"/>
      <c r="AO85" s="410"/>
      <c r="AP85" s="395"/>
      <c r="AQ85" s="383"/>
      <c r="AR85" s="383"/>
      <c r="AS85" s="383"/>
    </row>
    <row r="86" spans="1:45" outlineLevel="3" collapsed="1" x14ac:dyDescent="0.25">
      <c r="A86" s="383"/>
      <c r="B86" s="392"/>
      <c r="C86" s="385">
        <f t="shared" ref="C86:C139" si="5">INT($C$40)+3</f>
        <v>4</v>
      </c>
      <c r="D86" s="410"/>
      <c r="E86" s="467"/>
      <c r="F86" s="467"/>
      <c r="G86" s="410"/>
      <c r="H86" s="431"/>
      <c r="I86" s="431"/>
      <c r="J86" s="431">
        <v>1</v>
      </c>
      <c r="K86" s="623">
        <f>Periods!G22</f>
        <v>43593</v>
      </c>
      <c r="L86" s="624">
        <f ca="1">IF(K87-K86&gt;0,K87-K86,OFFSET(K87,-i_p6_len,0)+365-K86)</f>
        <v>35</v>
      </c>
      <c r="M86" s="447"/>
      <c r="N86" s="999"/>
      <c r="O86" s="1001" cm="1">
        <f t="array" ref="O86">INDEX(O$75:O$84,$AI86,1)*(1-$AH86)+INDEX(O$75:O$84,$AJ86,1)*($AH86)</f>
        <v>200</v>
      </c>
      <c r="P86" s="1001" cm="1">
        <f t="array" ref="P86">INDEX(P$75:P$84,$AI86,1)*(1-$AH86)+INDEX(P$75:P$84,$AJ86,1)*($AH86)</f>
        <v>455</v>
      </c>
      <c r="Q86" s="1002" cm="1">
        <f t="array" ref="Q86">INDEX(Q$75:Q$84,$AI86,1)*(1-$AH86)+INDEX(Q$75:Q$84,$AJ86,1)*($AH86)</f>
        <v>0.81</v>
      </c>
      <c r="R86" s="1002" cm="1">
        <f t="array" ref="R86">INDEX(R$75:R$84,$AI86,1)*(1-$AH86)+INDEX(R$75:R$84,$AJ86,1)*($AH86)</f>
        <v>0.81</v>
      </c>
      <c r="S86" s="996" cm="1">
        <f t="array" ref="S86">INDEX([0]!i_pasture_stage_p6z,$J86+1,ROUNDDOWN((ROW($J86)-ROW($J$75))/i_p6_len,0)+1)</f>
        <v>1</v>
      </c>
      <c r="T86" s="1002" cm="1">
        <f t="array" ref="T86">INDEX(T$75:T$84,$AI86,1)*(1-$AH86)+INDEX(T$75:T$84,$AJ86,1)*($AH86)</f>
        <v>0.3</v>
      </c>
      <c r="U86" s="996" cm="1">
        <f t="array" ref="U86">INDEX(U$75:U$84,$AI86,1)*(1-$AH86)+INDEX(U$75:U$84,$AJ86,1)*($AH86)</f>
        <v>10</v>
      </c>
      <c r="V86" s="1002" cm="1">
        <f t="array" ref="V86">INDEX(V$75:V$84,$AI86,1)*(1-$AH86)+INDEX(V$75:V$84,$AJ86,1)*($AH86)</f>
        <v>8.0952380952380956E-2</v>
      </c>
      <c r="W86" s="415"/>
      <c r="X86" s="415"/>
      <c r="Y86" s="415"/>
      <c r="Z86" s="415"/>
      <c r="AA86" s="415"/>
      <c r="AB86" s="415"/>
      <c r="AC86" s="415"/>
      <c r="AD86" s="415"/>
      <c r="AE86" s="415"/>
      <c r="AF86" s="415"/>
      <c r="AG86" s="415"/>
      <c r="AH86" s="415">
        <f t="shared" ref="AH86:AH149" si="6">IF(OR((INDEX($K$75:$K$84,$AI86,1)-INDEX($K$75:$K$84,$AJ86,1))=0,$K86&lt;INDEX($K$75:$K$84,$AJ86,1)),0,(INDEX($K$75:$K$84,$AI86,1)-$K86)/(INDEX($K$75:$K$84,$AI86,1)-INDEX($K$75:$K$84,$AJ86,1)))</f>
        <v>0.61904761904761907</v>
      </c>
      <c r="AI86" s="415">
        <f t="shared" si="4"/>
        <v>2</v>
      </c>
      <c r="AJ86" s="415">
        <f t="shared" ref="AJ86:AJ149" si="7">MAX(1,AI86-1)</f>
        <v>1</v>
      </c>
      <c r="AK86" s="415"/>
      <c r="AL86" s="415"/>
      <c r="AM86" s="415"/>
      <c r="AN86" s="415"/>
      <c r="AO86" s="410"/>
      <c r="AP86" s="395"/>
      <c r="AQ86" s="383"/>
      <c r="AR86" s="383"/>
      <c r="AS86" s="383"/>
    </row>
    <row r="87" spans="1:45" outlineLevel="3" x14ac:dyDescent="0.25">
      <c r="A87" s="383"/>
      <c r="B87" s="392"/>
      <c r="C87" s="385">
        <f t="shared" si="5"/>
        <v>4</v>
      </c>
      <c r="D87" s="410"/>
      <c r="E87" s="467"/>
      <c r="F87" s="467"/>
      <c r="G87" s="410"/>
      <c r="H87" s="431"/>
      <c r="I87" s="431"/>
      <c r="J87" s="431">
        <v>2</v>
      </c>
      <c r="K87" s="623">
        <f>Periods!G23</f>
        <v>43628</v>
      </c>
      <c r="L87" s="624">
        <f t="shared" ca="1" si="1"/>
        <v>56</v>
      </c>
      <c r="M87" s="447"/>
      <c r="N87" s="999"/>
      <c r="O87" s="1001" cm="1">
        <f t="array" ref="O87">INDEX(O$75:O$84,$AI87,1)*(1-$AH87)+INDEX(O$75:O$84,$AJ87,1)*($AH87)</f>
        <v>217.75</v>
      </c>
      <c r="P87" s="1001" cm="1">
        <f t="array" ref="P87">INDEX(P$75:P$84,$AI87,1)*(1-$AH87)+INDEX(P$75:P$84,$AJ87,1)*($AH87)</f>
        <v>800</v>
      </c>
      <c r="Q87" s="1002" cm="1">
        <f t="array" ref="Q87">INDEX(Q$75:Q$84,$AI87,1)*(1-$AH87)+INDEX(Q$75:Q$84,$AJ87,1)*($AH87)</f>
        <v>0.81</v>
      </c>
      <c r="R87" s="1002" cm="1">
        <f t="array" ref="R87">INDEX(R$75:R$84,$AI87,1)*(1-$AH87)+INDEX(R$75:R$84,$AJ87,1)*($AH87)</f>
        <v>0.81</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15"/>
      <c r="X87" s="415"/>
      <c r="Y87" s="415"/>
      <c r="Z87" s="415"/>
      <c r="AA87" s="415"/>
      <c r="AB87" s="415"/>
      <c r="AC87" s="415"/>
      <c r="AD87" s="415"/>
      <c r="AE87" s="415"/>
      <c r="AF87" s="415"/>
      <c r="AG87" s="415"/>
      <c r="AH87" s="415">
        <f t="shared" si="6"/>
        <v>0</v>
      </c>
      <c r="AI87" s="415">
        <f t="shared" si="4"/>
        <v>3</v>
      </c>
      <c r="AJ87" s="415">
        <f t="shared" si="7"/>
        <v>2</v>
      </c>
      <c r="AK87" s="415"/>
      <c r="AL87" s="415"/>
      <c r="AM87" s="415"/>
      <c r="AN87" s="415"/>
      <c r="AO87" s="410"/>
      <c r="AP87" s="395"/>
      <c r="AQ87" s="383"/>
      <c r="AR87" s="383"/>
      <c r="AS87" s="383"/>
    </row>
    <row r="88" spans="1:45" outlineLevel="3" x14ac:dyDescent="0.25">
      <c r="A88" s="383"/>
      <c r="B88" s="392"/>
      <c r="C88" s="385">
        <f t="shared" si="5"/>
        <v>4</v>
      </c>
      <c r="D88" s="410"/>
      <c r="E88" s="467"/>
      <c r="F88" s="467"/>
      <c r="G88" s="410"/>
      <c r="H88" s="431"/>
      <c r="I88" s="431"/>
      <c r="J88" s="431">
        <v>3</v>
      </c>
      <c r="K88" s="623">
        <f>Periods!G24</f>
        <v>43684</v>
      </c>
      <c r="L88" s="624">
        <f t="shared" ca="1" si="1"/>
        <v>49</v>
      </c>
      <c r="M88" s="447"/>
      <c r="N88" s="999"/>
      <c r="O88" s="1001" cm="1">
        <f t="array" ref="O88">INDEX(O$75:O$84,$AI88,1)*(1-$AH88)+INDEX(O$75:O$84,$AJ88,1)*($AH88)</f>
        <v>250</v>
      </c>
      <c r="P88" s="1001" cm="1">
        <f t="array" ref="P88">INDEX(P$75:P$84,$AI88,1)*(1-$AH88)+INDEX(P$75:P$84,$AJ88,1)*($AH88)</f>
        <v>1600</v>
      </c>
      <c r="Q88" s="1002" cm="1">
        <f t="array" ref="Q88">INDEX(Q$75:Q$84,$AI88,1)*(1-$AH88)+INDEX(Q$75:Q$84,$AJ88,1)*($AH88)</f>
        <v>0.8</v>
      </c>
      <c r="R88" s="1002" cm="1">
        <f t="array" ref="R88">INDEX(R$75:R$84,$AI88,1)*(1-$AH88)+INDEX(R$75:R$84,$AJ88,1)*($AH88)</f>
        <v>0.8</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15"/>
      <c r="X88" s="415"/>
      <c r="Y88" s="415"/>
      <c r="Z88" s="415"/>
      <c r="AA88" s="415"/>
      <c r="AB88" s="415"/>
      <c r="AC88" s="415"/>
      <c r="AD88" s="415"/>
      <c r="AE88" s="415"/>
      <c r="AF88" s="415"/>
      <c r="AG88" s="415"/>
      <c r="AH88" s="415">
        <f t="shared" si="6"/>
        <v>0</v>
      </c>
      <c r="AI88" s="415">
        <f t="shared" si="4"/>
        <v>4</v>
      </c>
      <c r="AJ88" s="415">
        <f t="shared" si="7"/>
        <v>3</v>
      </c>
      <c r="AK88" s="415"/>
      <c r="AL88" s="415"/>
      <c r="AM88" s="415"/>
      <c r="AN88" s="415"/>
      <c r="AO88" s="410"/>
      <c r="AP88" s="395"/>
      <c r="AQ88" s="383"/>
      <c r="AR88" s="383"/>
      <c r="AS88" s="383"/>
    </row>
    <row r="89" spans="1:45" outlineLevel="3" x14ac:dyDescent="0.25">
      <c r="A89" s="383"/>
      <c r="B89" s="392"/>
      <c r="C89" s="385">
        <f t="shared" si="5"/>
        <v>4</v>
      </c>
      <c r="D89" s="410"/>
      <c r="E89" s="467"/>
      <c r="F89" s="467"/>
      <c r="G89" s="410"/>
      <c r="H89" s="431"/>
      <c r="I89" s="431"/>
      <c r="J89" s="431">
        <v>4</v>
      </c>
      <c r="K89" s="623">
        <f>Periods!G25</f>
        <v>43733</v>
      </c>
      <c r="L89" s="624">
        <f t="shared" ca="1" si="1"/>
        <v>20</v>
      </c>
      <c r="M89" s="447"/>
      <c r="N89" s="999"/>
      <c r="O89" s="1001" cm="1">
        <f t="array" ref="O89">INDEX(O$75:O$84,$AI89,1)*(1-$AH89)+INDEX(O$75:O$84,$AJ89,1)*($AH89)</f>
        <v>250</v>
      </c>
      <c r="P89" s="1001" cm="1">
        <f t="array" ref="P89">INDEX(P$75:P$84,$AI89,1)*(1-$AH89)+INDEX(P$75:P$84,$AJ89,1)*($AH89)</f>
        <v>4500</v>
      </c>
      <c r="Q89" s="1002" cm="1">
        <f t="array" ref="Q89">INDEX(Q$75:Q$84,$AI89,1)*(1-$AH89)+INDEX(Q$75:Q$84,$AJ89,1)*($AH89)</f>
        <v>0.76</v>
      </c>
      <c r="R89" s="1002" cm="1">
        <f t="array" ref="R89">INDEX(R$75:R$84,$AI89,1)*(1-$AH89)+INDEX(R$75:R$84,$AJ89,1)*($AH89)</f>
        <v>0.78</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15"/>
      <c r="X89" s="415"/>
      <c r="Y89" s="415"/>
      <c r="Z89" s="415"/>
      <c r="AA89" s="415"/>
      <c r="AB89" s="415"/>
      <c r="AC89" s="415"/>
      <c r="AD89" s="415"/>
      <c r="AE89" s="415"/>
      <c r="AF89" s="415"/>
      <c r="AG89" s="415"/>
      <c r="AH89" s="415">
        <f t="shared" si="6"/>
        <v>0</v>
      </c>
      <c r="AI89" s="415">
        <f t="shared" si="4"/>
        <v>5</v>
      </c>
      <c r="AJ89" s="415">
        <f t="shared" si="7"/>
        <v>4</v>
      </c>
      <c r="AK89" s="415"/>
      <c r="AL89" s="415"/>
      <c r="AM89" s="415"/>
      <c r="AN89" s="415"/>
      <c r="AO89" s="410"/>
      <c r="AP89" s="395"/>
      <c r="AQ89" s="383"/>
      <c r="AR89" s="383"/>
      <c r="AS89" s="383"/>
    </row>
    <row r="90" spans="1:45" outlineLevel="3" x14ac:dyDescent="0.25">
      <c r="A90" s="383"/>
      <c r="B90" s="392"/>
      <c r="C90" s="385">
        <f t="shared" si="5"/>
        <v>4</v>
      </c>
      <c r="D90" s="410"/>
      <c r="E90" s="467"/>
      <c r="F90" s="467"/>
      <c r="G90" s="410"/>
      <c r="H90" s="431"/>
      <c r="I90" s="431"/>
      <c r="J90" s="431">
        <v>5</v>
      </c>
      <c r="K90" s="623">
        <f>Periods!G26</f>
        <v>43753</v>
      </c>
      <c r="L90" s="624">
        <f t="shared" ca="1" si="1"/>
        <v>31</v>
      </c>
      <c r="M90" s="447"/>
      <c r="N90" s="999"/>
      <c r="O90" s="1001" cm="1">
        <f t="array" ref="O90">INDEX(O$75:O$84,$AI90,1)*(1-$AH90)+INDEX(O$75:O$84,$AJ90,1)*($AH90)</f>
        <v>361.11111111111109</v>
      </c>
      <c r="P90" s="1001" cm="1">
        <f t="array" ref="P90">INDEX(P$75:P$84,$AI90,1)*(1-$AH90)+INDEX(P$75:P$84,$AJ90,1)*($AH90)</f>
        <v>3744.4444444444443</v>
      </c>
      <c r="Q90" s="1002" cm="1">
        <f t="array" ref="Q90">INDEX(Q$75:Q$84,$AI90,1)*(1-$AH90)+INDEX(Q$75:Q$84,$AJ90,1)*($AH90)</f>
        <v>0.66666666666666674</v>
      </c>
      <c r="R90" s="1002" cm="1">
        <f t="array" ref="R90">INDEX(R$75:R$84,$AI90,1)*(1-$AH90)+INDEX(R$75:R$84,$AJ90,1)*($AH90)</f>
        <v>0.73444444444444446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15"/>
      <c r="X90" s="415"/>
      <c r="Y90" s="415"/>
      <c r="Z90" s="415"/>
      <c r="AA90" s="415"/>
      <c r="AB90" s="415"/>
      <c r="AC90" s="415"/>
      <c r="AD90" s="415"/>
      <c r="AE90" s="415"/>
      <c r="AF90" s="415"/>
      <c r="AG90" s="415"/>
      <c r="AH90" s="415">
        <f t="shared" si="6"/>
        <v>0.55555555555555558</v>
      </c>
      <c r="AI90" s="415">
        <f t="shared" si="4"/>
        <v>6</v>
      </c>
      <c r="AJ90" s="415">
        <f t="shared" si="7"/>
        <v>5</v>
      </c>
      <c r="AK90" s="415"/>
      <c r="AL90" s="415"/>
      <c r="AM90" s="415"/>
      <c r="AN90" s="415"/>
      <c r="AO90" s="410"/>
      <c r="AP90" s="395"/>
      <c r="AQ90" s="383"/>
      <c r="AR90" s="383"/>
      <c r="AS90" s="383"/>
    </row>
    <row r="91" spans="1:45" outlineLevel="3" x14ac:dyDescent="0.25">
      <c r="A91" s="383"/>
      <c r="B91" s="392"/>
      <c r="C91" s="385">
        <f t="shared" si="5"/>
        <v>4</v>
      </c>
      <c r="D91" s="410"/>
      <c r="E91" s="467"/>
      <c r="F91" s="467"/>
      <c r="G91" s="410"/>
      <c r="H91" s="431"/>
      <c r="I91" s="431"/>
      <c r="J91" s="431">
        <v>6</v>
      </c>
      <c r="K91" s="623">
        <f>Periods!G27</f>
        <v>43784</v>
      </c>
      <c r="L91" s="624">
        <f t="shared" ca="1" si="1"/>
        <v>68</v>
      </c>
      <c r="M91" s="447"/>
      <c r="N91" s="999"/>
      <c r="O91" s="1001" cm="1">
        <f t="array" ref="O91">INDEX(O$75:O$84,$AI91,1)*(1-$AH91)+INDEX(O$75:O$84,$AJ91,1)*($AH91)</f>
        <v>500</v>
      </c>
      <c r="P91" s="1001" cm="1">
        <f t="array" ref="P91">INDEX(P$75:P$84,$AI91,1)*(1-$AH91)+INDEX(P$75:P$84,$AJ91,1)*($AH91)</f>
        <v>2727.4193548387098</v>
      </c>
      <c r="Q91" s="1002" cm="1">
        <f t="array" ref="Q91">INDEX(Q$75:Q$84,$AI91,1)*(1-$AH91)+INDEX(Q$75:Q$84,$AJ91,1)*($AH91)</f>
        <v>0.54419354838709677</v>
      </c>
      <c r="R91" s="1002" cm="1">
        <f t="array" ref="R91">INDEX(R$75:R$84,$AI91,1)*(1-$AH91)+INDEX(R$75:R$84,$AJ91,1)*($AH91)</f>
        <v>0.67072580645161295</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0</v>
      </c>
      <c r="W91" s="415"/>
      <c r="X91" s="415"/>
      <c r="Y91" s="415"/>
      <c r="Z91" s="415"/>
      <c r="AA91" s="415"/>
      <c r="AB91" s="415"/>
      <c r="AC91" s="415"/>
      <c r="AD91" s="415"/>
      <c r="AE91" s="415"/>
      <c r="AF91" s="415"/>
      <c r="AG91" s="415"/>
      <c r="AH91" s="415">
        <f t="shared" si="6"/>
        <v>0.80645161290322576</v>
      </c>
      <c r="AI91" s="415">
        <f t="shared" si="4"/>
        <v>7</v>
      </c>
      <c r="AJ91" s="415">
        <f t="shared" si="7"/>
        <v>6</v>
      </c>
      <c r="AK91" s="415"/>
      <c r="AL91" s="415"/>
      <c r="AM91" s="415"/>
      <c r="AN91" s="415"/>
      <c r="AO91" s="410"/>
      <c r="AP91" s="395"/>
      <c r="AQ91" s="383"/>
      <c r="AR91" s="383"/>
      <c r="AS91" s="383"/>
    </row>
    <row r="92" spans="1:45" outlineLevel="3" x14ac:dyDescent="0.25">
      <c r="A92" s="383"/>
      <c r="B92" s="392"/>
      <c r="C92" s="385">
        <f t="shared" si="5"/>
        <v>4</v>
      </c>
      <c r="D92" s="410"/>
      <c r="E92" s="467"/>
      <c r="F92" s="467"/>
      <c r="G92" s="410"/>
      <c r="H92" s="431"/>
      <c r="I92" s="431"/>
      <c r="J92" s="431">
        <v>7</v>
      </c>
      <c r="K92" s="623">
        <f>Periods!G28</f>
        <v>43852</v>
      </c>
      <c r="L92" s="624">
        <f t="shared" ca="1" si="1"/>
        <v>39</v>
      </c>
      <c r="M92" s="447"/>
      <c r="N92" s="415"/>
      <c r="O92" s="1001" cm="1">
        <f t="array" ref="O92">INDEX(O$75:O$84,$AI92,1)*(1-$AH92)+INDEX(O$75:O$84,$AJ92,1)*($AH92)</f>
        <v>350</v>
      </c>
      <c r="P92" s="1001" cm="1">
        <f t="array" ref="P92">INDEX(P$75:P$84,$AI92,1)*(1-$AH92)+INDEX(P$75:P$84,$AJ92,1)*($AH92)</f>
        <v>1450</v>
      </c>
      <c r="Q92" s="1002" cm="1">
        <f t="array" ref="Q92">INDEX(Q$75:Q$84,$AI92,1)*(1-$AH92)+INDEX(Q$75:Q$84,$AJ92,1)*($AH92)</f>
        <v>0.5</v>
      </c>
      <c r="R92" s="1002" cm="1">
        <f t="array" ref="R92">INDEX(R$75:R$84,$AI92,1)*(1-$AH92)+INDEX(R$75:R$84,$AJ92,1)*($AH92)</f>
        <v>0.59250000000000003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0</v>
      </c>
      <c r="W92" s="415"/>
      <c r="X92" s="415"/>
      <c r="Y92" s="415"/>
      <c r="Z92" s="415"/>
      <c r="AA92" s="415"/>
      <c r="AB92" s="415"/>
      <c r="AC92" s="415"/>
      <c r="AD92" s="415"/>
      <c r="AE92" s="415"/>
      <c r="AF92" s="415"/>
      <c r="AG92" s="415"/>
      <c r="AH92" s="415">
        <f t="shared" si="6"/>
        <v>0</v>
      </c>
      <c r="AI92" s="415">
        <f t="shared" si="4"/>
        <v>8</v>
      </c>
      <c r="AJ92" s="415">
        <f t="shared" si="7"/>
        <v>7</v>
      </c>
      <c r="AK92" s="415"/>
      <c r="AL92" s="415"/>
      <c r="AM92" s="415"/>
      <c r="AN92" s="415"/>
      <c r="AO92" s="410"/>
      <c r="AP92" s="395"/>
      <c r="AQ92" s="383"/>
      <c r="AR92" s="383"/>
      <c r="AS92" s="383"/>
    </row>
    <row r="93" spans="1:45" outlineLevel="3" x14ac:dyDescent="0.25">
      <c r="A93" s="383"/>
      <c r="B93" s="392"/>
      <c r="C93" s="385">
        <f t="shared" si="5"/>
        <v>4</v>
      </c>
      <c r="D93" s="410"/>
      <c r="E93" s="467"/>
      <c r="F93" s="467"/>
      <c r="G93" s="410"/>
      <c r="H93" s="431"/>
      <c r="I93" s="431"/>
      <c r="J93" s="431">
        <v>8</v>
      </c>
      <c r="K93" s="623">
        <f>Periods!G29</f>
        <v>43891</v>
      </c>
      <c r="L93" s="624">
        <f t="shared" ca="1" si="1"/>
        <v>31</v>
      </c>
      <c r="M93" s="447"/>
      <c r="N93" s="415"/>
      <c r="O93" s="1001" cm="1">
        <f t="array" ref="O93">INDEX(O$75:O$84,$AI93,1)*(1-$AH93)+INDEX(O$75:O$84,$AJ93,1)*($AH93)</f>
        <v>233</v>
      </c>
      <c r="P93" s="1001" cm="1">
        <f t="array" ref="P93">INDEX(P$75:P$84,$AI93,1)*(1-$AH93)+INDEX(P$75:P$84,$AJ93,1)*($AH93)</f>
        <v>865</v>
      </c>
      <c r="Q93" s="1002" cm="1">
        <f t="array" ref="Q93">INDEX(Q$75:Q$84,$AI93,1)*(1-$AH93)+INDEX(Q$75:Q$84,$AJ93,1)*($AH93)</f>
        <v>0.48635</v>
      </c>
      <c r="R93" s="1002" cm="1">
        <f t="array" ref="R93">INDEX(R$75:R$84,$AI93,1)*(1-$AH93)+INDEX(R$75:R$84,$AJ93,1)*($AH93)</f>
        <v>0.56520000000000004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3.9000000000000007E-2</v>
      </c>
      <c r="W93" s="415"/>
      <c r="X93" s="415"/>
      <c r="Y93" s="415"/>
      <c r="Z93" s="415"/>
      <c r="AA93" s="415"/>
      <c r="AB93" s="415"/>
      <c r="AC93" s="415"/>
      <c r="AD93" s="415"/>
      <c r="AE93" s="415"/>
      <c r="AF93" s="415"/>
      <c r="AG93" s="415"/>
      <c r="AH93" s="415">
        <f t="shared" si="6"/>
        <v>0.22</v>
      </c>
      <c r="AI93" s="415">
        <f t="shared" si="4"/>
        <v>9</v>
      </c>
      <c r="AJ93" s="415">
        <f t="shared" si="7"/>
        <v>8</v>
      </c>
      <c r="AK93" s="415"/>
      <c r="AL93" s="415"/>
      <c r="AM93" s="415"/>
      <c r="AN93" s="415"/>
      <c r="AO93" s="410"/>
      <c r="AP93" s="395"/>
      <c r="AQ93" s="383"/>
      <c r="AR93" s="383"/>
      <c r="AS93" s="383"/>
    </row>
    <row r="94" spans="1:45" outlineLevel="3" x14ac:dyDescent="0.25">
      <c r="A94" s="383"/>
      <c r="B94" s="392"/>
      <c r="C94" s="385">
        <f t="shared" si="5"/>
        <v>4</v>
      </c>
      <c r="D94" s="410"/>
      <c r="E94" s="467"/>
      <c r="F94" s="467"/>
      <c r="G94" s="410"/>
      <c r="H94" s="431"/>
      <c r="I94" s="483"/>
      <c r="J94" s="483">
        <v>9</v>
      </c>
      <c r="K94" s="662">
        <f>Periods!G30</f>
        <v>43922</v>
      </c>
      <c r="L94" s="681">
        <f t="shared" ca="1" si="1"/>
        <v>15</v>
      </c>
      <c r="M94" s="663"/>
      <c r="N94" s="484"/>
      <c r="O94" s="1004" cm="1">
        <f t="array" ref="O94">INDEX(O$75:O$84,$AI94,1)*(1-$AH94)+INDEX(O$75:O$84,$AJ94,1)*($AH94)</f>
        <v>200</v>
      </c>
      <c r="P94" s="1004" cm="1">
        <f t="array" ref="P94">INDEX(P$75:P$84,$AI94,1)*(1-$AH94)+INDEX(P$75:P$84,$AJ94,1)*($AH94)</f>
        <v>512.85714285714289</v>
      </c>
      <c r="Q94" s="1003" cm="1">
        <f t="array" ref="Q94">INDEX(Q$75:Q$84,$AI94,1)*(1-$AH94)+INDEX(Q$75:Q$84,$AJ94,1)*($AH94)</f>
        <v>0.47535714285714281</v>
      </c>
      <c r="R94" s="1003" cm="1">
        <f t="array" ref="R94">INDEX(R$75:R$84,$AI94,1)*(1-$AH94)+INDEX(R$75:R$84,$AJ94,1)*($AH94)</f>
        <v>0.53607142857142853</v>
      </c>
      <c r="S94" s="997" cm="1">
        <f t="array" ref="S94">INDEX([0]!i_pasture_stage_p6z,$J94+1,ROUNDDOWN((ROW($J94)-ROW($J$75))/i_p6_len,0)+1)</f>
        <v>1</v>
      </c>
      <c r="T94" s="1003" cm="1">
        <f t="array" ref="T94">INDEX(T$75:T$84,$AI94,1)*(1-$AH94)+INDEX(T$75:T$84,$AJ94,1)*($AH94)</f>
        <v>0.3</v>
      </c>
      <c r="U94" s="997" cm="1">
        <f t="array" ref="U94">INDEX(U$75:U$84,$AI94,1)*(1-$AH94)+INDEX(U$75:U$84,$AJ94,1)*($AH94)</f>
        <v>10</v>
      </c>
      <c r="V94" s="1003" cm="1">
        <f t="array" ref="V94">INDEX(V$75:V$84,$AI94,1)*(1-$AH94)+INDEX(V$75:V$84,$AJ94,1)*($AH94)</f>
        <v>0.12142857142857143</v>
      </c>
      <c r="W94" s="484"/>
      <c r="X94" s="484"/>
      <c r="Y94" s="484"/>
      <c r="Z94" s="484"/>
      <c r="AA94" s="484"/>
      <c r="AB94" s="484"/>
      <c r="AC94" s="484"/>
      <c r="AD94" s="484"/>
      <c r="AE94" s="484"/>
      <c r="AF94" s="484"/>
      <c r="AG94" s="484"/>
      <c r="AH94" s="415">
        <f t="shared" si="6"/>
        <v>0.2857142857142857</v>
      </c>
      <c r="AI94" s="415">
        <f t="shared" si="4"/>
        <v>10</v>
      </c>
      <c r="AJ94" s="415">
        <f t="shared" si="7"/>
        <v>9</v>
      </c>
      <c r="AK94" s="415"/>
      <c r="AL94" s="415"/>
      <c r="AM94" s="415"/>
      <c r="AN94" s="415"/>
      <c r="AO94" s="410"/>
      <c r="AP94" s="395"/>
      <c r="AQ94" s="383"/>
      <c r="AR94" s="383"/>
      <c r="AS94" s="383"/>
    </row>
    <row r="95" spans="1:45" outlineLevel="2" x14ac:dyDescent="0.25">
      <c r="A95" s="383"/>
      <c r="B95" s="392"/>
      <c r="C95" s="385">
        <f t="shared" ref="C95" si="8">INT($C$40)+2</f>
        <v>3</v>
      </c>
      <c r="D95" s="410"/>
      <c r="E95" s="467"/>
      <c r="F95" s="467"/>
      <c r="G95" s="410"/>
      <c r="H95" s="431"/>
      <c r="I95" s="669" t="s">
        <v>781</v>
      </c>
      <c r="J95" s="669">
        <v>0</v>
      </c>
      <c r="K95" s="670">
        <f>Periods!H21</f>
        <v>43572</v>
      </c>
      <c r="L95" s="682">
        <f t="shared" ca="1" si="1"/>
        <v>21</v>
      </c>
      <c r="M95" s="671"/>
      <c r="N95" s="672"/>
      <c r="O95" s="1000" cm="1">
        <f t="array" ref="O95">INDEX(O$75:O$84,$AI95,1)*(1-$AH95)+INDEX(O$75:O$84,$AJ95,1)*($AH95)</f>
        <v>200</v>
      </c>
      <c r="P95" s="1000" cm="1">
        <f t="array" ref="P95">INDEX(P$75:P$84,$AI95,1)*(1-$AH95)+INDEX(P$75:P$84,$AJ95,1)*($AH95)</f>
        <v>335</v>
      </c>
      <c r="Q95" s="1005" cm="1">
        <f t="array" ref="Q95">INDEX(Q$75:Q$84,$AI95,1)*(1-$AH95)+INDEX(Q$75:Q$84,$AJ95,1)*($AH95)</f>
        <v>0.81</v>
      </c>
      <c r="R95" s="1005" cm="1">
        <f t="array" ref="R95">INDEX(R$75:R$84,$AI95,1)*(1-$AH95)+INDEX(R$75:R$84,$AJ95,1)*($AH95)</f>
        <v>0.81</v>
      </c>
      <c r="S95" s="998" cm="1">
        <f t="array" ref="S95">INDEX([0]!i_pasture_stage_p6z,$J95+1,ROUNDDOWN((ROW($J95)-ROW($J$75))/i_p6_len,0)+1)</f>
        <v>0</v>
      </c>
      <c r="T95" s="1005" cm="1">
        <f t="array" ref="T95">INDEX(T$75:T$84,$AI95,1)*(1-$AH95)+INDEX(T$75:T$84,$AJ95,1)*($AH95)</f>
        <v>0.3</v>
      </c>
      <c r="U95" s="998" cm="1">
        <f t="array" ref="U95">INDEX(U$75:U$84,$AI95,1)*(1-$AH95)+INDEX(U$75:U$84,$AJ95,1)*($AH95)</f>
        <v>10</v>
      </c>
      <c r="V95" s="1005" cm="1">
        <f t="array" ref="V95">INDEX(V$75:V$84,$AI95,1)*(1-$AH95)+INDEX(V$75:V$84,$AJ95,1)*($AH95)</f>
        <v>0.1</v>
      </c>
      <c r="W95" s="672"/>
      <c r="X95" s="672"/>
      <c r="Y95" s="672"/>
      <c r="Z95" s="672"/>
      <c r="AA95" s="672"/>
      <c r="AB95" s="672"/>
      <c r="AC95" s="672"/>
      <c r="AD95" s="672"/>
      <c r="AE95" s="672"/>
      <c r="AF95" s="672"/>
      <c r="AG95" s="672"/>
      <c r="AH95" s="415">
        <f t="shared" si="6"/>
        <v>0</v>
      </c>
      <c r="AI95" s="415">
        <f t="shared" si="4"/>
        <v>1</v>
      </c>
      <c r="AJ95" s="415">
        <f t="shared" si="7"/>
        <v>1</v>
      </c>
      <c r="AK95" s="415"/>
      <c r="AL95" s="415"/>
      <c r="AM95" s="415"/>
      <c r="AN95" s="415"/>
      <c r="AO95" s="410"/>
      <c r="AP95" s="395"/>
      <c r="AQ95" s="383"/>
      <c r="AR95" s="383"/>
      <c r="AS95" s="383"/>
    </row>
    <row r="96" spans="1:45" outlineLevel="3" collapsed="1" x14ac:dyDescent="0.25">
      <c r="A96" s="383"/>
      <c r="B96" s="392"/>
      <c r="C96" s="385">
        <f t="shared" si="5"/>
        <v>4</v>
      </c>
      <c r="D96" s="410"/>
      <c r="E96" s="467"/>
      <c r="F96" s="467"/>
      <c r="G96" s="410"/>
      <c r="H96" s="431"/>
      <c r="I96" s="431"/>
      <c r="J96" s="431">
        <v>1</v>
      </c>
      <c r="K96" s="623">
        <f>Periods!H22</f>
        <v>43593</v>
      </c>
      <c r="L96" s="624">
        <f t="shared" ca="1" si="1"/>
        <v>35</v>
      </c>
      <c r="M96" s="447"/>
      <c r="N96" s="415"/>
      <c r="O96" s="1001" cm="1">
        <f t="array" ref="O96">INDEX(O$75:O$84,$AI96,1)*(1-$AH96)+INDEX(O$75:O$84,$AJ96,1)*($AH96)</f>
        <v>200</v>
      </c>
      <c r="P96" s="1001" cm="1">
        <f t="array" ref="P96">INDEX(P$75:P$84,$AI96,1)*(1-$AH96)+INDEX(P$75:P$84,$AJ96,1)*($AH96)</f>
        <v>455</v>
      </c>
      <c r="Q96" s="1002" cm="1">
        <f t="array" ref="Q96">INDEX(Q$75:Q$84,$AI96,1)*(1-$AH96)+INDEX(Q$75:Q$84,$AJ96,1)*($AH96)</f>
        <v>0.81</v>
      </c>
      <c r="R96" s="1002" cm="1">
        <f t="array" ref="R96">INDEX(R$75:R$84,$AI96,1)*(1-$AH96)+INDEX(R$75:R$84,$AJ96,1)*($AH96)</f>
        <v>0.81</v>
      </c>
      <c r="S96" s="996" cm="1">
        <f t="array" ref="S96">INDEX([0]!i_pasture_stage_p6z,$J96+1,ROUNDDOWN((ROW($J96)-ROW($J$75))/i_p6_len,0)+1)</f>
        <v>1</v>
      </c>
      <c r="T96" s="1002" cm="1">
        <f t="array" ref="T96">INDEX(T$75:T$84,$AI96,1)*(1-$AH96)+INDEX(T$75:T$84,$AJ96,1)*($AH96)</f>
        <v>0.3</v>
      </c>
      <c r="U96" s="996" cm="1">
        <f t="array" ref="U96">INDEX(U$75:U$84,$AI96,1)*(1-$AH96)+INDEX(U$75:U$84,$AJ96,1)*($AH96)</f>
        <v>10</v>
      </c>
      <c r="V96" s="1002" cm="1">
        <f t="array" ref="V96">INDEX(V$75:V$84,$AI96,1)*(1-$AH96)+INDEX(V$75:V$84,$AJ96,1)*($AH96)</f>
        <v>8.0952380952380956E-2</v>
      </c>
      <c r="W96" s="415"/>
      <c r="X96" s="415"/>
      <c r="Y96" s="415"/>
      <c r="Z96" s="415"/>
      <c r="AA96" s="415"/>
      <c r="AB96" s="415"/>
      <c r="AC96" s="415"/>
      <c r="AD96" s="415"/>
      <c r="AE96" s="415"/>
      <c r="AF96" s="415"/>
      <c r="AG96" s="415"/>
      <c r="AH96" s="415">
        <f t="shared" si="6"/>
        <v>0.61904761904761907</v>
      </c>
      <c r="AI96" s="415">
        <f t="shared" si="4"/>
        <v>2</v>
      </c>
      <c r="AJ96" s="415">
        <f t="shared" si="7"/>
        <v>1</v>
      </c>
      <c r="AK96" s="415"/>
      <c r="AL96" s="415"/>
      <c r="AM96" s="415"/>
      <c r="AN96" s="415"/>
      <c r="AO96" s="410"/>
      <c r="AP96" s="395"/>
      <c r="AQ96" s="383"/>
      <c r="AR96" s="383"/>
      <c r="AS96" s="383"/>
    </row>
    <row r="97" spans="1:45" outlineLevel="3" x14ac:dyDescent="0.25">
      <c r="A97" s="383"/>
      <c r="B97" s="392"/>
      <c r="C97" s="385">
        <f t="shared" si="5"/>
        <v>4</v>
      </c>
      <c r="D97" s="410"/>
      <c r="E97" s="467"/>
      <c r="F97" s="467"/>
      <c r="G97" s="410"/>
      <c r="H97" s="431"/>
      <c r="I97" s="431"/>
      <c r="J97" s="431">
        <v>2</v>
      </c>
      <c r="K97" s="623">
        <f>Periods!H23</f>
        <v>43628</v>
      </c>
      <c r="L97" s="624">
        <f t="shared" ca="1" si="1"/>
        <v>56</v>
      </c>
      <c r="M97" s="447"/>
      <c r="N97" s="415"/>
      <c r="O97" s="1001" cm="1">
        <f t="array" ref="O97">INDEX(O$75:O$84,$AI97,1)*(1-$AH97)+INDEX(O$75:O$84,$AJ97,1)*($AH97)</f>
        <v>217.75</v>
      </c>
      <c r="P97" s="1001" cm="1">
        <f t="array" ref="P97">INDEX(P$75:P$84,$AI97,1)*(1-$AH97)+INDEX(P$75:P$84,$AJ97,1)*($AH97)</f>
        <v>800</v>
      </c>
      <c r="Q97" s="1002" cm="1">
        <f t="array" ref="Q97">INDEX(Q$75:Q$84,$AI97,1)*(1-$AH97)+INDEX(Q$75:Q$84,$AJ97,1)*($AH97)</f>
        <v>0.81</v>
      </c>
      <c r="R97" s="1002" cm="1">
        <f t="array" ref="R97">INDEX(R$75:R$84,$AI97,1)*(1-$AH97)+INDEX(R$75:R$84,$AJ97,1)*($AH97)</f>
        <v>0.81</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15"/>
      <c r="X97" s="415"/>
      <c r="Y97" s="415"/>
      <c r="Z97" s="415"/>
      <c r="AA97" s="415"/>
      <c r="AB97" s="415"/>
      <c r="AC97" s="415"/>
      <c r="AD97" s="415"/>
      <c r="AE97" s="415"/>
      <c r="AF97" s="415"/>
      <c r="AG97" s="415"/>
      <c r="AH97" s="415">
        <f t="shared" si="6"/>
        <v>0</v>
      </c>
      <c r="AI97" s="415">
        <f t="shared" si="4"/>
        <v>3</v>
      </c>
      <c r="AJ97" s="415">
        <f t="shared" si="7"/>
        <v>2</v>
      </c>
      <c r="AK97" s="415"/>
      <c r="AL97" s="415"/>
      <c r="AM97" s="415"/>
      <c r="AN97" s="415"/>
      <c r="AO97" s="410"/>
      <c r="AP97" s="395"/>
      <c r="AQ97" s="383"/>
      <c r="AR97" s="383"/>
      <c r="AS97" s="383"/>
    </row>
    <row r="98" spans="1:45" outlineLevel="3" x14ac:dyDescent="0.25">
      <c r="A98" s="383"/>
      <c r="B98" s="392"/>
      <c r="C98" s="385">
        <f t="shared" si="5"/>
        <v>4</v>
      </c>
      <c r="D98" s="410"/>
      <c r="E98" s="467"/>
      <c r="F98" s="467"/>
      <c r="G98" s="410"/>
      <c r="H98" s="431"/>
      <c r="I98" s="431"/>
      <c r="J98" s="431">
        <v>3</v>
      </c>
      <c r="K98" s="623">
        <f>Periods!H24</f>
        <v>43684</v>
      </c>
      <c r="L98" s="624">
        <f t="shared" ca="1" si="1"/>
        <v>49</v>
      </c>
      <c r="M98" s="447"/>
      <c r="N98" s="415"/>
      <c r="O98" s="1001" cm="1">
        <f t="array" ref="O98">INDEX(O$75:O$84,$AI98,1)*(1-$AH98)+INDEX(O$75:O$84,$AJ98,1)*($AH98)</f>
        <v>250</v>
      </c>
      <c r="P98" s="1001" cm="1">
        <f t="array" ref="P98">INDEX(P$75:P$84,$AI98,1)*(1-$AH98)+INDEX(P$75:P$84,$AJ98,1)*($AH98)</f>
        <v>1600</v>
      </c>
      <c r="Q98" s="1002" cm="1">
        <f t="array" ref="Q98">INDEX(Q$75:Q$84,$AI98,1)*(1-$AH98)+INDEX(Q$75:Q$84,$AJ98,1)*($AH98)</f>
        <v>0.8</v>
      </c>
      <c r="R98" s="1002" cm="1">
        <f t="array" ref="R98">INDEX(R$75:R$84,$AI98,1)*(1-$AH98)+INDEX(R$75:R$84,$AJ98,1)*($AH98)</f>
        <v>0.8</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15"/>
      <c r="X98" s="415"/>
      <c r="Y98" s="415"/>
      <c r="Z98" s="415"/>
      <c r="AA98" s="415"/>
      <c r="AB98" s="415"/>
      <c r="AC98" s="415"/>
      <c r="AD98" s="415"/>
      <c r="AE98" s="415"/>
      <c r="AF98" s="415"/>
      <c r="AG98" s="415"/>
      <c r="AH98" s="415">
        <f t="shared" si="6"/>
        <v>0</v>
      </c>
      <c r="AI98" s="415">
        <f t="shared" si="4"/>
        <v>4</v>
      </c>
      <c r="AJ98" s="415">
        <f t="shared" si="7"/>
        <v>3</v>
      </c>
      <c r="AK98" s="415"/>
      <c r="AL98" s="415"/>
      <c r="AM98" s="415"/>
      <c r="AN98" s="415"/>
      <c r="AO98" s="410"/>
      <c r="AP98" s="395"/>
      <c r="AQ98" s="383"/>
      <c r="AR98" s="383"/>
      <c r="AS98" s="383"/>
    </row>
    <row r="99" spans="1:45" outlineLevel="3" x14ac:dyDescent="0.25">
      <c r="A99" s="383"/>
      <c r="B99" s="392"/>
      <c r="C99" s="385">
        <f t="shared" si="5"/>
        <v>4</v>
      </c>
      <c r="D99" s="410"/>
      <c r="E99" s="467"/>
      <c r="F99" s="467"/>
      <c r="G99" s="410"/>
      <c r="H99" s="431"/>
      <c r="I99" s="431"/>
      <c r="J99" s="431">
        <v>4</v>
      </c>
      <c r="K99" s="623">
        <f>Periods!H25</f>
        <v>43733</v>
      </c>
      <c r="L99" s="624">
        <f t="shared" ca="1" si="1"/>
        <v>20</v>
      </c>
      <c r="M99" s="447"/>
      <c r="N99" s="415"/>
      <c r="O99" s="1001" cm="1">
        <f t="array" ref="O99">INDEX(O$75:O$84,$AI99,1)*(1-$AH99)+INDEX(O$75:O$84,$AJ99,1)*($AH99)</f>
        <v>250</v>
      </c>
      <c r="P99" s="1001" cm="1">
        <f t="array" ref="P99">INDEX(P$75:P$84,$AI99,1)*(1-$AH99)+INDEX(P$75:P$84,$AJ99,1)*($AH99)</f>
        <v>4500</v>
      </c>
      <c r="Q99" s="1002" cm="1">
        <f t="array" ref="Q99">INDEX(Q$75:Q$84,$AI99,1)*(1-$AH99)+INDEX(Q$75:Q$84,$AJ99,1)*($AH99)</f>
        <v>0.76</v>
      </c>
      <c r="R99" s="1002" cm="1">
        <f t="array" ref="R99">INDEX(R$75:R$84,$AI99,1)*(1-$AH99)+INDEX(R$75:R$84,$AJ99,1)*($AH99)</f>
        <v>0.78</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15"/>
      <c r="X99" s="415"/>
      <c r="Y99" s="415"/>
      <c r="Z99" s="415"/>
      <c r="AA99" s="415"/>
      <c r="AB99" s="415"/>
      <c r="AC99" s="415"/>
      <c r="AD99" s="415"/>
      <c r="AE99" s="415"/>
      <c r="AF99" s="415"/>
      <c r="AG99" s="415"/>
      <c r="AH99" s="415">
        <f t="shared" si="6"/>
        <v>0</v>
      </c>
      <c r="AI99" s="415">
        <f t="shared" si="4"/>
        <v>5</v>
      </c>
      <c r="AJ99" s="415">
        <f t="shared" si="7"/>
        <v>4</v>
      </c>
      <c r="AK99" s="415"/>
      <c r="AL99" s="415"/>
      <c r="AM99" s="415"/>
      <c r="AN99" s="415"/>
      <c r="AO99" s="410"/>
      <c r="AP99" s="395"/>
      <c r="AQ99" s="383"/>
      <c r="AR99" s="383"/>
      <c r="AS99" s="383"/>
    </row>
    <row r="100" spans="1:45" outlineLevel="3" x14ac:dyDescent="0.25">
      <c r="A100" s="383"/>
      <c r="B100" s="392"/>
      <c r="C100" s="385">
        <f t="shared" si="5"/>
        <v>4</v>
      </c>
      <c r="D100" s="410"/>
      <c r="E100" s="467"/>
      <c r="F100" s="467"/>
      <c r="G100" s="410"/>
      <c r="H100" s="431"/>
      <c r="I100" s="431"/>
      <c r="J100" s="431">
        <v>5</v>
      </c>
      <c r="K100" s="623">
        <f>Periods!H26</f>
        <v>43753</v>
      </c>
      <c r="L100" s="624">
        <f t="shared" ca="1" si="1"/>
        <v>16</v>
      </c>
      <c r="M100" s="447"/>
      <c r="N100" s="415"/>
      <c r="O100" s="1001" cm="1">
        <f t="array" ref="O100">INDEX(O$75:O$84,$AI100,1)*(1-$AH100)+INDEX(O$75:O$84,$AJ100,1)*($AH100)</f>
        <v>361.11111111111109</v>
      </c>
      <c r="P100" s="1001" cm="1">
        <f t="array" ref="P100">INDEX(P$75:P$84,$AI100,1)*(1-$AH100)+INDEX(P$75:P$84,$AJ100,1)*($AH100)</f>
        <v>3744.4444444444443</v>
      </c>
      <c r="Q100" s="1002" cm="1">
        <f t="array" ref="Q100">INDEX(Q$75:Q$84,$AI100,1)*(1-$AH100)+INDEX(Q$75:Q$84,$AJ100,1)*($AH100)</f>
        <v>0.66666666666666674</v>
      </c>
      <c r="R100" s="1002" cm="1">
        <f t="array" ref="R100">INDEX(R$75:R$84,$AI100,1)*(1-$AH100)+INDEX(R$75:R$84,$AJ100,1)*($AH100)</f>
        <v>0.73444444444444446</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15"/>
      <c r="X100" s="415"/>
      <c r="Y100" s="415"/>
      <c r="Z100" s="415"/>
      <c r="AA100" s="415"/>
      <c r="AB100" s="415"/>
      <c r="AC100" s="415"/>
      <c r="AD100" s="415"/>
      <c r="AE100" s="415"/>
      <c r="AF100" s="415"/>
      <c r="AG100" s="415"/>
      <c r="AH100" s="415">
        <f t="shared" si="6"/>
        <v>0.55555555555555558</v>
      </c>
      <c r="AI100" s="415">
        <f t="shared" si="4"/>
        <v>6</v>
      </c>
      <c r="AJ100" s="415">
        <f t="shared" si="7"/>
        <v>5</v>
      </c>
      <c r="AK100" s="415"/>
      <c r="AL100" s="415"/>
      <c r="AM100" s="415"/>
      <c r="AN100" s="415"/>
      <c r="AO100" s="410"/>
      <c r="AP100" s="395"/>
      <c r="AQ100" s="383"/>
      <c r="AR100" s="383"/>
      <c r="AS100" s="383"/>
    </row>
    <row r="101" spans="1:45" outlineLevel="3" x14ac:dyDescent="0.25">
      <c r="A101" s="383"/>
      <c r="B101" s="392"/>
      <c r="C101" s="385">
        <f t="shared" si="5"/>
        <v>4</v>
      </c>
      <c r="D101" s="410"/>
      <c r="E101" s="467"/>
      <c r="F101" s="467"/>
      <c r="G101" s="410"/>
      <c r="H101" s="431"/>
      <c r="I101" s="431"/>
      <c r="J101" s="431">
        <v>6</v>
      </c>
      <c r="K101" s="623">
        <f>Periods!H27</f>
        <v>43769</v>
      </c>
      <c r="L101" s="624">
        <f t="shared" ca="1" si="1"/>
        <v>83</v>
      </c>
      <c r="M101" s="447"/>
      <c r="N101" s="415"/>
      <c r="O101" s="1001" cm="1">
        <f t="array" ref="O101">INDEX(O$75:O$84,$AI101,1)*(1-$AH101)+INDEX(O$75:O$84,$AJ101,1)*($AH101)</f>
        <v>450</v>
      </c>
      <c r="P101" s="1001" cm="1">
        <f t="array" ref="P101">INDEX(P$75:P$84,$AI101,1)*(1-$AH101)+INDEX(P$75:P$84,$AJ101,1)*($AH101)</f>
        <v>3140</v>
      </c>
      <c r="Q101" s="1002" cm="1">
        <f t="array" ref="Q101">INDEX(Q$75:Q$84,$AI101,1)*(1-$AH101)+INDEX(Q$75:Q$84,$AJ101,1)*($AH101)</f>
        <v>0.59200000000000008</v>
      </c>
      <c r="R101" s="1002" cm="1">
        <f t="array" ref="R101">INDEX(R$75:R$84,$AI101,1)*(1-$AH101)+INDEX(R$75:R$84,$AJ101,1)*($AH101)</f>
        <v>0.69800000000000006</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0</v>
      </c>
      <c r="W101" s="415"/>
      <c r="X101" s="415"/>
      <c r="Y101" s="415"/>
      <c r="Z101" s="415"/>
      <c r="AA101" s="415"/>
      <c r="AB101" s="415"/>
      <c r="AC101" s="415"/>
      <c r="AD101" s="415"/>
      <c r="AE101" s="415"/>
      <c r="AF101" s="415"/>
      <c r="AG101" s="415"/>
      <c r="AH101" s="415">
        <f t="shared" si="6"/>
        <v>0.2</v>
      </c>
      <c r="AI101" s="415">
        <f t="shared" si="4"/>
        <v>6</v>
      </c>
      <c r="AJ101" s="415">
        <f t="shared" si="7"/>
        <v>5</v>
      </c>
      <c r="AK101" s="415"/>
      <c r="AL101" s="415"/>
      <c r="AM101" s="415"/>
      <c r="AN101" s="415"/>
      <c r="AO101" s="410"/>
      <c r="AP101" s="395"/>
      <c r="AQ101" s="383"/>
      <c r="AR101" s="383"/>
      <c r="AS101" s="383"/>
    </row>
    <row r="102" spans="1:45" outlineLevel="3" x14ac:dyDescent="0.25">
      <c r="A102" s="383"/>
      <c r="B102" s="392"/>
      <c r="C102" s="385">
        <f t="shared" si="5"/>
        <v>4</v>
      </c>
      <c r="D102" s="410"/>
      <c r="E102" s="467"/>
      <c r="F102" s="467"/>
      <c r="G102" s="410"/>
      <c r="H102" s="431"/>
      <c r="I102" s="431"/>
      <c r="J102" s="431">
        <v>7</v>
      </c>
      <c r="K102" s="623">
        <f>Periods!H28</f>
        <v>43852</v>
      </c>
      <c r="L102" s="624">
        <f t="shared" ca="1" si="1"/>
        <v>39</v>
      </c>
      <c r="M102" s="447"/>
      <c r="N102" s="415"/>
      <c r="O102" s="1001" cm="1">
        <f t="array" ref="O102">INDEX(O$75:O$84,$AI102,1)*(1-$AH102)+INDEX(O$75:O$84,$AJ102,1)*($AH102)</f>
        <v>350</v>
      </c>
      <c r="P102" s="1001" cm="1">
        <f t="array" ref="P102">INDEX(P$75:P$84,$AI102,1)*(1-$AH102)+INDEX(P$75:P$84,$AJ102,1)*($AH102)</f>
        <v>1450</v>
      </c>
      <c r="Q102" s="1002" cm="1">
        <f t="array" ref="Q102">INDEX(Q$75:Q$84,$AI102,1)*(1-$AH102)+INDEX(Q$75:Q$84,$AJ102,1)*($AH102)</f>
        <v>0.5</v>
      </c>
      <c r="R102" s="1002" cm="1">
        <f t="array" ref="R102">INDEX(R$75:R$84,$AI102,1)*(1-$AH102)+INDEX(R$75:R$84,$AJ102,1)*($AH102)</f>
        <v>0.59250000000000003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0</v>
      </c>
      <c r="W102" s="415"/>
      <c r="X102" s="415"/>
      <c r="Y102" s="415"/>
      <c r="Z102" s="415"/>
      <c r="AA102" s="415"/>
      <c r="AB102" s="415"/>
      <c r="AC102" s="415"/>
      <c r="AD102" s="415"/>
      <c r="AE102" s="415"/>
      <c r="AF102" s="415"/>
      <c r="AG102" s="415"/>
      <c r="AH102" s="415">
        <f t="shared" si="6"/>
        <v>0</v>
      </c>
      <c r="AI102" s="415">
        <f t="shared" si="4"/>
        <v>8</v>
      </c>
      <c r="AJ102" s="415">
        <f t="shared" si="7"/>
        <v>7</v>
      </c>
      <c r="AK102" s="415"/>
      <c r="AL102" s="415"/>
      <c r="AM102" s="415"/>
      <c r="AN102" s="415"/>
      <c r="AO102" s="410"/>
      <c r="AP102" s="395"/>
      <c r="AQ102" s="383"/>
      <c r="AR102" s="383"/>
      <c r="AS102" s="383"/>
    </row>
    <row r="103" spans="1:45" outlineLevel="3" x14ac:dyDescent="0.25">
      <c r="A103" s="383"/>
      <c r="B103" s="392"/>
      <c r="C103" s="385">
        <f t="shared" si="5"/>
        <v>4</v>
      </c>
      <c r="D103" s="410"/>
      <c r="E103" s="467"/>
      <c r="F103" s="467"/>
      <c r="G103" s="410"/>
      <c r="H103" s="431"/>
      <c r="I103" s="431"/>
      <c r="J103" s="431">
        <v>8</v>
      </c>
      <c r="K103" s="623">
        <f>Periods!H29</f>
        <v>43891</v>
      </c>
      <c r="L103" s="624">
        <f t="shared" ca="1" si="1"/>
        <v>31</v>
      </c>
      <c r="M103" s="447"/>
      <c r="N103" s="415"/>
      <c r="O103" s="1001" cm="1">
        <f t="array" ref="O103">INDEX(O$75:O$84,$AI103,1)*(1-$AH103)+INDEX(O$75:O$84,$AJ103,1)*($AH103)</f>
        <v>233</v>
      </c>
      <c r="P103" s="1001" cm="1">
        <f t="array" ref="P103">INDEX(P$75:P$84,$AI103,1)*(1-$AH103)+INDEX(P$75:P$84,$AJ103,1)*($AH103)</f>
        <v>865</v>
      </c>
      <c r="Q103" s="1002" cm="1">
        <f t="array" ref="Q103">INDEX(Q$75:Q$84,$AI103,1)*(1-$AH103)+INDEX(Q$75:Q$84,$AJ103,1)*($AH103)</f>
        <v>0.48635</v>
      </c>
      <c r="R103" s="1002" cm="1">
        <f t="array" ref="R103">INDEX(R$75:R$84,$AI103,1)*(1-$AH103)+INDEX(R$75:R$84,$AJ103,1)*($AH103)</f>
        <v>0.56520000000000004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3.9000000000000007E-2</v>
      </c>
      <c r="W103" s="415"/>
      <c r="X103" s="415"/>
      <c r="Y103" s="415"/>
      <c r="Z103" s="415"/>
      <c r="AA103" s="415"/>
      <c r="AB103" s="415"/>
      <c r="AC103" s="415"/>
      <c r="AD103" s="415"/>
      <c r="AE103" s="415"/>
      <c r="AF103" s="415"/>
      <c r="AG103" s="415"/>
      <c r="AH103" s="415">
        <f t="shared" si="6"/>
        <v>0.22</v>
      </c>
      <c r="AI103" s="415">
        <f t="shared" si="4"/>
        <v>9</v>
      </c>
      <c r="AJ103" s="415">
        <f t="shared" si="7"/>
        <v>8</v>
      </c>
      <c r="AK103" s="415"/>
      <c r="AL103" s="415"/>
      <c r="AM103" s="415"/>
      <c r="AN103" s="415"/>
      <c r="AO103" s="410"/>
      <c r="AP103" s="395"/>
      <c r="AQ103" s="383"/>
      <c r="AR103" s="383"/>
      <c r="AS103" s="383"/>
    </row>
    <row r="104" spans="1:45" outlineLevel="3" x14ac:dyDescent="0.25">
      <c r="A104" s="383"/>
      <c r="B104" s="392"/>
      <c r="C104" s="385">
        <f t="shared" si="5"/>
        <v>4</v>
      </c>
      <c r="D104" s="410"/>
      <c r="E104" s="467"/>
      <c r="F104" s="467"/>
      <c r="G104" s="410"/>
      <c r="H104" s="431"/>
      <c r="I104" s="483"/>
      <c r="J104" s="483">
        <v>9</v>
      </c>
      <c r="K104" s="662">
        <f>Periods!H30</f>
        <v>43922</v>
      </c>
      <c r="L104" s="681">
        <f t="shared" ca="1" si="1"/>
        <v>15</v>
      </c>
      <c r="M104" s="663"/>
      <c r="N104" s="484"/>
      <c r="O104" s="1004" cm="1">
        <f t="array" ref="O104">INDEX(O$75:O$84,$AI104,1)*(1-$AH104)+INDEX(O$75:O$84,$AJ104,1)*($AH104)</f>
        <v>200</v>
      </c>
      <c r="P104" s="1004" cm="1">
        <f t="array" ref="P104">INDEX(P$75:P$84,$AI104,1)*(1-$AH104)+INDEX(P$75:P$84,$AJ104,1)*($AH104)</f>
        <v>512.85714285714289</v>
      </c>
      <c r="Q104" s="1003" cm="1">
        <f t="array" ref="Q104">INDEX(Q$75:Q$84,$AI104,1)*(1-$AH104)+INDEX(Q$75:Q$84,$AJ104,1)*($AH104)</f>
        <v>0.47535714285714281</v>
      </c>
      <c r="R104" s="1003" cm="1">
        <f t="array" ref="R104">INDEX(R$75:R$84,$AI104,1)*(1-$AH104)+INDEX(R$75:R$84,$AJ104,1)*($AH104)</f>
        <v>0.53607142857142853</v>
      </c>
      <c r="S104" s="997" cm="1">
        <f t="array" ref="S104">INDEX([0]!i_pasture_stage_p6z,$J104+1,ROUNDDOWN((ROW($J104)-ROW($J$75))/i_p6_len,0)+1)</f>
        <v>1</v>
      </c>
      <c r="T104" s="1003" cm="1">
        <f t="array" ref="T104">INDEX(T$75:T$84,$AI104,1)*(1-$AH104)+INDEX(T$75:T$84,$AJ104,1)*($AH104)</f>
        <v>0.3</v>
      </c>
      <c r="U104" s="997" cm="1">
        <f t="array" ref="U104">INDEX(U$75:U$84,$AI104,1)*(1-$AH104)+INDEX(U$75:U$84,$AJ104,1)*($AH104)</f>
        <v>10</v>
      </c>
      <c r="V104" s="1003" cm="1">
        <f t="array" ref="V104">INDEX(V$75:V$84,$AI104,1)*(1-$AH104)+INDEX(V$75:V$84,$AJ104,1)*($AH104)</f>
        <v>0.12142857142857143</v>
      </c>
      <c r="W104" s="484"/>
      <c r="X104" s="484"/>
      <c r="Y104" s="484"/>
      <c r="Z104" s="484"/>
      <c r="AA104" s="484"/>
      <c r="AB104" s="484"/>
      <c r="AC104" s="484"/>
      <c r="AD104" s="484"/>
      <c r="AE104" s="484"/>
      <c r="AF104" s="484"/>
      <c r="AG104" s="484"/>
      <c r="AH104" s="415">
        <f t="shared" si="6"/>
        <v>0.2857142857142857</v>
      </c>
      <c r="AI104" s="415">
        <f t="shared" si="4"/>
        <v>10</v>
      </c>
      <c r="AJ104" s="415">
        <f t="shared" si="7"/>
        <v>9</v>
      </c>
      <c r="AK104" s="415"/>
      <c r="AL104" s="415"/>
      <c r="AM104" s="415"/>
      <c r="AN104" s="415"/>
      <c r="AO104" s="410"/>
      <c r="AP104" s="395"/>
      <c r="AQ104" s="383"/>
      <c r="AR104" s="383"/>
      <c r="AS104" s="383"/>
    </row>
    <row r="105" spans="1:45" outlineLevel="2" x14ac:dyDescent="0.25">
      <c r="A105" s="383"/>
      <c r="B105" s="392"/>
      <c r="C105" s="385">
        <f t="shared" ref="C105" si="9">INT($C$40)+2</f>
        <v>3</v>
      </c>
      <c r="D105" s="410"/>
      <c r="E105" s="467"/>
      <c r="F105" s="467"/>
      <c r="G105" s="410"/>
      <c r="H105" s="431"/>
      <c r="I105" s="669" t="s">
        <v>782</v>
      </c>
      <c r="J105" s="669">
        <v>0</v>
      </c>
      <c r="K105" s="986">
        <f>Periods!I21</f>
        <v>43572</v>
      </c>
      <c r="L105" s="682">
        <f t="shared" ca="1" si="1"/>
        <v>21</v>
      </c>
      <c r="M105" s="671"/>
      <c r="N105" s="672"/>
      <c r="O105" s="1000" cm="1">
        <f t="array" ref="O105">INDEX(O$75:O$84,$AI105,1)*(1-$AH105)+INDEX(O$75:O$84,$AJ105,1)*($AH105)</f>
        <v>200</v>
      </c>
      <c r="P105" s="1000" cm="1">
        <f t="array" ref="P105">INDEX(P$75:P$84,$AI105,1)*(1-$AH105)+INDEX(P$75:P$84,$AJ105,1)*($AH105)</f>
        <v>335</v>
      </c>
      <c r="Q105" s="1005" cm="1">
        <f t="array" ref="Q105">INDEX(Q$75:Q$84,$AI105,1)*(1-$AH105)+INDEX(Q$75:Q$84,$AJ105,1)*($AH105)</f>
        <v>0.81</v>
      </c>
      <c r="R105" s="1005" cm="1">
        <f t="array" ref="R105">INDEX(R$75:R$84,$AI105,1)*(1-$AH105)+INDEX(R$75:R$84,$AJ105,1)*($AH105)</f>
        <v>0.81</v>
      </c>
      <c r="S105" s="998" cm="1">
        <f t="array" ref="S105">INDEX([0]!i_pasture_stage_p6z,$J105+1,ROUNDDOWN((ROW($J105)-ROW($J$75))/i_p6_len,0)+1)</f>
        <v>0</v>
      </c>
      <c r="T105" s="1005" cm="1">
        <f t="array" ref="T105">INDEX(T$75:T$84,$AI105,1)*(1-$AH105)+INDEX(T$75:T$84,$AJ105,1)*($AH105)</f>
        <v>0.3</v>
      </c>
      <c r="U105" s="998" cm="1">
        <f t="array" ref="U105">INDEX(U$75:U$84,$AI105,1)*(1-$AH105)+INDEX(U$75:U$84,$AJ105,1)*($AH105)</f>
        <v>10</v>
      </c>
      <c r="V105" s="1005" cm="1">
        <f t="array" ref="V105">INDEX(V$75:V$84,$AI105,1)*(1-$AH105)+INDEX(V$75:V$84,$AJ105,1)*($AH105)</f>
        <v>0.1</v>
      </c>
      <c r="W105" s="672"/>
      <c r="X105" s="672"/>
      <c r="Y105" s="672"/>
      <c r="Z105" s="672"/>
      <c r="AA105" s="672"/>
      <c r="AB105" s="672"/>
      <c r="AC105" s="672"/>
      <c r="AD105" s="672"/>
      <c r="AE105" s="672"/>
      <c r="AF105" s="672"/>
      <c r="AG105" s="672"/>
      <c r="AH105" s="415">
        <f t="shared" si="6"/>
        <v>0</v>
      </c>
      <c r="AI105" s="415">
        <f t="shared" si="4"/>
        <v>1</v>
      </c>
      <c r="AJ105" s="415">
        <f t="shared" si="7"/>
        <v>1</v>
      </c>
      <c r="AK105" s="415"/>
      <c r="AL105" s="415"/>
      <c r="AM105" s="415"/>
      <c r="AN105" s="415"/>
      <c r="AO105" s="410"/>
      <c r="AP105" s="395"/>
      <c r="AQ105" s="383"/>
      <c r="AR105" s="383"/>
      <c r="AS105" s="383"/>
    </row>
    <row r="106" spans="1:45" outlineLevel="3" collapsed="1" x14ac:dyDescent="0.25">
      <c r="A106" s="383"/>
      <c r="B106" s="392"/>
      <c r="C106" s="385">
        <f t="shared" si="5"/>
        <v>4</v>
      </c>
      <c r="D106" s="410"/>
      <c r="E106" s="467"/>
      <c r="F106" s="467"/>
      <c r="G106" s="410"/>
      <c r="H106" s="431"/>
      <c r="I106" s="431"/>
      <c r="J106" s="431">
        <v>1</v>
      </c>
      <c r="K106" s="623">
        <f>Periods!I22</f>
        <v>43593</v>
      </c>
      <c r="L106" s="624">
        <f t="shared" ca="1" si="1"/>
        <v>35</v>
      </c>
      <c r="M106" s="447"/>
      <c r="N106" s="415"/>
      <c r="O106" s="1001" cm="1">
        <f t="array" ref="O106">INDEX(O$75:O$84,$AI106,1)*(1-$AH106)+INDEX(O$75:O$84,$AJ106,1)*($AH106)</f>
        <v>200</v>
      </c>
      <c r="P106" s="1001" cm="1">
        <f t="array" ref="P106">INDEX(P$75:P$84,$AI106,1)*(1-$AH106)+INDEX(P$75:P$84,$AJ106,1)*($AH106)</f>
        <v>455</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1</v>
      </c>
      <c r="T106" s="1002" cm="1">
        <f t="array" ref="T106">INDEX(T$75:T$84,$AI106,1)*(1-$AH106)+INDEX(T$75:T$84,$AJ106,1)*($AH106)</f>
        <v>0.3</v>
      </c>
      <c r="U106" s="996" cm="1">
        <f t="array" ref="U106">INDEX(U$75:U$84,$AI106,1)*(1-$AH106)+INDEX(U$75:U$84,$AJ106,1)*($AH106)</f>
        <v>10</v>
      </c>
      <c r="V106" s="1002" cm="1">
        <f t="array" ref="V106">INDEX(V$75:V$84,$AI106,1)*(1-$AH106)+INDEX(V$75:V$84,$AJ106,1)*($AH106)</f>
        <v>8.0952380952380956E-2</v>
      </c>
      <c r="W106" s="415"/>
      <c r="X106" s="415"/>
      <c r="Y106" s="415"/>
      <c r="Z106" s="415"/>
      <c r="AA106" s="415"/>
      <c r="AB106" s="415"/>
      <c r="AC106" s="415"/>
      <c r="AD106" s="415"/>
      <c r="AE106" s="415"/>
      <c r="AF106" s="415"/>
      <c r="AG106" s="415"/>
      <c r="AH106" s="415">
        <f t="shared" si="6"/>
        <v>0.61904761904761907</v>
      </c>
      <c r="AI106" s="415">
        <f t="shared" si="4"/>
        <v>2</v>
      </c>
      <c r="AJ106" s="415">
        <f t="shared" si="7"/>
        <v>1</v>
      </c>
      <c r="AK106" s="415"/>
      <c r="AL106" s="415"/>
      <c r="AM106" s="415"/>
      <c r="AN106" s="415"/>
      <c r="AO106" s="410"/>
      <c r="AP106" s="395"/>
      <c r="AQ106" s="383"/>
      <c r="AR106" s="383"/>
      <c r="AS106" s="383"/>
    </row>
    <row r="107" spans="1:45" outlineLevel="3" x14ac:dyDescent="0.25">
      <c r="A107" s="383"/>
      <c r="B107" s="392"/>
      <c r="C107" s="385">
        <f t="shared" si="5"/>
        <v>4</v>
      </c>
      <c r="D107" s="410"/>
      <c r="E107" s="467"/>
      <c r="F107" s="467"/>
      <c r="G107" s="410"/>
      <c r="H107" s="431"/>
      <c r="I107" s="431"/>
      <c r="J107" s="431">
        <v>2</v>
      </c>
      <c r="K107" s="623">
        <f>Periods!I23</f>
        <v>43628</v>
      </c>
      <c r="L107" s="624">
        <f t="shared" ref="L107:L138" ca="1" si="10">IF(K108-K107&gt;0,K108-K107,OFFSET(K108,-i_p6_len,0)+365-K107)</f>
        <v>56</v>
      </c>
      <c r="M107" s="447"/>
      <c r="N107" s="415"/>
      <c r="O107" s="1001" cm="1">
        <f t="array" ref="O107">INDEX(O$75:O$84,$AI107,1)*(1-$AH107)+INDEX(O$75:O$84,$AJ107,1)*($AH107)</f>
        <v>217.75</v>
      </c>
      <c r="P107" s="1001" cm="1">
        <f t="array" ref="P107">INDEX(P$75:P$84,$AI107,1)*(1-$AH107)+INDEX(P$75:P$84,$AJ107,1)*($AH107)</f>
        <v>800</v>
      </c>
      <c r="Q107" s="1002" cm="1">
        <f t="array" ref="Q107">INDEX(Q$75:Q$84,$AI107,1)*(1-$AH107)+INDEX(Q$75:Q$84,$AJ107,1)*($AH107)</f>
        <v>0.81</v>
      </c>
      <c r="R107" s="1002" cm="1">
        <f t="array" ref="R107">INDEX(R$75:R$84,$AI107,1)*(1-$AH107)+INDEX(R$75:R$84,$AJ107,1)*($AH107)</f>
        <v>0.81</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15"/>
      <c r="X107" s="415"/>
      <c r="Y107" s="415"/>
      <c r="Z107" s="415"/>
      <c r="AA107" s="415"/>
      <c r="AB107" s="415"/>
      <c r="AC107" s="415"/>
      <c r="AD107" s="415"/>
      <c r="AE107" s="415"/>
      <c r="AF107" s="415"/>
      <c r="AG107" s="415"/>
      <c r="AH107" s="415">
        <f t="shared" si="6"/>
        <v>0</v>
      </c>
      <c r="AI107" s="415">
        <f t="shared" si="4"/>
        <v>3</v>
      </c>
      <c r="AJ107" s="415">
        <f t="shared" si="7"/>
        <v>2</v>
      </c>
      <c r="AK107" s="415"/>
      <c r="AL107" s="415"/>
      <c r="AM107" s="415"/>
      <c r="AN107" s="415"/>
      <c r="AO107" s="410"/>
      <c r="AP107" s="395"/>
      <c r="AQ107" s="383"/>
      <c r="AR107" s="383"/>
      <c r="AS107" s="383"/>
    </row>
    <row r="108" spans="1:45" outlineLevel="3" x14ac:dyDescent="0.25">
      <c r="A108" s="383"/>
      <c r="B108" s="392"/>
      <c r="C108" s="385">
        <f t="shared" si="5"/>
        <v>4</v>
      </c>
      <c r="D108" s="410"/>
      <c r="E108" s="467"/>
      <c r="F108" s="467"/>
      <c r="G108" s="410"/>
      <c r="H108" s="431"/>
      <c r="I108" s="431"/>
      <c r="J108" s="431">
        <v>3</v>
      </c>
      <c r="K108" s="623">
        <f>Periods!I24</f>
        <v>43684</v>
      </c>
      <c r="L108" s="624">
        <f t="shared" ca="1" si="10"/>
        <v>49</v>
      </c>
      <c r="M108" s="447"/>
      <c r="N108" s="415"/>
      <c r="O108" s="1001" cm="1">
        <f t="array" ref="O108">INDEX(O$75:O$84,$AI108,1)*(1-$AH108)+INDEX(O$75:O$84,$AJ108,1)*($AH108)</f>
        <v>250</v>
      </c>
      <c r="P108" s="1001" cm="1">
        <f t="array" ref="P108">INDEX(P$75:P$84,$AI108,1)*(1-$AH108)+INDEX(P$75:P$84,$AJ108,1)*($AH108)</f>
        <v>1600</v>
      </c>
      <c r="Q108" s="1002" cm="1">
        <f t="array" ref="Q108">INDEX(Q$75:Q$84,$AI108,1)*(1-$AH108)+INDEX(Q$75:Q$84,$AJ108,1)*($AH108)</f>
        <v>0.8</v>
      </c>
      <c r="R108" s="1002" cm="1">
        <f t="array" ref="R108">INDEX(R$75:R$84,$AI108,1)*(1-$AH108)+INDEX(R$75:R$84,$AJ108,1)*($AH108)</f>
        <v>0.8</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15"/>
      <c r="X108" s="415"/>
      <c r="Y108" s="415"/>
      <c r="Z108" s="415"/>
      <c r="AA108" s="415"/>
      <c r="AB108" s="415"/>
      <c r="AC108" s="415"/>
      <c r="AD108" s="415"/>
      <c r="AE108" s="415"/>
      <c r="AF108" s="415"/>
      <c r="AG108" s="415"/>
      <c r="AH108" s="415">
        <f t="shared" si="6"/>
        <v>0</v>
      </c>
      <c r="AI108" s="415">
        <f t="shared" si="4"/>
        <v>4</v>
      </c>
      <c r="AJ108" s="415">
        <f t="shared" si="7"/>
        <v>3</v>
      </c>
      <c r="AK108" s="415"/>
      <c r="AL108" s="415"/>
      <c r="AM108" s="415"/>
      <c r="AN108" s="415"/>
      <c r="AO108" s="410"/>
      <c r="AP108" s="395"/>
      <c r="AQ108" s="383"/>
      <c r="AR108" s="383"/>
      <c r="AS108" s="383"/>
    </row>
    <row r="109" spans="1:45" outlineLevel="3" x14ac:dyDescent="0.25">
      <c r="A109" s="383"/>
      <c r="B109" s="392"/>
      <c r="C109" s="385">
        <f t="shared" si="5"/>
        <v>4</v>
      </c>
      <c r="D109" s="410"/>
      <c r="E109" s="467"/>
      <c r="F109" s="467"/>
      <c r="G109" s="410"/>
      <c r="H109" s="431"/>
      <c r="I109" s="431"/>
      <c r="J109" s="431">
        <v>4</v>
      </c>
      <c r="K109" s="623">
        <f>Periods!I25</f>
        <v>43733</v>
      </c>
      <c r="L109" s="624">
        <f t="shared" ca="1" si="10"/>
        <v>20</v>
      </c>
      <c r="M109" s="447"/>
      <c r="N109" s="415"/>
      <c r="O109" s="1001" cm="1">
        <f t="array" ref="O109">INDEX(O$75:O$84,$AI109,1)*(1-$AH109)+INDEX(O$75:O$84,$AJ109,1)*($AH109)</f>
        <v>250</v>
      </c>
      <c r="P109" s="1001" cm="1">
        <f t="array" ref="P109">INDEX(P$75:P$84,$AI109,1)*(1-$AH109)+INDEX(P$75:P$84,$AJ109,1)*($AH109)</f>
        <v>4500</v>
      </c>
      <c r="Q109" s="1002" cm="1">
        <f t="array" ref="Q109">INDEX(Q$75:Q$84,$AI109,1)*(1-$AH109)+INDEX(Q$75:Q$84,$AJ109,1)*($AH109)</f>
        <v>0.76</v>
      </c>
      <c r="R109" s="1002" cm="1">
        <f t="array" ref="R109">INDEX(R$75:R$84,$AI109,1)*(1-$AH109)+INDEX(R$75:R$84,$AJ109,1)*($AH109)</f>
        <v>0.78</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15"/>
      <c r="X109" s="415"/>
      <c r="Y109" s="415"/>
      <c r="Z109" s="415"/>
      <c r="AA109" s="415"/>
      <c r="AB109" s="415"/>
      <c r="AC109" s="415"/>
      <c r="AD109" s="415"/>
      <c r="AE109" s="415"/>
      <c r="AF109" s="415"/>
      <c r="AG109" s="415"/>
      <c r="AH109" s="415">
        <f t="shared" si="6"/>
        <v>0</v>
      </c>
      <c r="AI109" s="415">
        <f t="shared" si="4"/>
        <v>5</v>
      </c>
      <c r="AJ109" s="415">
        <f t="shared" si="7"/>
        <v>4</v>
      </c>
      <c r="AK109" s="415"/>
      <c r="AL109" s="415"/>
      <c r="AM109" s="415"/>
      <c r="AN109" s="415"/>
      <c r="AO109" s="410"/>
      <c r="AP109" s="395"/>
      <c r="AQ109" s="383"/>
      <c r="AR109" s="383"/>
      <c r="AS109" s="383"/>
    </row>
    <row r="110" spans="1:45" outlineLevel="3" x14ac:dyDescent="0.25">
      <c r="A110" s="383"/>
      <c r="B110" s="392"/>
      <c r="C110" s="385">
        <f t="shared" si="5"/>
        <v>4</v>
      </c>
      <c r="D110" s="410"/>
      <c r="E110" s="467"/>
      <c r="F110" s="467"/>
      <c r="G110" s="410"/>
      <c r="H110" s="431"/>
      <c r="I110" s="431"/>
      <c r="J110" s="431">
        <v>5</v>
      </c>
      <c r="K110" s="623">
        <f>Periods!I26</f>
        <v>43753</v>
      </c>
      <c r="L110" s="624">
        <f t="shared" ca="1" si="10"/>
        <v>31</v>
      </c>
      <c r="M110" s="447"/>
      <c r="N110" s="415"/>
      <c r="O110" s="1001" cm="1">
        <f t="array" ref="O110">INDEX(O$75:O$84,$AI110,1)*(1-$AH110)+INDEX(O$75:O$84,$AJ110,1)*($AH110)</f>
        <v>361.11111111111109</v>
      </c>
      <c r="P110" s="1001" cm="1">
        <f t="array" ref="P110">INDEX(P$75:P$84,$AI110,1)*(1-$AH110)+INDEX(P$75:P$84,$AJ110,1)*($AH110)</f>
        <v>3744.4444444444443</v>
      </c>
      <c r="Q110" s="1002" cm="1">
        <f t="array" ref="Q110">INDEX(Q$75:Q$84,$AI110,1)*(1-$AH110)+INDEX(Q$75:Q$84,$AJ110,1)*($AH110)</f>
        <v>0.66666666666666674</v>
      </c>
      <c r="R110" s="1002" cm="1">
        <f t="array" ref="R110">INDEX(R$75:R$84,$AI110,1)*(1-$AH110)+INDEX(R$75:R$84,$AJ110,1)*($AH110)</f>
        <v>0.73444444444444446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15"/>
      <c r="X110" s="415"/>
      <c r="Y110" s="415"/>
      <c r="Z110" s="415"/>
      <c r="AA110" s="415"/>
      <c r="AB110" s="415"/>
      <c r="AC110" s="415"/>
      <c r="AD110" s="415"/>
      <c r="AE110" s="415"/>
      <c r="AF110" s="415"/>
      <c r="AG110" s="415"/>
      <c r="AH110" s="415">
        <f t="shared" si="6"/>
        <v>0.55555555555555558</v>
      </c>
      <c r="AI110" s="415">
        <f t="shared" si="4"/>
        <v>6</v>
      </c>
      <c r="AJ110" s="415">
        <f t="shared" si="7"/>
        <v>5</v>
      </c>
      <c r="AK110" s="415"/>
      <c r="AL110" s="415"/>
      <c r="AM110" s="415"/>
      <c r="AN110" s="415"/>
      <c r="AO110" s="410"/>
      <c r="AP110" s="395"/>
      <c r="AQ110" s="383"/>
      <c r="AR110" s="383"/>
      <c r="AS110" s="383"/>
    </row>
    <row r="111" spans="1:45" outlineLevel="3" x14ac:dyDescent="0.25">
      <c r="A111" s="383"/>
      <c r="B111" s="392"/>
      <c r="C111" s="385">
        <f t="shared" si="5"/>
        <v>4</v>
      </c>
      <c r="D111" s="410"/>
      <c r="E111" s="467"/>
      <c r="F111" s="467"/>
      <c r="G111" s="410"/>
      <c r="H111" s="431"/>
      <c r="I111" s="431"/>
      <c r="J111" s="431">
        <v>6</v>
      </c>
      <c r="K111" s="623">
        <f>Periods!I27</f>
        <v>43784</v>
      </c>
      <c r="L111" s="624">
        <f t="shared" ca="1" si="10"/>
        <v>68</v>
      </c>
      <c r="M111" s="447"/>
      <c r="N111" s="415"/>
      <c r="O111" s="1001" cm="1">
        <f t="array" ref="O111">INDEX(O$75:O$84,$AI111,1)*(1-$AH111)+INDEX(O$75:O$84,$AJ111,1)*($AH111)</f>
        <v>500</v>
      </c>
      <c r="P111" s="1001" cm="1">
        <f t="array" ref="P111">INDEX(P$75:P$84,$AI111,1)*(1-$AH111)+INDEX(P$75:P$84,$AJ111,1)*($AH111)</f>
        <v>2727.4193548387098</v>
      </c>
      <c r="Q111" s="1002" cm="1">
        <f t="array" ref="Q111">INDEX(Q$75:Q$84,$AI111,1)*(1-$AH111)+INDEX(Q$75:Q$84,$AJ111,1)*($AH111)</f>
        <v>0.54419354838709677</v>
      </c>
      <c r="R111" s="1002" cm="1">
        <f t="array" ref="R111">INDEX(R$75:R$84,$AI111,1)*(1-$AH111)+INDEX(R$75:R$84,$AJ111,1)*($AH111)</f>
        <v>0.67072580645161295</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0</v>
      </c>
      <c r="W111" s="415"/>
      <c r="X111" s="415"/>
      <c r="Y111" s="415"/>
      <c r="Z111" s="415"/>
      <c r="AA111" s="415"/>
      <c r="AB111" s="415"/>
      <c r="AC111" s="415"/>
      <c r="AD111" s="415"/>
      <c r="AE111" s="415"/>
      <c r="AF111" s="415"/>
      <c r="AG111" s="415"/>
      <c r="AH111" s="415">
        <f t="shared" si="6"/>
        <v>0.80645161290322576</v>
      </c>
      <c r="AI111" s="415">
        <f t="shared" si="4"/>
        <v>7</v>
      </c>
      <c r="AJ111" s="415">
        <f t="shared" si="7"/>
        <v>6</v>
      </c>
      <c r="AK111" s="415"/>
      <c r="AL111" s="415"/>
      <c r="AM111" s="415"/>
      <c r="AN111" s="415"/>
      <c r="AO111" s="410"/>
      <c r="AP111" s="395"/>
      <c r="AQ111" s="383"/>
      <c r="AR111" s="383"/>
      <c r="AS111" s="383"/>
    </row>
    <row r="112" spans="1:45" outlineLevel="3" x14ac:dyDescent="0.25">
      <c r="A112" s="383"/>
      <c r="B112" s="392"/>
      <c r="C112" s="385">
        <f t="shared" si="5"/>
        <v>4</v>
      </c>
      <c r="D112" s="410"/>
      <c r="E112" s="467"/>
      <c r="F112" s="467"/>
      <c r="G112" s="410"/>
      <c r="H112" s="431"/>
      <c r="I112" s="431"/>
      <c r="J112" s="431">
        <v>7</v>
      </c>
      <c r="K112" s="623">
        <f>Periods!I28</f>
        <v>43852</v>
      </c>
      <c r="L112" s="624">
        <f t="shared" ca="1" si="10"/>
        <v>39</v>
      </c>
      <c r="M112" s="447"/>
      <c r="N112" s="415"/>
      <c r="O112" s="1001" cm="1">
        <f t="array" ref="O112">INDEX(O$75:O$84,$AI112,1)*(1-$AH112)+INDEX(O$75:O$84,$AJ112,1)*($AH112)</f>
        <v>350</v>
      </c>
      <c r="P112" s="1001" cm="1">
        <f t="array" ref="P112">INDEX(P$75:P$84,$AI112,1)*(1-$AH112)+INDEX(P$75:P$84,$AJ112,1)*($AH112)</f>
        <v>1450</v>
      </c>
      <c r="Q112" s="1002" cm="1">
        <f t="array" ref="Q112">INDEX(Q$75:Q$84,$AI112,1)*(1-$AH112)+INDEX(Q$75:Q$84,$AJ112,1)*($AH112)</f>
        <v>0.5</v>
      </c>
      <c r="R112" s="1002" cm="1">
        <f t="array" ref="R112">INDEX(R$75:R$84,$AI112,1)*(1-$AH112)+INDEX(R$75:R$84,$AJ112,1)*($AH112)</f>
        <v>0.59250000000000003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0</v>
      </c>
      <c r="W112" s="415"/>
      <c r="X112" s="415"/>
      <c r="Y112" s="415"/>
      <c r="Z112" s="415"/>
      <c r="AA112" s="415"/>
      <c r="AB112" s="415"/>
      <c r="AC112" s="415"/>
      <c r="AD112" s="415"/>
      <c r="AE112" s="415"/>
      <c r="AF112" s="415"/>
      <c r="AG112" s="415"/>
      <c r="AH112" s="415">
        <f t="shared" si="6"/>
        <v>0</v>
      </c>
      <c r="AI112" s="415">
        <f t="shared" si="4"/>
        <v>8</v>
      </c>
      <c r="AJ112" s="415">
        <f t="shared" si="7"/>
        <v>7</v>
      </c>
      <c r="AK112" s="415"/>
      <c r="AL112" s="415"/>
      <c r="AM112" s="415"/>
      <c r="AN112" s="415"/>
      <c r="AO112" s="410"/>
      <c r="AP112" s="395"/>
      <c r="AQ112" s="383"/>
      <c r="AR112" s="383"/>
      <c r="AS112" s="383"/>
    </row>
    <row r="113" spans="1:45" outlineLevel="3" x14ac:dyDescent="0.25">
      <c r="A113" s="383"/>
      <c r="B113" s="392"/>
      <c r="C113" s="385">
        <f t="shared" si="5"/>
        <v>4</v>
      </c>
      <c r="D113" s="410"/>
      <c r="E113" s="467"/>
      <c r="F113" s="467"/>
      <c r="G113" s="410"/>
      <c r="H113" s="431"/>
      <c r="I113" s="431"/>
      <c r="J113" s="431">
        <v>8</v>
      </c>
      <c r="K113" s="623">
        <f>Periods!I29</f>
        <v>43891</v>
      </c>
      <c r="L113" s="624">
        <f t="shared" ca="1" si="10"/>
        <v>31</v>
      </c>
      <c r="M113" s="447"/>
      <c r="N113" s="415"/>
      <c r="O113" s="1001" cm="1">
        <f t="array" ref="O113">INDEX(O$75:O$84,$AI113,1)*(1-$AH113)+INDEX(O$75:O$84,$AJ113,1)*($AH113)</f>
        <v>233</v>
      </c>
      <c r="P113" s="1001" cm="1">
        <f t="array" ref="P113">INDEX(P$75:P$84,$AI113,1)*(1-$AH113)+INDEX(P$75:P$84,$AJ113,1)*($AH113)</f>
        <v>865</v>
      </c>
      <c r="Q113" s="1002" cm="1">
        <f t="array" ref="Q113">INDEX(Q$75:Q$84,$AI113,1)*(1-$AH113)+INDEX(Q$75:Q$84,$AJ113,1)*($AH113)</f>
        <v>0.48635</v>
      </c>
      <c r="R113" s="1002" cm="1">
        <f t="array" ref="R113">INDEX(R$75:R$84,$AI113,1)*(1-$AH113)+INDEX(R$75:R$84,$AJ113,1)*($AH113)</f>
        <v>0.56520000000000004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3.9000000000000007E-2</v>
      </c>
      <c r="W113" s="415"/>
      <c r="X113" s="415"/>
      <c r="Y113" s="415"/>
      <c r="Z113" s="415"/>
      <c r="AA113" s="415"/>
      <c r="AB113" s="415"/>
      <c r="AC113" s="415"/>
      <c r="AD113" s="415"/>
      <c r="AE113" s="415"/>
      <c r="AF113" s="415"/>
      <c r="AG113" s="415"/>
      <c r="AH113" s="415">
        <f t="shared" si="6"/>
        <v>0.22</v>
      </c>
      <c r="AI113" s="415">
        <f t="shared" si="4"/>
        <v>9</v>
      </c>
      <c r="AJ113" s="415">
        <f t="shared" si="7"/>
        <v>8</v>
      </c>
      <c r="AK113" s="415"/>
      <c r="AL113" s="415"/>
      <c r="AM113" s="415"/>
      <c r="AN113" s="415"/>
      <c r="AO113" s="410"/>
      <c r="AP113" s="395"/>
      <c r="AQ113" s="383"/>
      <c r="AR113" s="383"/>
      <c r="AS113" s="383"/>
    </row>
    <row r="114" spans="1:45" outlineLevel="3" x14ac:dyDescent="0.25">
      <c r="A114" s="383"/>
      <c r="B114" s="392"/>
      <c r="C114" s="385">
        <f t="shared" si="5"/>
        <v>4</v>
      </c>
      <c r="D114" s="410"/>
      <c r="E114" s="467"/>
      <c r="F114" s="467"/>
      <c r="G114" s="410"/>
      <c r="H114" s="431"/>
      <c r="I114" s="483"/>
      <c r="J114" s="483">
        <v>9</v>
      </c>
      <c r="K114" s="662">
        <f>Periods!I30</f>
        <v>43922</v>
      </c>
      <c r="L114" s="681">
        <f t="shared" ca="1" si="10"/>
        <v>15</v>
      </c>
      <c r="M114" s="663"/>
      <c r="N114" s="484"/>
      <c r="O114" s="1004" cm="1">
        <f t="array" ref="O114">INDEX(O$75:O$84,$AI114,1)*(1-$AH114)+INDEX(O$75:O$84,$AJ114,1)*($AH114)</f>
        <v>200</v>
      </c>
      <c r="P114" s="1004" cm="1">
        <f t="array" ref="P114">INDEX(P$75:P$84,$AI114,1)*(1-$AH114)+INDEX(P$75:P$84,$AJ114,1)*($AH114)</f>
        <v>512.85714285714289</v>
      </c>
      <c r="Q114" s="1003" cm="1">
        <f t="array" ref="Q114">INDEX(Q$75:Q$84,$AI114,1)*(1-$AH114)+INDEX(Q$75:Q$84,$AJ114,1)*($AH114)</f>
        <v>0.47535714285714281</v>
      </c>
      <c r="R114" s="1003" cm="1">
        <f t="array" ref="R114">INDEX(R$75:R$84,$AI114,1)*(1-$AH114)+INDEX(R$75:R$84,$AJ114,1)*($AH114)</f>
        <v>0.53607142857142853</v>
      </c>
      <c r="S114" s="997" cm="1">
        <f t="array" ref="S114">INDEX([0]!i_pasture_stage_p6z,$J114+1,ROUNDDOWN((ROW($J114)-ROW($J$75))/i_p6_len,0)+1)</f>
        <v>1</v>
      </c>
      <c r="T114" s="1003" cm="1">
        <f t="array" ref="T114">INDEX(T$75:T$84,$AI114,1)*(1-$AH114)+INDEX(T$75:T$84,$AJ114,1)*($AH114)</f>
        <v>0.3</v>
      </c>
      <c r="U114" s="997" cm="1">
        <f t="array" ref="U114">INDEX(U$75:U$84,$AI114,1)*(1-$AH114)+INDEX(U$75:U$84,$AJ114,1)*($AH114)</f>
        <v>10</v>
      </c>
      <c r="V114" s="1003" cm="1">
        <f t="array" ref="V114">INDEX(V$75:V$84,$AI114,1)*(1-$AH114)+INDEX(V$75:V$84,$AJ114,1)*($AH114)</f>
        <v>0.12142857142857143</v>
      </c>
      <c r="W114" s="484"/>
      <c r="X114" s="484"/>
      <c r="Y114" s="484"/>
      <c r="Z114" s="484"/>
      <c r="AA114" s="484"/>
      <c r="AB114" s="484"/>
      <c r="AC114" s="484"/>
      <c r="AD114" s="484"/>
      <c r="AE114" s="484"/>
      <c r="AF114" s="484"/>
      <c r="AG114" s="484"/>
      <c r="AH114" s="415">
        <f t="shared" si="6"/>
        <v>0.2857142857142857</v>
      </c>
      <c r="AI114" s="415">
        <f t="shared" si="4"/>
        <v>10</v>
      </c>
      <c r="AJ114" s="415">
        <f t="shared" si="7"/>
        <v>9</v>
      </c>
      <c r="AK114" s="415"/>
      <c r="AL114" s="415"/>
      <c r="AM114" s="415"/>
      <c r="AN114" s="415"/>
      <c r="AO114" s="410"/>
      <c r="AP114" s="395"/>
      <c r="AQ114" s="383"/>
      <c r="AR114" s="383"/>
      <c r="AS114" s="383"/>
    </row>
    <row r="115" spans="1:45" outlineLevel="2" x14ac:dyDescent="0.25">
      <c r="A115" s="383"/>
      <c r="B115" s="392"/>
      <c r="C115" s="385">
        <f t="shared" ref="C115" si="11">INT($C$40)+2</f>
        <v>3</v>
      </c>
      <c r="D115" s="410"/>
      <c r="E115" s="467"/>
      <c r="F115" s="467"/>
      <c r="G115" s="410"/>
      <c r="H115" s="431"/>
      <c r="I115" s="669" t="s">
        <v>783</v>
      </c>
      <c r="J115" s="669">
        <v>0</v>
      </c>
      <c r="K115" s="670">
        <f>Periods!J21</f>
        <v>43572</v>
      </c>
      <c r="L115" s="682">
        <f t="shared" ca="1" si="10"/>
        <v>21</v>
      </c>
      <c r="M115" s="671"/>
      <c r="N115" s="672"/>
      <c r="O115" s="1000" cm="1">
        <f t="array" ref="O115">INDEX(O$75:O$84,$AI115,1)*(1-$AH115)+INDEX(O$75:O$84,$AJ115,1)*($AH115)</f>
        <v>200</v>
      </c>
      <c r="P115" s="1000" cm="1">
        <f t="array" ref="P115">INDEX(P$75:P$84,$AI115,1)*(1-$AH115)+INDEX(P$75:P$84,$AJ115,1)*($AH115)</f>
        <v>335</v>
      </c>
      <c r="Q115" s="1005" cm="1">
        <f t="array" ref="Q115">INDEX(Q$75:Q$84,$AI115,1)*(1-$AH115)+INDEX(Q$75:Q$84,$AJ115,1)*($AH115)</f>
        <v>0.81</v>
      </c>
      <c r="R115" s="1005" cm="1">
        <f t="array" ref="R115">INDEX(R$75:R$84,$AI115,1)*(1-$AH115)+INDEX(R$75:R$84,$AJ115,1)*($AH115)</f>
        <v>0.81</v>
      </c>
      <c r="S115" s="998" cm="1">
        <f t="array" ref="S115">INDEX([0]!i_pasture_stage_p6z,$J115+1,ROUNDDOWN((ROW($J115)-ROW($J$75))/i_p6_len,0)+1)</f>
        <v>0</v>
      </c>
      <c r="T115" s="1005" cm="1">
        <f t="array" ref="T115">INDEX(T$75:T$84,$AI115,1)*(1-$AH115)+INDEX(T$75:T$84,$AJ115,1)*($AH115)</f>
        <v>0.3</v>
      </c>
      <c r="U115" s="998" cm="1">
        <f t="array" ref="U115">INDEX(U$75:U$84,$AI115,1)*(1-$AH115)+INDEX(U$75:U$84,$AJ115,1)*($AH115)</f>
        <v>10</v>
      </c>
      <c r="V115" s="1005" cm="1">
        <f t="array" ref="V115">INDEX(V$75:V$84,$AI115,1)*(1-$AH115)+INDEX(V$75:V$84,$AJ115,1)*($AH115)</f>
        <v>0.1</v>
      </c>
      <c r="W115" s="672"/>
      <c r="X115" s="672"/>
      <c r="Y115" s="672"/>
      <c r="Z115" s="672"/>
      <c r="AA115" s="672"/>
      <c r="AB115" s="672"/>
      <c r="AC115" s="672"/>
      <c r="AD115" s="672"/>
      <c r="AE115" s="672"/>
      <c r="AF115" s="672"/>
      <c r="AG115" s="672"/>
      <c r="AH115" s="415">
        <f t="shared" si="6"/>
        <v>0</v>
      </c>
      <c r="AI115" s="415">
        <f t="shared" si="4"/>
        <v>1</v>
      </c>
      <c r="AJ115" s="415">
        <f t="shared" si="7"/>
        <v>1</v>
      </c>
      <c r="AK115" s="415"/>
      <c r="AL115" s="415"/>
      <c r="AM115" s="415"/>
      <c r="AN115" s="415"/>
      <c r="AO115" s="410"/>
      <c r="AP115" s="395"/>
      <c r="AQ115" s="383"/>
      <c r="AR115" s="383"/>
      <c r="AS115" s="383"/>
    </row>
    <row r="116" spans="1:45" outlineLevel="3" collapsed="1" x14ac:dyDescent="0.25">
      <c r="A116" s="383"/>
      <c r="B116" s="392"/>
      <c r="C116" s="385">
        <f t="shared" si="5"/>
        <v>4</v>
      </c>
      <c r="D116" s="410"/>
      <c r="E116" s="467"/>
      <c r="F116" s="467"/>
      <c r="G116" s="410"/>
      <c r="H116" s="431"/>
      <c r="I116" s="431"/>
      <c r="J116" s="431">
        <v>1</v>
      </c>
      <c r="K116" s="623">
        <f>Periods!J22</f>
        <v>43593</v>
      </c>
      <c r="L116" s="624">
        <f t="shared" ca="1" si="10"/>
        <v>35</v>
      </c>
      <c r="M116" s="447"/>
      <c r="N116" s="415"/>
      <c r="O116" s="1001" cm="1">
        <f t="array" ref="O116">INDEX(O$75:O$84,$AI116,1)*(1-$AH116)+INDEX(O$75:O$84,$AJ116,1)*($AH116)</f>
        <v>200</v>
      </c>
      <c r="P116" s="1001" cm="1">
        <f t="array" ref="P116">INDEX(P$75:P$84,$AI116,1)*(1-$AH116)+INDEX(P$75:P$84,$AJ116,1)*($AH116)</f>
        <v>455</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1</v>
      </c>
      <c r="T116" s="1002" cm="1">
        <f t="array" ref="T116">INDEX(T$75:T$84,$AI116,1)*(1-$AH116)+INDEX(T$75:T$84,$AJ116,1)*($AH116)</f>
        <v>0.3</v>
      </c>
      <c r="U116" s="996" cm="1">
        <f t="array" ref="U116">INDEX(U$75:U$84,$AI116,1)*(1-$AH116)+INDEX(U$75:U$84,$AJ116,1)*($AH116)</f>
        <v>10</v>
      </c>
      <c r="V116" s="1002" cm="1">
        <f t="array" ref="V116">INDEX(V$75:V$84,$AI116,1)*(1-$AH116)+INDEX(V$75:V$84,$AJ116,1)*($AH116)</f>
        <v>8.0952380952380956E-2</v>
      </c>
      <c r="W116" s="415"/>
      <c r="X116" s="415"/>
      <c r="Y116" s="415"/>
      <c r="Z116" s="415"/>
      <c r="AA116" s="415"/>
      <c r="AB116" s="415"/>
      <c r="AC116" s="415"/>
      <c r="AD116" s="415"/>
      <c r="AE116" s="415"/>
      <c r="AF116" s="415"/>
      <c r="AG116" s="415"/>
      <c r="AH116" s="415">
        <f t="shared" si="6"/>
        <v>0.61904761904761907</v>
      </c>
      <c r="AI116" s="415">
        <f t="shared" si="4"/>
        <v>2</v>
      </c>
      <c r="AJ116" s="415">
        <f t="shared" si="7"/>
        <v>1</v>
      </c>
      <c r="AK116" s="415"/>
      <c r="AL116" s="415"/>
      <c r="AM116" s="415"/>
      <c r="AN116" s="415"/>
      <c r="AO116" s="410"/>
      <c r="AP116" s="395"/>
      <c r="AQ116" s="383"/>
      <c r="AR116" s="383"/>
      <c r="AS116" s="383"/>
    </row>
    <row r="117" spans="1:45" outlineLevel="3" x14ac:dyDescent="0.25">
      <c r="A117" s="383"/>
      <c r="B117" s="392"/>
      <c r="C117" s="385">
        <f t="shared" si="5"/>
        <v>4</v>
      </c>
      <c r="D117" s="410"/>
      <c r="E117" s="467"/>
      <c r="F117" s="467"/>
      <c r="G117" s="410"/>
      <c r="H117" s="431"/>
      <c r="I117" s="431"/>
      <c r="J117" s="431">
        <v>2</v>
      </c>
      <c r="K117" s="623">
        <f>Periods!J23</f>
        <v>43628</v>
      </c>
      <c r="L117" s="624">
        <f t="shared" ca="1" si="10"/>
        <v>56</v>
      </c>
      <c r="M117" s="447"/>
      <c r="N117" s="415"/>
      <c r="O117" s="1001" cm="1">
        <f t="array" ref="O117">INDEX(O$75:O$84,$AI117,1)*(1-$AH117)+INDEX(O$75:O$84,$AJ117,1)*($AH117)</f>
        <v>217.75</v>
      </c>
      <c r="P117" s="1001" cm="1">
        <f t="array" ref="P117">INDEX(P$75:P$84,$AI117,1)*(1-$AH117)+INDEX(P$75:P$84,$AJ117,1)*($AH117)</f>
        <v>800</v>
      </c>
      <c r="Q117" s="1002" cm="1">
        <f t="array" ref="Q117">INDEX(Q$75:Q$84,$AI117,1)*(1-$AH117)+INDEX(Q$75:Q$84,$AJ117,1)*($AH117)</f>
        <v>0.81</v>
      </c>
      <c r="R117" s="1002" cm="1">
        <f t="array" ref="R117">INDEX(R$75:R$84,$AI117,1)*(1-$AH117)+INDEX(R$75:R$84,$AJ117,1)*($AH117)</f>
        <v>0.81</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15"/>
      <c r="X117" s="415"/>
      <c r="Y117" s="415"/>
      <c r="Z117" s="415"/>
      <c r="AA117" s="415"/>
      <c r="AB117" s="415"/>
      <c r="AC117" s="415"/>
      <c r="AD117" s="415"/>
      <c r="AE117" s="415"/>
      <c r="AF117" s="415"/>
      <c r="AG117" s="415"/>
      <c r="AH117" s="415">
        <f t="shared" si="6"/>
        <v>0</v>
      </c>
      <c r="AI117" s="415">
        <f t="shared" ref="AI117:AI148" si="12">IF($K117&lt;INDEX(i_break_date,ROUNDDOWN((ROW($I117)-ROW($I$75))/i_p6_len,0)+1,1),i_p6_len,IFERROR(IFERROR(MATCH($K117,$K$75:$K$84,0),MATCH($K117,$K$75:$K$84,1)+1),1))</f>
        <v>3</v>
      </c>
      <c r="AJ117" s="415">
        <f t="shared" si="7"/>
        <v>2</v>
      </c>
      <c r="AK117" s="415"/>
      <c r="AL117" s="415"/>
      <c r="AM117" s="415"/>
      <c r="AN117" s="415"/>
      <c r="AO117" s="410"/>
      <c r="AP117" s="395"/>
      <c r="AQ117" s="383"/>
      <c r="AR117" s="383"/>
      <c r="AS117" s="383"/>
    </row>
    <row r="118" spans="1:45" outlineLevel="3" x14ac:dyDescent="0.25">
      <c r="A118" s="383"/>
      <c r="B118" s="392"/>
      <c r="C118" s="385">
        <f t="shared" si="5"/>
        <v>4</v>
      </c>
      <c r="D118" s="410"/>
      <c r="E118" s="467"/>
      <c r="F118" s="467"/>
      <c r="G118" s="410"/>
      <c r="H118" s="431"/>
      <c r="I118" s="431"/>
      <c r="J118" s="431">
        <v>3</v>
      </c>
      <c r="K118" s="623">
        <f>Periods!J24</f>
        <v>43684</v>
      </c>
      <c r="L118" s="624">
        <f t="shared" ca="1" si="10"/>
        <v>49</v>
      </c>
      <c r="M118" s="447"/>
      <c r="N118" s="415"/>
      <c r="O118" s="1001" cm="1">
        <f t="array" ref="O118">INDEX(O$75:O$84,$AI118,1)*(1-$AH118)+INDEX(O$75:O$84,$AJ118,1)*($AH118)</f>
        <v>250</v>
      </c>
      <c r="P118" s="1001" cm="1">
        <f t="array" ref="P118">INDEX(P$75:P$84,$AI118,1)*(1-$AH118)+INDEX(P$75:P$84,$AJ118,1)*($AH118)</f>
        <v>1600</v>
      </c>
      <c r="Q118" s="1002" cm="1">
        <f t="array" ref="Q118">INDEX(Q$75:Q$84,$AI118,1)*(1-$AH118)+INDEX(Q$75:Q$84,$AJ118,1)*($AH118)</f>
        <v>0.8</v>
      </c>
      <c r="R118" s="1002" cm="1">
        <f t="array" ref="R118">INDEX(R$75:R$84,$AI118,1)*(1-$AH118)+INDEX(R$75:R$84,$AJ118,1)*($AH118)</f>
        <v>0.8</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15"/>
      <c r="X118" s="415"/>
      <c r="Y118" s="415"/>
      <c r="Z118" s="415"/>
      <c r="AA118" s="415"/>
      <c r="AB118" s="415"/>
      <c r="AC118" s="415"/>
      <c r="AD118" s="415"/>
      <c r="AE118" s="415"/>
      <c r="AF118" s="415"/>
      <c r="AG118" s="415"/>
      <c r="AH118" s="415">
        <f t="shared" si="6"/>
        <v>0</v>
      </c>
      <c r="AI118" s="415">
        <f t="shared" si="12"/>
        <v>4</v>
      </c>
      <c r="AJ118" s="415">
        <f t="shared" si="7"/>
        <v>3</v>
      </c>
      <c r="AK118" s="415"/>
      <c r="AL118" s="415"/>
      <c r="AM118" s="415"/>
      <c r="AN118" s="415"/>
      <c r="AO118" s="410"/>
      <c r="AP118" s="395"/>
      <c r="AQ118" s="383"/>
      <c r="AR118" s="383"/>
      <c r="AS118" s="383"/>
    </row>
    <row r="119" spans="1:45" outlineLevel="3" x14ac:dyDescent="0.25">
      <c r="A119" s="383"/>
      <c r="B119" s="392"/>
      <c r="C119" s="385">
        <f t="shared" si="5"/>
        <v>4</v>
      </c>
      <c r="D119" s="410"/>
      <c r="E119" s="467"/>
      <c r="F119" s="467"/>
      <c r="G119" s="410"/>
      <c r="H119" s="431"/>
      <c r="I119" s="431"/>
      <c r="J119" s="431">
        <v>4</v>
      </c>
      <c r="K119" s="623">
        <f>Periods!J25</f>
        <v>43733</v>
      </c>
      <c r="L119" s="624">
        <f t="shared" ca="1" si="10"/>
        <v>20</v>
      </c>
      <c r="M119" s="447"/>
      <c r="N119" s="415"/>
      <c r="O119" s="1001" cm="1">
        <f t="array" ref="O119">INDEX(O$75:O$84,$AI119,1)*(1-$AH119)+INDEX(O$75:O$84,$AJ119,1)*($AH119)</f>
        <v>250</v>
      </c>
      <c r="P119" s="1001" cm="1">
        <f t="array" ref="P119">INDEX(P$75:P$84,$AI119,1)*(1-$AH119)+INDEX(P$75:P$84,$AJ119,1)*($AH119)</f>
        <v>4500</v>
      </c>
      <c r="Q119" s="1002" cm="1">
        <f t="array" ref="Q119">INDEX(Q$75:Q$84,$AI119,1)*(1-$AH119)+INDEX(Q$75:Q$84,$AJ119,1)*($AH119)</f>
        <v>0.76</v>
      </c>
      <c r="R119" s="1002" cm="1">
        <f t="array" ref="R119">INDEX(R$75:R$84,$AI119,1)*(1-$AH119)+INDEX(R$75:R$84,$AJ119,1)*($AH119)</f>
        <v>0.78</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15"/>
      <c r="X119" s="415"/>
      <c r="Y119" s="415"/>
      <c r="Z119" s="415"/>
      <c r="AA119" s="415"/>
      <c r="AB119" s="415"/>
      <c r="AC119" s="415"/>
      <c r="AD119" s="415"/>
      <c r="AE119" s="415"/>
      <c r="AF119" s="415"/>
      <c r="AG119" s="415"/>
      <c r="AH119" s="415">
        <f t="shared" si="6"/>
        <v>0</v>
      </c>
      <c r="AI119" s="415">
        <f t="shared" si="12"/>
        <v>5</v>
      </c>
      <c r="AJ119" s="415">
        <f t="shared" si="7"/>
        <v>4</v>
      </c>
      <c r="AK119" s="415"/>
      <c r="AL119" s="415"/>
      <c r="AM119" s="415"/>
      <c r="AN119" s="415"/>
      <c r="AO119" s="410"/>
      <c r="AP119" s="395"/>
      <c r="AQ119" s="383"/>
      <c r="AR119" s="383"/>
      <c r="AS119" s="383"/>
    </row>
    <row r="120" spans="1:45" outlineLevel="3" x14ac:dyDescent="0.25">
      <c r="A120" s="383"/>
      <c r="B120" s="392"/>
      <c r="C120" s="385">
        <f t="shared" si="5"/>
        <v>4</v>
      </c>
      <c r="D120" s="410"/>
      <c r="E120" s="467"/>
      <c r="F120" s="467"/>
      <c r="G120" s="410"/>
      <c r="H120" s="431"/>
      <c r="I120" s="431"/>
      <c r="J120" s="431">
        <v>5</v>
      </c>
      <c r="K120" s="623">
        <f>Periods!J26</f>
        <v>43753</v>
      </c>
      <c r="L120" s="624">
        <f t="shared" ca="1" si="10"/>
        <v>13</v>
      </c>
      <c r="M120" s="447"/>
      <c r="N120" s="415"/>
      <c r="O120" s="1001" cm="1">
        <f t="array" ref="O120">INDEX(O$75:O$84,$AI120,1)*(1-$AH120)+INDEX(O$75:O$84,$AJ120,1)*($AH120)</f>
        <v>361.11111111111109</v>
      </c>
      <c r="P120" s="1001" cm="1">
        <f t="array" ref="P120">INDEX(P$75:P$84,$AI120,1)*(1-$AH120)+INDEX(P$75:P$84,$AJ120,1)*($AH120)</f>
        <v>3744.4444444444443</v>
      </c>
      <c r="Q120" s="1002" cm="1">
        <f t="array" ref="Q120">INDEX(Q$75:Q$84,$AI120,1)*(1-$AH120)+INDEX(Q$75:Q$84,$AJ120,1)*($AH120)</f>
        <v>0.66666666666666674</v>
      </c>
      <c r="R120" s="1002" cm="1">
        <f t="array" ref="R120">INDEX(R$75:R$84,$AI120,1)*(1-$AH120)+INDEX(R$75:R$84,$AJ120,1)*($AH120)</f>
        <v>0.73444444444444446</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15"/>
      <c r="X120" s="415"/>
      <c r="Y120" s="415"/>
      <c r="Z120" s="415"/>
      <c r="AA120" s="415"/>
      <c r="AB120" s="415"/>
      <c r="AC120" s="415"/>
      <c r="AD120" s="415"/>
      <c r="AE120" s="415"/>
      <c r="AF120" s="415"/>
      <c r="AG120" s="415"/>
      <c r="AH120" s="415">
        <f t="shared" si="6"/>
        <v>0.55555555555555558</v>
      </c>
      <c r="AI120" s="415">
        <f t="shared" si="12"/>
        <v>6</v>
      </c>
      <c r="AJ120" s="415">
        <f t="shared" si="7"/>
        <v>5</v>
      </c>
      <c r="AK120" s="415"/>
      <c r="AL120" s="415"/>
      <c r="AM120" s="415"/>
      <c r="AN120" s="415"/>
      <c r="AO120" s="410"/>
      <c r="AP120" s="395"/>
      <c r="AQ120" s="383"/>
      <c r="AR120" s="383"/>
      <c r="AS120" s="383"/>
    </row>
    <row r="121" spans="1:45" outlineLevel="3" x14ac:dyDescent="0.25">
      <c r="A121" s="383"/>
      <c r="B121" s="392"/>
      <c r="C121" s="385">
        <f t="shared" si="5"/>
        <v>4</v>
      </c>
      <c r="D121" s="410"/>
      <c r="E121" s="467"/>
      <c r="F121" s="467"/>
      <c r="G121" s="410"/>
      <c r="H121" s="431"/>
      <c r="I121" s="431"/>
      <c r="J121" s="431">
        <v>6</v>
      </c>
      <c r="K121" s="623">
        <f>Periods!J27</f>
        <v>43766</v>
      </c>
      <c r="L121" s="624">
        <f t="shared" ca="1" si="10"/>
        <v>86</v>
      </c>
      <c r="M121" s="447"/>
      <c r="N121" s="415"/>
      <c r="O121" s="1001" cm="1">
        <f t="array" ref="O121">INDEX(O$75:O$84,$AI121,1)*(1-$AH121)+INDEX(O$75:O$84,$AJ121,1)*($AH121)</f>
        <v>433.33333333333337</v>
      </c>
      <c r="P121" s="1001" cm="1">
        <f t="array" ref="P121">INDEX(P$75:P$84,$AI121,1)*(1-$AH121)+INDEX(P$75:P$84,$AJ121,1)*($AH121)</f>
        <v>3253.3333333333335</v>
      </c>
      <c r="Q121" s="1002" cm="1">
        <f t="array" ref="Q121">INDEX(Q$75:Q$84,$AI121,1)*(1-$AH121)+INDEX(Q$75:Q$84,$AJ121,1)*($AH121)</f>
        <v>0.60600000000000009</v>
      </c>
      <c r="R121" s="1002" cm="1">
        <f t="array" ref="R121">INDEX(R$75:R$84,$AI121,1)*(1-$AH121)+INDEX(R$75:R$84,$AJ121,1)*($AH121)</f>
        <v>0.70483333333333331</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0</v>
      </c>
      <c r="W121" s="415"/>
      <c r="X121" s="415"/>
      <c r="Y121" s="415"/>
      <c r="Z121" s="415"/>
      <c r="AA121" s="415"/>
      <c r="AB121" s="415"/>
      <c r="AC121" s="415"/>
      <c r="AD121" s="415"/>
      <c r="AE121" s="415"/>
      <c r="AF121" s="415"/>
      <c r="AG121" s="415"/>
      <c r="AH121" s="415">
        <f t="shared" si="6"/>
        <v>0.26666666666666666</v>
      </c>
      <c r="AI121" s="415">
        <f t="shared" si="12"/>
        <v>6</v>
      </c>
      <c r="AJ121" s="415">
        <f t="shared" si="7"/>
        <v>5</v>
      </c>
      <c r="AK121" s="415"/>
      <c r="AL121" s="415"/>
      <c r="AM121" s="415"/>
      <c r="AN121" s="415"/>
      <c r="AO121" s="410"/>
      <c r="AP121" s="395"/>
      <c r="AQ121" s="383"/>
      <c r="AR121" s="383"/>
      <c r="AS121" s="383"/>
    </row>
    <row r="122" spans="1:45" outlineLevel="3" x14ac:dyDescent="0.25">
      <c r="A122" s="383"/>
      <c r="B122" s="392"/>
      <c r="C122" s="385">
        <f t="shared" si="5"/>
        <v>4</v>
      </c>
      <c r="D122" s="410"/>
      <c r="E122" s="467"/>
      <c r="F122" s="467"/>
      <c r="G122" s="410"/>
      <c r="H122" s="431"/>
      <c r="I122" s="431"/>
      <c r="J122" s="431">
        <v>7</v>
      </c>
      <c r="K122" s="623">
        <f>Periods!J28</f>
        <v>43852</v>
      </c>
      <c r="L122" s="624">
        <f t="shared" ca="1" si="10"/>
        <v>39</v>
      </c>
      <c r="M122" s="447"/>
      <c r="N122" s="415"/>
      <c r="O122" s="1001" cm="1">
        <f t="array" ref="O122">INDEX(O$75:O$84,$AI122,1)*(1-$AH122)+INDEX(O$75:O$84,$AJ122,1)*($AH122)</f>
        <v>350</v>
      </c>
      <c r="P122" s="1001" cm="1">
        <f t="array" ref="P122">INDEX(P$75:P$84,$AI122,1)*(1-$AH122)+INDEX(P$75:P$84,$AJ122,1)*($AH122)</f>
        <v>1450</v>
      </c>
      <c r="Q122" s="1002" cm="1">
        <f t="array" ref="Q122">INDEX(Q$75:Q$84,$AI122,1)*(1-$AH122)+INDEX(Q$75:Q$84,$AJ122,1)*($AH122)</f>
        <v>0.5</v>
      </c>
      <c r="R122" s="1002" cm="1">
        <f t="array" ref="R122">INDEX(R$75:R$84,$AI122,1)*(1-$AH122)+INDEX(R$75:R$84,$AJ122,1)*($AH122)</f>
        <v>0.59250000000000003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0</v>
      </c>
      <c r="W122" s="415"/>
      <c r="X122" s="415"/>
      <c r="Y122" s="415"/>
      <c r="Z122" s="415"/>
      <c r="AA122" s="415"/>
      <c r="AB122" s="415"/>
      <c r="AC122" s="415"/>
      <c r="AD122" s="415"/>
      <c r="AE122" s="415"/>
      <c r="AF122" s="415"/>
      <c r="AG122" s="415"/>
      <c r="AH122" s="415">
        <f t="shared" si="6"/>
        <v>0</v>
      </c>
      <c r="AI122" s="415">
        <f t="shared" si="12"/>
        <v>8</v>
      </c>
      <c r="AJ122" s="415">
        <f t="shared" si="7"/>
        <v>7</v>
      </c>
      <c r="AK122" s="415"/>
      <c r="AL122" s="415"/>
      <c r="AM122" s="415"/>
      <c r="AN122" s="415"/>
      <c r="AO122" s="410"/>
      <c r="AP122" s="395"/>
      <c r="AQ122" s="383"/>
      <c r="AR122" s="383"/>
      <c r="AS122" s="383"/>
    </row>
    <row r="123" spans="1:45" outlineLevel="3" x14ac:dyDescent="0.25">
      <c r="A123" s="383"/>
      <c r="B123" s="392"/>
      <c r="C123" s="385">
        <f t="shared" si="5"/>
        <v>4</v>
      </c>
      <c r="D123" s="410"/>
      <c r="E123" s="467"/>
      <c r="F123" s="467"/>
      <c r="G123" s="410"/>
      <c r="H123" s="431"/>
      <c r="I123" s="431"/>
      <c r="J123" s="431">
        <v>8</v>
      </c>
      <c r="K123" s="623">
        <f>Periods!J29</f>
        <v>43891</v>
      </c>
      <c r="L123" s="624">
        <f t="shared" ca="1" si="10"/>
        <v>31</v>
      </c>
      <c r="M123" s="447"/>
      <c r="N123" s="415"/>
      <c r="O123" s="1001" cm="1">
        <f t="array" ref="O123">INDEX(O$75:O$84,$AI123,1)*(1-$AH123)+INDEX(O$75:O$84,$AJ123,1)*($AH123)</f>
        <v>233</v>
      </c>
      <c r="P123" s="1001" cm="1">
        <f t="array" ref="P123">INDEX(P$75:P$84,$AI123,1)*(1-$AH123)+INDEX(P$75:P$84,$AJ123,1)*($AH123)</f>
        <v>865</v>
      </c>
      <c r="Q123" s="1002" cm="1">
        <f t="array" ref="Q123">INDEX(Q$75:Q$84,$AI123,1)*(1-$AH123)+INDEX(Q$75:Q$84,$AJ123,1)*($AH123)</f>
        <v>0.48635</v>
      </c>
      <c r="R123" s="1002" cm="1">
        <f t="array" ref="R123">INDEX(R$75:R$84,$AI123,1)*(1-$AH123)+INDEX(R$75:R$84,$AJ123,1)*($AH123)</f>
        <v>0.56520000000000004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3.9000000000000007E-2</v>
      </c>
      <c r="W123" s="415"/>
      <c r="X123" s="415"/>
      <c r="Y123" s="415"/>
      <c r="Z123" s="415"/>
      <c r="AA123" s="415"/>
      <c r="AB123" s="415"/>
      <c r="AC123" s="415"/>
      <c r="AD123" s="415"/>
      <c r="AE123" s="415"/>
      <c r="AF123" s="415"/>
      <c r="AG123" s="415"/>
      <c r="AH123" s="415">
        <f t="shared" si="6"/>
        <v>0.22</v>
      </c>
      <c r="AI123" s="415">
        <f t="shared" si="12"/>
        <v>9</v>
      </c>
      <c r="AJ123" s="415">
        <f t="shared" si="7"/>
        <v>8</v>
      </c>
      <c r="AK123" s="415"/>
      <c r="AL123" s="415"/>
      <c r="AM123" s="415"/>
      <c r="AN123" s="415"/>
      <c r="AO123" s="410"/>
      <c r="AP123" s="395"/>
      <c r="AQ123" s="383"/>
      <c r="AR123" s="383"/>
      <c r="AS123" s="383"/>
    </row>
    <row r="124" spans="1:45" outlineLevel="3" x14ac:dyDescent="0.25">
      <c r="A124" s="383"/>
      <c r="B124" s="392"/>
      <c r="C124" s="385">
        <f t="shared" si="5"/>
        <v>4</v>
      </c>
      <c r="D124" s="410"/>
      <c r="E124" s="467"/>
      <c r="F124" s="467"/>
      <c r="G124" s="410"/>
      <c r="H124" s="431"/>
      <c r="I124" s="483"/>
      <c r="J124" s="483">
        <v>9</v>
      </c>
      <c r="K124" s="662">
        <f>Periods!J30</f>
        <v>43922</v>
      </c>
      <c r="L124" s="681">
        <f t="shared" ca="1" si="10"/>
        <v>15</v>
      </c>
      <c r="M124" s="663"/>
      <c r="N124" s="484"/>
      <c r="O124" s="1004" cm="1">
        <f t="array" ref="O124">INDEX(O$75:O$84,$AI124,1)*(1-$AH124)+INDEX(O$75:O$84,$AJ124,1)*($AH124)</f>
        <v>200</v>
      </c>
      <c r="P124" s="1004" cm="1">
        <f t="array" ref="P124">INDEX(P$75:P$84,$AI124,1)*(1-$AH124)+INDEX(P$75:P$84,$AJ124,1)*($AH124)</f>
        <v>512.85714285714289</v>
      </c>
      <c r="Q124" s="1003" cm="1">
        <f t="array" ref="Q124">INDEX(Q$75:Q$84,$AI124,1)*(1-$AH124)+INDEX(Q$75:Q$84,$AJ124,1)*($AH124)</f>
        <v>0.47535714285714281</v>
      </c>
      <c r="R124" s="1003" cm="1">
        <f t="array" ref="R124">INDEX(R$75:R$84,$AI124,1)*(1-$AH124)+INDEX(R$75:R$84,$AJ124,1)*($AH124)</f>
        <v>0.53607142857142853</v>
      </c>
      <c r="S124" s="997" cm="1">
        <f t="array" ref="S124">INDEX([0]!i_pasture_stage_p6z,$J124+1,ROUNDDOWN((ROW($J124)-ROW($J$75))/i_p6_len,0)+1)</f>
        <v>1</v>
      </c>
      <c r="T124" s="1003" cm="1">
        <f t="array" ref="T124">INDEX(T$75:T$84,$AI124,1)*(1-$AH124)+INDEX(T$75:T$84,$AJ124,1)*($AH124)</f>
        <v>0.3</v>
      </c>
      <c r="U124" s="997" cm="1">
        <f t="array" ref="U124">INDEX(U$75:U$84,$AI124,1)*(1-$AH124)+INDEX(U$75:U$84,$AJ124,1)*($AH124)</f>
        <v>10</v>
      </c>
      <c r="V124" s="1003" cm="1">
        <f t="array" ref="V124">INDEX(V$75:V$84,$AI124,1)*(1-$AH124)+INDEX(V$75:V$84,$AJ124,1)*($AH124)</f>
        <v>0.12142857142857143</v>
      </c>
      <c r="W124" s="484"/>
      <c r="X124" s="484"/>
      <c r="Y124" s="484"/>
      <c r="Z124" s="484"/>
      <c r="AA124" s="484"/>
      <c r="AB124" s="484"/>
      <c r="AC124" s="484"/>
      <c r="AD124" s="484"/>
      <c r="AE124" s="484"/>
      <c r="AF124" s="484"/>
      <c r="AG124" s="484"/>
      <c r="AH124" s="415">
        <f t="shared" si="6"/>
        <v>0.2857142857142857</v>
      </c>
      <c r="AI124" s="415">
        <f t="shared" si="12"/>
        <v>10</v>
      </c>
      <c r="AJ124" s="415">
        <f t="shared" si="7"/>
        <v>9</v>
      </c>
      <c r="AK124" s="415"/>
      <c r="AL124" s="415"/>
      <c r="AM124" s="415"/>
      <c r="AN124" s="415"/>
      <c r="AO124" s="410"/>
      <c r="AP124" s="395"/>
      <c r="AQ124" s="383"/>
      <c r="AR124" s="383"/>
      <c r="AS124" s="383"/>
    </row>
    <row r="125" spans="1:45" outlineLevel="2" x14ac:dyDescent="0.25">
      <c r="A125" s="383"/>
      <c r="B125" s="392"/>
      <c r="C125" s="385">
        <f t="shared" ref="C125" si="13">INT($C$40)+2</f>
        <v>3</v>
      </c>
      <c r="D125" s="410"/>
      <c r="E125" s="467"/>
      <c r="F125" s="467"/>
      <c r="G125" s="410"/>
      <c r="H125" s="431"/>
      <c r="I125" s="669" t="s">
        <v>784</v>
      </c>
      <c r="J125" s="669">
        <v>0</v>
      </c>
      <c r="K125" s="670">
        <f>Periods!K21</f>
        <v>43572</v>
      </c>
      <c r="L125" s="682">
        <f t="shared" ca="1" si="10"/>
        <v>21</v>
      </c>
      <c r="M125" s="671"/>
      <c r="N125" s="672"/>
      <c r="O125" s="1000" cm="1">
        <f t="array" ref="O125">INDEX(O$75:O$84,$AI125,1)*(1-$AH125)+INDEX(O$75:O$84,$AJ125,1)*($AH125)</f>
        <v>200</v>
      </c>
      <c r="P125" s="1000" cm="1">
        <f t="array" ref="P125">INDEX(P$75:P$84,$AI125,1)*(1-$AH125)+INDEX(P$75:P$84,$AJ125,1)*($AH125)</f>
        <v>438</v>
      </c>
      <c r="Q125" s="1005" cm="1">
        <f t="array" ref="Q125">INDEX(Q$75:Q$84,$AI125,1)*(1-$AH125)+INDEX(Q$75:Q$84,$AJ125,1)*($AH125)</f>
        <v>0.47249999999999998</v>
      </c>
      <c r="R125" s="1005" cm="1">
        <f t="array" ref="R125">INDEX(R$75:R$84,$AI125,1)*(1-$AH125)+INDEX(R$75:R$84,$AJ125,1)*($AH125)</f>
        <v>0.52749999999999997</v>
      </c>
      <c r="S125" s="998" cm="1">
        <f t="array" ref="S125">INDEX([0]!i_pasture_stage_p6z,$J125+1,ROUNDDOWN((ROW($J125)-ROW($J$75))/i_p6_len,0)+1)</f>
        <v>1</v>
      </c>
      <c r="T125" s="1005" cm="1">
        <f t="array" ref="T125">INDEX(T$75:T$84,$AI125,1)*(1-$AH125)+INDEX(T$75:T$84,$AJ125,1)*($AH125)</f>
        <v>0.3</v>
      </c>
      <c r="U125" s="998" cm="1">
        <f t="array" ref="U125">INDEX(U$75:U$84,$AI125,1)*(1-$AH125)+INDEX(U$75:U$84,$AJ125,1)*($AH125)</f>
        <v>10</v>
      </c>
      <c r="V125" s="1005" cm="1">
        <f t="array" ref="V125">INDEX(V$75:V$84,$AI125,1)*(1-$AH125)+INDEX(V$75:V$84,$AJ125,1)*($AH125)</f>
        <v>0.15</v>
      </c>
      <c r="W125" s="672"/>
      <c r="X125" s="672"/>
      <c r="Y125" s="672"/>
      <c r="Z125" s="672"/>
      <c r="AA125" s="672"/>
      <c r="AB125" s="672"/>
      <c r="AC125" s="672"/>
      <c r="AD125" s="672"/>
      <c r="AE125" s="672"/>
      <c r="AF125" s="672"/>
      <c r="AG125" s="672"/>
      <c r="AH125" s="415">
        <f t="shared" si="6"/>
        <v>0</v>
      </c>
      <c r="AI125" s="415">
        <f t="shared" si="12"/>
        <v>10</v>
      </c>
      <c r="AJ125" s="415">
        <f t="shared" si="7"/>
        <v>9</v>
      </c>
      <c r="AK125" s="415"/>
      <c r="AL125" s="415"/>
      <c r="AM125" s="415"/>
      <c r="AN125" s="415"/>
      <c r="AO125" s="410"/>
      <c r="AP125" s="395"/>
      <c r="AQ125" s="383"/>
      <c r="AR125" s="383"/>
      <c r="AS125" s="383"/>
    </row>
    <row r="126" spans="1:45" outlineLevel="3" collapsed="1" x14ac:dyDescent="0.25">
      <c r="A126" s="383"/>
      <c r="B126" s="392"/>
      <c r="C126" s="385">
        <f t="shared" si="5"/>
        <v>4</v>
      </c>
      <c r="D126" s="410"/>
      <c r="E126" s="467"/>
      <c r="F126" s="467"/>
      <c r="G126" s="410"/>
      <c r="H126" s="431"/>
      <c r="I126" s="431"/>
      <c r="J126" s="431">
        <v>1</v>
      </c>
      <c r="K126" s="623">
        <f>Periods!K22</f>
        <v>43593</v>
      </c>
      <c r="L126" s="624">
        <f t="shared" ca="1" si="10"/>
        <v>35</v>
      </c>
      <c r="M126" s="447"/>
      <c r="N126" s="415"/>
      <c r="O126" s="1001" cm="1">
        <f t="array" ref="O126">INDEX(O$75:O$84,$AI126,1)*(1-$AH126)+INDEX(O$75:O$84,$AJ126,1)*($AH126)</f>
        <v>200</v>
      </c>
      <c r="P126" s="1001" cm="1">
        <f t="array" ref="P126">INDEX(P$75:P$84,$AI126,1)*(1-$AH126)+INDEX(P$75:P$84,$AJ126,1)*($AH126)</f>
        <v>455</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8.0952380952380956E-2</v>
      </c>
      <c r="W126" s="415"/>
      <c r="X126" s="415"/>
      <c r="Y126" s="415"/>
      <c r="Z126" s="415"/>
      <c r="AA126" s="415"/>
      <c r="AB126" s="415"/>
      <c r="AC126" s="415"/>
      <c r="AD126" s="415"/>
      <c r="AE126" s="415"/>
      <c r="AF126" s="415"/>
      <c r="AG126" s="415"/>
      <c r="AH126" s="415">
        <f t="shared" si="6"/>
        <v>0.61904761904761907</v>
      </c>
      <c r="AI126" s="415">
        <f t="shared" si="12"/>
        <v>2</v>
      </c>
      <c r="AJ126" s="415">
        <f t="shared" si="7"/>
        <v>1</v>
      </c>
      <c r="AK126" s="415"/>
      <c r="AL126" s="415"/>
      <c r="AM126" s="415"/>
      <c r="AN126" s="415"/>
      <c r="AO126" s="410"/>
      <c r="AP126" s="395"/>
      <c r="AQ126" s="383"/>
      <c r="AR126" s="383"/>
      <c r="AS126" s="383"/>
    </row>
    <row r="127" spans="1:45" outlineLevel="3" x14ac:dyDescent="0.25">
      <c r="A127" s="383"/>
      <c r="B127" s="392"/>
      <c r="C127" s="385">
        <f t="shared" si="5"/>
        <v>4</v>
      </c>
      <c r="D127" s="410"/>
      <c r="E127" s="467"/>
      <c r="F127" s="467"/>
      <c r="G127" s="410"/>
      <c r="H127" s="431"/>
      <c r="I127" s="431"/>
      <c r="J127" s="431">
        <v>2</v>
      </c>
      <c r="K127" s="623">
        <f>Periods!K23</f>
        <v>43628</v>
      </c>
      <c r="L127" s="624">
        <f t="shared" ca="1" si="10"/>
        <v>56</v>
      </c>
      <c r="M127" s="447"/>
      <c r="N127" s="415"/>
      <c r="O127" s="1001" cm="1">
        <f t="array" ref="O127">INDEX(O$75:O$84,$AI127,1)*(1-$AH127)+INDEX(O$75:O$84,$AJ127,1)*($AH127)</f>
        <v>217.75</v>
      </c>
      <c r="P127" s="1001" cm="1">
        <f t="array" ref="P127">INDEX(P$75:P$84,$AI127,1)*(1-$AH127)+INDEX(P$75:P$84,$AJ127,1)*($AH127)</f>
        <v>800</v>
      </c>
      <c r="Q127" s="1002" cm="1">
        <f t="array" ref="Q127">INDEX(Q$75:Q$84,$AI127,1)*(1-$AH127)+INDEX(Q$75:Q$84,$AJ127,1)*($AH127)</f>
        <v>0.81</v>
      </c>
      <c r="R127" s="1002" cm="1">
        <f t="array" ref="R127">INDEX(R$75:R$84,$AI127,1)*(1-$AH127)+INDEX(R$75:R$84,$AJ127,1)*($AH127)</f>
        <v>0.81</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15"/>
      <c r="X127" s="415"/>
      <c r="Y127" s="415"/>
      <c r="Z127" s="415"/>
      <c r="AA127" s="415"/>
      <c r="AB127" s="415"/>
      <c r="AC127" s="415"/>
      <c r="AD127" s="415"/>
      <c r="AE127" s="415"/>
      <c r="AF127" s="415"/>
      <c r="AG127" s="415"/>
      <c r="AH127" s="415">
        <f t="shared" si="6"/>
        <v>0</v>
      </c>
      <c r="AI127" s="415">
        <f t="shared" si="12"/>
        <v>3</v>
      </c>
      <c r="AJ127" s="415">
        <f t="shared" si="7"/>
        <v>2</v>
      </c>
      <c r="AK127" s="415"/>
      <c r="AL127" s="415"/>
      <c r="AM127" s="415"/>
      <c r="AN127" s="415"/>
      <c r="AO127" s="410"/>
      <c r="AP127" s="395"/>
      <c r="AQ127" s="383"/>
      <c r="AR127" s="383"/>
      <c r="AS127" s="383"/>
    </row>
    <row r="128" spans="1:45" outlineLevel="3" x14ac:dyDescent="0.25">
      <c r="A128" s="383"/>
      <c r="B128" s="392"/>
      <c r="C128" s="385">
        <f t="shared" si="5"/>
        <v>4</v>
      </c>
      <c r="D128" s="410"/>
      <c r="E128" s="467"/>
      <c r="F128" s="467"/>
      <c r="G128" s="410"/>
      <c r="H128" s="431"/>
      <c r="I128" s="431"/>
      <c r="J128" s="431">
        <v>3</v>
      </c>
      <c r="K128" s="623">
        <f>Periods!K24</f>
        <v>43684</v>
      </c>
      <c r="L128" s="624">
        <f t="shared" ca="1" si="10"/>
        <v>49</v>
      </c>
      <c r="M128" s="447"/>
      <c r="N128" s="415"/>
      <c r="O128" s="1001" cm="1">
        <f t="array" ref="O128">INDEX(O$75:O$84,$AI128,1)*(1-$AH128)+INDEX(O$75:O$84,$AJ128,1)*($AH128)</f>
        <v>250</v>
      </c>
      <c r="P128" s="1001" cm="1">
        <f t="array" ref="P128">INDEX(P$75:P$84,$AI128,1)*(1-$AH128)+INDEX(P$75:P$84,$AJ128,1)*($AH128)</f>
        <v>1600</v>
      </c>
      <c r="Q128" s="1002" cm="1">
        <f t="array" ref="Q128">INDEX(Q$75:Q$84,$AI128,1)*(1-$AH128)+INDEX(Q$75:Q$84,$AJ128,1)*($AH128)</f>
        <v>0.8</v>
      </c>
      <c r="R128" s="1002" cm="1">
        <f t="array" ref="R128">INDEX(R$75:R$84,$AI128,1)*(1-$AH128)+INDEX(R$75:R$84,$AJ128,1)*($AH128)</f>
        <v>0.8</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15"/>
      <c r="X128" s="415"/>
      <c r="Y128" s="415"/>
      <c r="Z128" s="415"/>
      <c r="AA128" s="415"/>
      <c r="AB128" s="415"/>
      <c r="AC128" s="415"/>
      <c r="AD128" s="415"/>
      <c r="AE128" s="415"/>
      <c r="AF128" s="415"/>
      <c r="AG128" s="415"/>
      <c r="AH128" s="415">
        <f t="shared" si="6"/>
        <v>0</v>
      </c>
      <c r="AI128" s="415">
        <f t="shared" si="12"/>
        <v>4</v>
      </c>
      <c r="AJ128" s="415">
        <f t="shared" si="7"/>
        <v>3</v>
      </c>
      <c r="AK128" s="415"/>
      <c r="AL128" s="415"/>
      <c r="AM128" s="415"/>
      <c r="AN128" s="415"/>
      <c r="AO128" s="410"/>
      <c r="AP128" s="395"/>
      <c r="AQ128" s="383"/>
      <c r="AR128" s="383"/>
      <c r="AS128" s="383"/>
    </row>
    <row r="129" spans="1:45" outlineLevel="3" x14ac:dyDescent="0.25">
      <c r="A129" s="383"/>
      <c r="B129" s="392"/>
      <c r="C129" s="385">
        <f t="shared" si="5"/>
        <v>4</v>
      </c>
      <c r="D129" s="410"/>
      <c r="E129" s="467"/>
      <c r="F129" s="467"/>
      <c r="G129" s="410"/>
      <c r="H129" s="431"/>
      <c r="I129" s="431"/>
      <c r="J129" s="431">
        <v>4</v>
      </c>
      <c r="K129" s="623">
        <f>Periods!K25</f>
        <v>43733</v>
      </c>
      <c r="L129" s="624">
        <f t="shared" ca="1" si="10"/>
        <v>20</v>
      </c>
      <c r="M129" s="447"/>
      <c r="N129" s="415"/>
      <c r="O129" s="1001" cm="1">
        <f t="array" ref="O129">INDEX(O$75:O$84,$AI129,1)*(1-$AH129)+INDEX(O$75:O$84,$AJ129,1)*($AH129)</f>
        <v>250</v>
      </c>
      <c r="P129" s="1001" cm="1">
        <f t="array" ref="P129">INDEX(P$75:P$84,$AI129,1)*(1-$AH129)+INDEX(P$75:P$84,$AJ129,1)*($AH129)</f>
        <v>4500</v>
      </c>
      <c r="Q129" s="1002" cm="1">
        <f t="array" ref="Q129">INDEX(Q$75:Q$84,$AI129,1)*(1-$AH129)+INDEX(Q$75:Q$84,$AJ129,1)*($AH129)</f>
        <v>0.76</v>
      </c>
      <c r="R129" s="1002" cm="1">
        <f t="array" ref="R129">INDEX(R$75:R$84,$AI129,1)*(1-$AH129)+INDEX(R$75:R$84,$AJ129,1)*($AH129)</f>
        <v>0.78</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15"/>
      <c r="X129" s="415"/>
      <c r="Y129" s="415"/>
      <c r="Z129" s="415"/>
      <c r="AA129" s="415"/>
      <c r="AB129" s="415"/>
      <c r="AC129" s="415"/>
      <c r="AD129" s="415"/>
      <c r="AE129" s="415"/>
      <c r="AF129" s="415"/>
      <c r="AG129" s="415"/>
      <c r="AH129" s="415">
        <f t="shared" si="6"/>
        <v>0</v>
      </c>
      <c r="AI129" s="415">
        <f t="shared" si="12"/>
        <v>5</v>
      </c>
      <c r="AJ129" s="415">
        <f t="shared" si="7"/>
        <v>4</v>
      </c>
      <c r="AK129" s="415"/>
      <c r="AL129" s="415"/>
      <c r="AM129" s="415"/>
      <c r="AN129" s="415"/>
      <c r="AO129" s="410"/>
      <c r="AP129" s="395"/>
      <c r="AQ129" s="383"/>
      <c r="AR129" s="383"/>
      <c r="AS129" s="383"/>
    </row>
    <row r="130" spans="1:45" outlineLevel="3" x14ac:dyDescent="0.25">
      <c r="A130" s="383"/>
      <c r="B130" s="392"/>
      <c r="C130" s="385">
        <f t="shared" si="5"/>
        <v>4</v>
      </c>
      <c r="D130" s="410"/>
      <c r="E130" s="467"/>
      <c r="F130" s="467"/>
      <c r="G130" s="410"/>
      <c r="H130" s="431"/>
      <c r="I130" s="431"/>
      <c r="J130" s="431">
        <v>5</v>
      </c>
      <c r="K130" s="623">
        <f>Periods!K26</f>
        <v>43753</v>
      </c>
      <c r="L130" s="624">
        <f t="shared" ca="1" si="10"/>
        <v>36</v>
      </c>
      <c r="M130" s="447"/>
      <c r="N130" s="415"/>
      <c r="O130" s="1001" cm="1">
        <f t="array" ref="O130">INDEX(O$75:O$84,$AI130,1)*(1-$AH130)+INDEX(O$75:O$84,$AJ130,1)*($AH130)</f>
        <v>361.11111111111109</v>
      </c>
      <c r="P130" s="1001" cm="1">
        <f t="array" ref="P130">INDEX(P$75:P$84,$AI130,1)*(1-$AH130)+INDEX(P$75:P$84,$AJ130,1)*($AH130)</f>
        <v>3744.4444444444443</v>
      </c>
      <c r="Q130" s="1002" cm="1">
        <f t="array" ref="Q130">INDEX(Q$75:Q$84,$AI130,1)*(1-$AH130)+INDEX(Q$75:Q$84,$AJ130,1)*($AH130)</f>
        <v>0.66666666666666674</v>
      </c>
      <c r="R130" s="1002" cm="1">
        <f t="array" ref="R130">INDEX(R$75:R$84,$AI130,1)*(1-$AH130)+INDEX(R$75:R$84,$AJ130,1)*($AH130)</f>
        <v>0.73444444444444446</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15"/>
      <c r="X130" s="415"/>
      <c r="Y130" s="415"/>
      <c r="Z130" s="415"/>
      <c r="AA130" s="415"/>
      <c r="AB130" s="415"/>
      <c r="AC130" s="415"/>
      <c r="AD130" s="415"/>
      <c r="AE130" s="415"/>
      <c r="AF130" s="415"/>
      <c r="AG130" s="415"/>
      <c r="AH130" s="415">
        <f t="shared" si="6"/>
        <v>0.55555555555555558</v>
      </c>
      <c r="AI130" s="415">
        <f t="shared" si="12"/>
        <v>6</v>
      </c>
      <c r="AJ130" s="415">
        <f t="shared" si="7"/>
        <v>5</v>
      </c>
      <c r="AK130" s="415"/>
      <c r="AL130" s="415"/>
      <c r="AM130" s="415"/>
      <c r="AN130" s="415"/>
      <c r="AO130" s="410"/>
      <c r="AP130" s="395"/>
      <c r="AQ130" s="383"/>
      <c r="AR130" s="383"/>
      <c r="AS130" s="383"/>
    </row>
    <row r="131" spans="1:45" outlineLevel="3" x14ac:dyDescent="0.25">
      <c r="A131" s="383"/>
      <c r="B131" s="392"/>
      <c r="C131" s="385">
        <f t="shared" si="5"/>
        <v>4</v>
      </c>
      <c r="D131" s="410"/>
      <c r="E131" s="467"/>
      <c r="F131" s="467"/>
      <c r="G131" s="410"/>
      <c r="H131" s="431"/>
      <c r="I131" s="431"/>
      <c r="J131" s="431">
        <v>6</v>
      </c>
      <c r="K131" s="623">
        <f>Periods!K27</f>
        <v>43789</v>
      </c>
      <c r="L131" s="624">
        <f t="shared" ca="1" si="10"/>
        <v>63</v>
      </c>
      <c r="M131" s="447"/>
      <c r="N131" s="415"/>
      <c r="O131" s="1001" cm="1">
        <f t="array" ref="O131">INDEX(O$75:O$84,$AI131,1)*(1-$AH131)+INDEX(O$75:O$84,$AJ131,1)*($AH131)</f>
        <v>500</v>
      </c>
      <c r="P131" s="1001" cm="1">
        <f t="array" ref="P131">INDEX(P$75:P$84,$AI131,1)*(1-$AH131)+INDEX(P$75:P$84,$AJ131,1)*($AH131)</f>
        <v>2666.9354838709678</v>
      </c>
      <c r="Q131" s="1002" cm="1">
        <f t="array" ref="Q131">INDEX(Q$75:Q$84,$AI131,1)*(1-$AH131)+INDEX(Q$75:Q$84,$AJ131,1)*($AH131)</f>
        <v>0.53935483870967749</v>
      </c>
      <c r="R131" s="1002" cm="1">
        <f t="array" ref="R131">INDEX(R$75:R$84,$AI131,1)*(1-$AH131)+INDEX(R$75:R$84,$AJ131,1)*($AH131)</f>
        <v>0.66508064516129028</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0</v>
      </c>
      <c r="W131" s="415"/>
      <c r="X131" s="415"/>
      <c r="Y131" s="415"/>
      <c r="Z131" s="415"/>
      <c r="AA131" s="415"/>
      <c r="AB131" s="415"/>
      <c r="AC131" s="415"/>
      <c r="AD131" s="415"/>
      <c r="AE131" s="415"/>
      <c r="AF131" s="415"/>
      <c r="AG131" s="415"/>
      <c r="AH131" s="415">
        <f t="shared" si="6"/>
        <v>0.64516129032258063</v>
      </c>
      <c r="AI131" s="415">
        <f t="shared" si="12"/>
        <v>7</v>
      </c>
      <c r="AJ131" s="415">
        <f t="shared" si="7"/>
        <v>6</v>
      </c>
      <c r="AK131" s="415"/>
      <c r="AL131" s="415"/>
      <c r="AM131" s="415"/>
      <c r="AN131" s="415"/>
      <c r="AO131" s="410"/>
      <c r="AP131" s="395"/>
      <c r="AQ131" s="383"/>
      <c r="AR131" s="383"/>
      <c r="AS131" s="383"/>
    </row>
    <row r="132" spans="1:45" outlineLevel="3" x14ac:dyDescent="0.25">
      <c r="A132" s="383"/>
      <c r="B132" s="392"/>
      <c r="C132" s="385">
        <f t="shared" si="5"/>
        <v>4</v>
      </c>
      <c r="D132" s="410"/>
      <c r="E132" s="467"/>
      <c r="F132" s="467"/>
      <c r="G132" s="410"/>
      <c r="H132" s="431"/>
      <c r="I132" s="431"/>
      <c r="J132" s="431">
        <v>7</v>
      </c>
      <c r="K132" s="623">
        <f>Periods!K28</f>
        <v>43852</v>
      </c>
      <c r="L132" s="624">
        <f t="shared" ca="1" si="10"/>
        <v>39</v>
      </c>
      <c r="M132" s="447"/>
      <c r="N132" s="415"/>
      <c r="O132" s="1001" cm="1">
        <f t="array" ref="O132">INDEX(O$75:O$84,$AI132,1)*(1-$AH132)+INDEX(O$75:O$84,$AJ132,1)*($AH132)</f>
        <v>350</v>
      </c>
      <c r="P132" s="1001" cm="1">
        <f t="array" ref="P132">INDEX(P$75:P$84,$AI132,1)*(1-$AH132)+INDEX(P$75:P$84,$AJ132,1)*($AH132)</f>
        <v>1450</v>
      </c>
      <c r="Q132" s="1002" cm="1">
        <f t="array" ref="Q132">INDEX(Q$75:Q$84,$AI132,1)*(1-$AH132)+INDEX(Q$75:Q$84,$AJ132,1)*($AH132)</f>
        <v>0.5</v>
      </c>
      <c r="R132" s="1002" cm="1">
        <f t="array" ref="R132">INDEX(R$75:R$84,$AI132,1)*(1-$AH132)+INDEX(R$75:R$84,$AJ132,1)*($AH132)</f>
        <v>0.59250000000000003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0</v>
      </c>
      <c r="W132" s="415"/>
      <c r="X132" s="415"/>
      <c r="Y132" s="415"/>
      <c r="Z132" s="415"/>
      <c r="AA132" s="415"/>
      <c r="AB132" s="415"/>
      <c r="AC132" s="415"/>
      <c r="AD132" s="415"/>
      <c r="AE132" s="415"/>
      <c r="AF132" s="415"/>
      <c r="AG132" s="415"/>
      <c r="AH132" s="415">
        <f t="shared" si="6"/>
        <v>0</v>
      </c>
      <c r="AI132" s="415">
        <f t="shared" si="12"/>
        <v>8</v>
      </c>
      <c r="AJ132" s="415">
        <f t="shared" si="7"/>
        <v>7</v>
      </c>
      <c r="AK132" s="415"/>
      <c r="AL132" s="415"/>
      <c r="AM132" s="415"/>
      <c r="AN132" s="415"/>
      <c r="AO132" s="410"/>
      <c r="AP132" s="395"/>
      <c r="AQ132" s="383"/>
      <c r="AR132" s="383"/>
      <c r="AS132" s="383"/>
    </row>
    <row r="133" spans="1:45" outlineLevel="3" x14ac:dyDescent="0.25">
      <c r="A133" s="383"/>
      <c r="B133" s="392"/>
      <c r="C133" s="385">
        <f t="shared" si="5"/>
        <v>4</v>
      </c>
      <c r="D133" s="410"/>
      <c r="E133" s="467"/>
      <c r="F133" s="467"/>
      <c r="G133" s="410"/>
      <c r="H133" s="431"/>
      <c r="I133" s="431"/>
      <c r="J133" s="431">
        <v>8</v>
      </c>
      <c r="K133" s="623">
        <f>Periods!K29</f>
        <v>43891</v>
      </c>
      <c r="L133" s="624">
        <f t="shared" ca="1" si="10"/>
        <v>31</v>
      </c>
      <c r="M133" s="447"/>
      <c r="N133" s="415"/>
      <c r="O133" s="1001" cm="1">
        <f t="array" ref="O133">INDEX(O$75:O$84,$AI133,1)*(1-$AH133)+INDEX(O$75:O$84,$AJ133,1)*($AH133)</f>
        <v>233</v>
      </c>
      <c r="P133" s="1001" cm="1">
        <f t="array" ref="P133">INDEX(P$75:P$84,$AI133,1)*(1-$AH133)+INDEX(P$75:P$84,$AJ133,1)*($AH133)</f>
        <v>865</v>
      </c>
      <c r="Q133" s="1002" cm="1">
        <f t="array" ref="Q133">INDEX(Q$75:Q$84,$AI133,1)*(1-$AH133)+INDEX(Q$75:Q$84,$AJ133,1)*($AH133)</f>
        <v>0.48635</v>
      </c>
      <c r="R133" s="1002" cm="1">
        <f t="array" ref="R133">INDEX(R$75:R$84,$AI133,1)*(1-$AH133)+INDEX(R$75:R$84,$AJ133,1)*($AH133)</f>
        <v>0.56520000000000004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3.9000000000000007E-2</v>
      </c>
      <c r="W133" s="415"/>
      <c r="X133" s="415"/>
      <c r="Y133" s="415"/>
      <c r="Z133" s="415"/>
      <c r="AA133" s="415"/>
      <c r="AB133" s="415"/>
      <c r="AC133" s="415"/>
      <c r="AD133" s="415"/>
      <c r="AE133" s="415"/>
      <c r="AF133" s="415"/>
      <c r="AG133" s="415"/>
      <c r="AH133" s="415">
        <f t="shared" si="6"/>
        <v>0.22</v>
      </c>
      <c r="AI133" s="415">
        <f t="shared" si="12"/>
        <v>9</v>
      </c>
      <c r="AJ133" s="415">
        <f t="shared" si="7"/>
        <v>8</v>
      </c>
      <c r="AK133" s="415"/>
      <c r="AL133" s="415"/>
      <c r="AM133" s="415"/>
      <c r="AN133" s="415"/>
      <c r="AO133" s="410"/>
      <c r="AP133" s="395"/>
      <c r="AQ133" s="383"/>
      <c r="AR133" s="383"/>
      <c r="AS133" s="383"/>
    </row>
    <row r="134" spans="1:45" outlineLevel="3" x14ac:dyDescent="0.25">
      <c r="A134" s="383"/>
      <c r="B134" s="392"/>
      <c r="C134" s="385">
        <f t="shared" si="5"/>
        <v>4</v>
      </c>
      <c r="D134" s="410"/>
      <c r="E134" s="467"/>
      <c r="F134" s="467"/>
      <c r="G134" s="410"/>
      <c r="H134" s="431"/>
      <c r="I134" s="483"/>
      <c r="J134" s="483">
        <v>9</v>
      </c>
      <c r="K134" s="662">
        <f>Periods!K30</f>
        <v>43922</v>
      </c>
      <c r="L134" s="681">
        <f t="shared" ca="1" si="10"/>
        <v>15</v>
      </c>
      <c r="M134" s="663"/>
      <c r="N134" s="484"/>
      <c r="O134" s="1004" cm="1">
        <f t="array" ref="O134">INDEX(O$75:O$84,$AI134,1)*(1-$AH134)+INDEX(O$75:O$84,$AJ134,1)*($AH134)</f>
        <v>200</v>
      </c>
      <c r="P134" s="1004" cm="1">
        <f t="array" ref="P134">INDEX(P$75:P$84,$AI134,1)*(1-$AH134)+INDEX(P$75:P$84,$AJ134,1)*($AH134)</f>
        <v>512.85714285714289</v>
      </c>
      <c r="Q134" s="1003" cm="1">
        <f t="array" ref="Q134">INDEX(Q$75:Q$84,$AI134,1)*(1-$AH134)+INDEX(Q$75:Q$84,$AJ134,1)*($AH134)</f>
        <v>0.47535714285714281</v>
      </c>
      <c r="R134" s="1003" cm="1">
        <f t="array" ref="R134">INDEX(R$75:R$84,$AI134,1)*(1-$AH134)+INDEX(R$75:R$84,$AJ134,1)*($AH134)</f>
        <v>0.53607142857142853</v>
      </c>
      <c r="S134" s="997" cm="1">
        <f t="array" ref="S134">INDEX([0]!i_pasture_stage_p6z,$J134+1,ROUNDDOWN((ROW($J134)-ROW($J$75))/i_p6_len,0)+1)</f>
        <v>1</v>
      </c>
      <c r="T134" s="1003" cm="1">
        <f t="array" ref="T134">INDEX(T$75:T$84,$AI134,1)*(1-$AH134)+INDEX(T$75:T$84,$AJ134,1)*($AH134)</f>
        <v>0.3</v>
      </c>
      <c r="U134" s="997" cm="1">
        <f t="array" ref="U134">INDEX(U$75:U$84,$AI134,1)*(1-$AH134)+INDEX(U$75:U$84,$AJ134,1)*($AH134)</f>
        <v>10</v>
      </c>
      <c r="V134" s="1003" cm="1">
        <f t="array" ref="V134">INDEX(V$75:V$84,$AI134,1)*(1-$AH134)+INDEX(V$75:V$84,$AJ134,1)*($AH134)</f>
        <v>0.12142857142857143</v>
      </c>
      <c r="W134" s="484"/>
      <c r="X134" s="484"/>
      <c r="Y134" s="484"/>
      <c r="Z134" s="484"/>
      <c r="AA134" s="484"/>
      <c r="AB134" s="484"/>
      <c r="AC134" s="484"/>
      <c r="AD134" s="484"/>
      <c r="AE134" s="484"/>
      <c r="AF134" s="484"/>
      <c r="AG134" s="484"/>
      <c r="AH134" s="415">
        <f t="shared" si="6"/>
        <v>0.2857142857142857</v>
      </c>
      <c r="AI134" s="415">
        <f t="shared" si="12"/>
        <v>10</v>
      </c>
      <c r="AJ134" s="415">
        <f t="shared" si="7"/>
        <v>9</v>
      </c>
      <c r="AK134" s="415"/>
      <c r="AL134" s="415"/>
      <c r="AM134" s="415"/>
      <c r="AN134" s="415"/>
      <c r="AO134" s="410"/>
      <c r="AP134" s="395"/>
      <c r="AQ134" s="383"/>
      <c r="AR134" s="383"/>
      <c r="AS134" s="383"/>
    </row>
    <row r="135" spans="1:45" outlineLevel="2" x14ac:dyDescent="0.25">
      <c r="A135" s="383"/>
      <c r="B135" s="392"/>
      <c r="C135" s="385">
        <f t="shared" ref="C135" si="14">INT($C$40)+2</f>
        <v>3</v>
      </c>
      <c r="D135" s="410"/>
      <c r="E135" s="467"/>
      <c r="F135" s="467"/>
      <c r="G135" s="410"/>
      <c r="H135" s="431"/>
      <c r="I135" s="669" t="s">
        <v>785</v>
      </c>
      <c r="J135" s="669">
        <v>0</v>
      </c>
      <c r="K135" s="670">
        <f>Periods!L21</f>
        <v>43572</v>
      </c>
      <c r="L135" s="682">
        <f t="shared" ca="1" si="10"/>
        <v>21</v>
      </c>
      <c r="M135" s="671"/>
      <c r="N135" s="672"/>
      <c r="O135" s="1000" cm="1">
        <f t="array" ref="O135">INDEX(O$75:O$84,$AI135,1)*(1-$AH135)+INDEX(O$75:O$84,$AJ135,1)*($AH135)</f>
        <v>200</v>
      </c>
      <c r="P135" s="1000" cm="1">
        <f t="array" ref="P135">INDEX(P$75:P$84,$AI135,1)*(1-$AH135)+INDEX(P$75:P$84,$AJ135,1)*($AH135)</f>
        <v>438</v>
      </c>
      <c r="Q135" s="1005" cm="1">
        <f t="array" ref="Q135">INDEX(Q$75:Q$84,$AI135,1)*(1-$AH135)+INDEX(Q$75:Q$84,$AJ135,1)*($AH135)</f>
        <v>0.47249999999999998</v>
      </c>
      <c r="R135" s="1005" cm="1">
        <f t="array" ref="R135">INDEX(R$75:R$84,$AI135,1)*(1-$AH135)+INDEX(R$75:R$84,$AJ135,1)*($AH135)</f>
        <v>0.52749999999999997</v>
      </c>
      <c r="S135" s="998" cm="1">
        <f t="array" ref="S135">INDEX([0]!i_pasture_stage_p6z,$J135+1,ROUNDDOWN((ROW($J135)-ROW($J$75))/i_p6_len,0)+1)</f>
        <v>1</v>
      </c>
      <c r="T135" s="1005" cm="1">
        <f t="array" ref="T135">INDEX(T$75:T$84,$AI135,1)*(1-$AH135)+INDEX(T$75:T$84,$AJ135,1)*($AH135)</f>
        <v>0.3</v>
      </c>
      <c r="U135" s="998" cm="1">
        <f t="array" ref="U135">INDEX(U$75:U$84,$AI135,1)*(1-$AH135)+INDEX(U$75:U$84,$AJ135,1)*($AH135)</f>
        <v>10</v>
      </c>
      <c r="V135" s="1005" cm="1">
        <f t="array" ref="V135">INDEX(V$75:V$84,$AI135,1)*(1-$AH135)+INDEX(V$75:V$84,$AJ135,1)*($AH135)</f>
        <v>0.15</v>
      </c>
      <c r="W135" s="672"/>
      <c r="X135" s="672"/>
      <c r="Y135" s="672"/>
      <c r="Z135" s="672"/>
      <c r="AA135" s="672"/>
      <c r="AB135" s="672"/>
      <c r="AC135" s="672"/>
      <c r="AD135" s="672"/>
      <c r="AE135" s="672"/>
      <c r="AF135" s="672"/>
      <c r="AG135" s="672"/>
      <c r="AH135" s="415">
        <f t="shared" si="6"/>
        <v>0</v>
      </c>
      <c r="AI135" s="415">
        <f t="shared" si="12"/>
        <v>10</v>
      </c>
      <c r="AJ135" s="415">
        <f t="shared" si="7"/>
        <v>9</v>
      </c>
      <c r="AK135" s="415"/>
      <c r="AL135" s="415"/>
      <c r="AM135" s="415"/>
      <c r="AN135" s="415"/>
      <c r="AO135" s="410"/>
      <c r="AP135" s="395"/>
      <c r="AQ135" s="383"/>
      <c r="AR135" s="383"/>
      <c r="AS135" s="383"/>
    </row>
    <row r="136" spans="1:45" outlineLevel="3" collapsed="1" x14ac:dyDescent="0.25">
      <c r="A136" s="383"/>
      <c r="B136" s="392"/>
      <c r="C136" s="385">
        <f t="shared" si="5"/>
        <v>4</v>
      </c>
      <c r="D136" s="410"/>
      <c r="E136" s="467"/>
      <c r="F136" s="467"/>
      <c r="G136" s="410"/>
      <c r="H136" s="431"/>
      <c r="I136" s="431"/>
      <c r="J136" s="431">
        <v>1</v>
      </c>
      <c r="K136" s="623">
        <f>Periods!L22</f>
        <v>43593</v>
      </c>
      <c r="L136" s="624">
        <f t="shared" ca="1" si="10"/>
        <v>35</v>
      </c>
      <c r="M136" s="447"/>
      <c r="N136" s="415"/>
      <c r="O136" s="1001" cm="1">
        <f t="array" ref="O136">INDEX(O$75:O$84,$AI136,1)*(1-$AH136)+INDEX(O$75:O$84,$AJ136,1)*($AH136)</f>
        <v>200</v>
      </c>
      <c r="P136" s="1001" cm="1">
        <f t="array" ref="P136">INDEX(P$75:P$84,$AI136,1)*(1-$AH136)+INDEX(P$75:P$84,$AJ136,1)*($AH136)</f>
        <v>455</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8.0952380952380956E-2</v>
      </c>
      <c r="W136" s="415"/>
      <c r="X136" s="415"/>
      <c r="Y136" s="415"/>
      <c r="Z136" s="415"/>
      <c r="AA136" s="415"/>
      <c r="AB136" s="415"/>
      <c r="AC136" s="415"/>
      <c r="AD136" s="415"/>
      <c r="AE136" s="415"/>
      <c r="AF136" s="415"/>
      <c r="AG136" s="415"/>
      <c r="AH136" s="415">
        <f t="shared" si="6"/>
        <v>0.61904761904761907</v>
      </c>
      <c r="AI136" s="415">
        <f t="shared" si="12"/>
        <v>2</v>
      </c>
      <c r="AJ136" s="415">
        <f t="shared" si="7"/>
        <v>1</v>
      </c>
      <c r="AK136" s="415"/>
      <c r="AL136" s="415"/>
      <c r="AM136" s="415"/>
      <c r="AN136" s="415"/>
      <c r="AO136" s="410"/>
      <c r="AP136" s="395"/>
      <c r="AQ136" s="383"/>
      <c r="AR136" s="383"/>
      <c r="AS136" s="383"/>
    </row>
    <row r="137" spans="1:45" outlineLevel="3" x14ac:dyDescent="0.25">
      <c r="A137" s="383"/>
      <c r="B137" s="392"/>
      <c r="C137" s="385">
        <f t="shared" si="5"/>
        <v>4</v>
      </c>
      <c r="D137" s="410"/>
      <c r="E137" s="467"/>
      <c r="F137" s="467"/>
      <c r="G137" s="410"/>
      <c r="H137" s="431"/>
      <c r="I137" s="431"/>
      <c r="J137" s="431">
        <v>2</v>
      </c>
      <c r="K137" s="623">
        <f>Periods!L23</f>
        <v>43628</v>
      </c>
      <c r="L137" s="624">
        <f t="shared" ca="1" si="10"/>
        <v>56</v>
      </c>
      <c r="M137" s="447"/>
      <c r="N137" s="415"/>
      <c r="O137" s="1001" cm="1">
        <f t="array" ref="O137">INDEX(O$75:O$84,$AI137,1)*(1-$AH137)+INDEX(O$75:O$84,$AJ137,1)*($AH137)</f>
        <v>217.75</v>
      </c>
      <c r="P137" s="1001" cm="1">
        <f t="array" ref="P137">INDEX(P$75:P$84,$AI137,1)*(1-$AH137)+INDEX(P$75:P$84,$AJ137,1)*($AH137)</f>
        <v>800</v>
      </c>
      <c r="Q137" s="1002" cm="1">
        <f t="array" ref="Q137">INDEX(Q$75:Q$84,$AI137,1)*(1-$AH137)+INDEX(Q$75:Q$84,$AJ137,1)*($AH137)</f>
        <v>0.81</v>
      </c>
      <c r="R137" s="1002" cm="1">
        <f t="array" ref="R137">INDEX(R$75:R$84,$AI137,1)*(1-$AH137)+INDEX(R$75:R$84,$AJ137,1)*($AH137)</f>
        <v>0.81</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15"/>
      <c r="X137" s="415"/>
      <c r="Y137" s="415"/>
      <c r="Z137" s="415"/>
      <c r="AA137" s="415"/>
      <c r="AB137" s="415"/>
      <c r="AC137" s="415"/>
      <c r="AD137" s="415"/>
      <c r="AE137" s="415"/>
      <c r="AF137" s="415"/>
      <c r="AG137" s="415"/>
      <c r="AH137" s="415">
        <f t="shared" si="6"/>
        <v>0</v>
      </c>
      <c r="AI137" s="415">
        <f t="shared" si="12"/>
        <v>3</v>
      </c>
      <c r="AJ137" s="415">
        <f t="shared" si="7"/>
        <v>2</v>
      </c>
      <c r="AK137" s="415"/>
      <c r="AL137" s="415"/>
      <c r="AM137" s="415"/>
      <c r="AN137" s="415"/>
      <c r="AO137" s="410"/>
      <c r="AP137" s="395"/>
      <c r="AQ137" s="383"/>
      <c r="AR137" s="383"/>
      <c r="AS137" s="383"/>
    </row>
    <row r="138" spans="1:45" outlineLevel="3" x14ac:dyDescent="0.25">
      <c r="A138" s="383"/>
      <c r="B138" s="392"/>
      <c r="C138" s="385">
        <f t="shared" si="5"/>
        <v>4</v>
      </c>
      <c r="D138" s="410"/>
      <c r="E138" s="467"/>
      <c r="F138" s="467"/>
      <c r="G138" s="410"/>
      <c r="H138" s="431"/>
      <c r="I138" s="431"/>
      <c r="J138" s="431">
        <v>3</v>
      </c>
      <c r="K138" s="623">
        <f>Periods!L24</f>
        <v>43684</v>
      </c>
      <c r="L138" s="624">
        <f t="shared" ca="1" si="10"/>
        <v>49</v>
      </c>
      <c r="M138" s="447"/>
      <c r="N138" s="415"/>
      <c r="O138" s="1001" cm="1">
        <f t="array" ref="O138">INDEX(O$75:O$84,$AI138,1)*(1-$AH138)+INDEX(O$75:O$84,$AJ138,1)*($AH138)</f>
        <v>250</v>
      </c>
      <c r="P138" s="1001" cm="1">
        <f t="array" ref="P138">INDEX(P$75:P$84,$AI138,1)*(1-$AH138)+INDEX(P$75:P$84,$AJ138,1)*($AH138)</f>
        <v>1600</v>
      </c>
      <c r="Q138" s="1002" cm="1">
        <f t="array" ref="Q138">INDEX(Q$75:Q$84,$AI138,1)*(1-$AH138)+INDEX(Q$75:Q$84,$AJ138,1)*($AH138)</f>
        <v>0.8</v>
      </c>
      <c r="R138" s="1002" cm="1">
        <f t="array" ref="R138">INDEX(R$75:R$84,$AI138,1)*(1-$AH138)+INDEX(R$75:R$84,$AJ138,1)*($AH138)</f>
        <v>0.8</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15"/>
      <c r="X138" s="415"/>
      <c r="Y138" s="415"/>
      <c r="Z138" s="415"/>
      <c r="AA138" s="415"/>
      <c r="AB138" s="415"/>
      <c r="AC138" s="415"/>
      <c r="AD138" s="415"/>
      <c r="AE138" s="415"/>
      <c r="AF138" s="415"/>
      <c r="AG138" s="415"/>
      <c r="AH138" s="415">
        <f t="shared" si="6"/>
        <v>0</v>
      </c>
      <c r="AI138" s="415">
        <f t="shared" si="12"/>
        <v>4</v>
      </c>
      <c r="AJ138" s="415">
        <f t="shared" si="7"/>
        <v>3</v>
      </c>
      <c r="AK138" s="415"/>
      <c r="AL138" s="415"/>
      <c r="AM138" s="415"/>
      <c r="AN138" s="415"/>
      <c r="AO138" s="410"/>
      <c r="AP138" s="395"/>
      <c r="AQ138" s="383"/>
      <c r="AR138" s="383"/>
      <c r="AS138" s="383"/>
    </row>
    <row r="139" spans="1:45" outlineLevel="3" x14ac:dyDescent="0.25">
      <c r="A139" s="383"/>
      <c r="B139" s="392"/>
      <c r="C139" s="385">
        <f t="shared" si="5"/>
        <v>4</v>
      </c>
      <c r="D139" s="410"/>
      <c r="E139" s="467"/>
      <c r="F139" s="467"/>
      <c r="G139" s="410"/>
      <c r="H139" s="431"/>
      <c r="I139" s="431"/>
      <c r="J139" s="431">
        <v>4</v>
      </c>
      <c r="K139" s="623">
        <f>Periods!L25</f>
        <v>43733</v>
      </c>
      <c r="L139" s="624">
        <f t="shared" ref="L139:L170" ca="1" si="15">IF(K140-K139&gt;0,K140-K139,OFFSET(K140,-i_p6_len,0)+365-K139)</f>
        <v>20</v>
      </c>
      <c r="M139" s="447"/>
      <c r="N139" s="415"/>
      <c r="O139" s="1001" cm="1">
        <f t="array" ref="O139">INDEX(O$75:O$84,$AI139,1)*(1-$AH139)+INDEX(O$75:O$84,$AJ139,1)*($AH139)</f>
        <v>250</v>
      </c>
      <c r="P139" s="1001" cm="1">
        <f t="array" ref="P139">INDEX(P$75:P$84,$AI139,1)*(1-$AH139)+INDEX(P$75:P$84,$AJ139,1)*($AH139)</f>
        <v>4500</v>
      </c>
      <c r="Q139" s="1002" cm="1">
        <f t="array" ref="Q139">INDEX(Q$75:Q$84,$AI139,1)*(1-$AH139)+INDEX(Q$75:Q$84,$AJ139,1)*($AH139)</f>
        <v>0.76</v>
      </c>
      <c r="R139" s="1002" cm="1">
        <f t="array" ref="R139">INDEX(R$75:R$84,$AI139,1)*(1-$AH139)+INDEX(R$75:R$84,$AJ139,1)*($AH139)</f>
        <v>0.78</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15"/>
      <c r="X139" s="415"/>
      <c r="Y139" s="415"/>
      <c r="Z139" s="415"/>
      <c r="AA139" s="415"/>
      <c r="AB139" s="415"/>
      <c r="AC139" s="415"/>
      <c r="AD139" s="415"/>
      <c r="AE139" s="415"/>
      <c r="AF139" s="415"/>
      <c r="AG139" s="415"/>
      <c r="AH139" s="415">
        <f t="shared" si="6"/>
        <v>0</v>
      </c>
      <c r="AI139" s="415">
        <f t="shared" si="12"/>
        <v>5</v>
      </c>
      <c r="AJ139" s="415">
        <f t="shared" si="7"/>
        <v>4</v>
      </c>
      <c r="AK139" s="415"/>
      <c r="AL139" s="415"/>
      <c r="AM139" s="415"/>
      <c r="AN139" s="415"/>
      <c r="AO139" s="410"/>
      <c r="AP139" s="395"/>
      <c r="AQ139" s="383"/>
      <c r="AR139" s="383"/>
      <c r="AS139" s="383"/>
    </row>
    <row r="140" spans="1:45" outlineLevel="3" x14ac:dyDescent="0.25">
      <c r="A140" s="383"/>
      <c r="B140" s="392"/>
      <c r="C140" s="385">
        <f t="shared" ref="C140:C174" si="16">INT($C$40)+3</f>
        <v>4</v>
      </c>
      <c r="D140" s="410"/>
      <c r="E140" s="467"/>
      <c r="F140" s="467"/>
      <c r="G140" s="410"/>
      <c r="H140" s="431"/>
      <c r="I140" s="431"/>
      <c r="J140" s="431">
        <v>5</v>
      </c>
      <c r="K140" s="623">
        <f>Periods!L26</f>
        <v>43753</v>
      </c>
      <c r="L140" s="624">
        <f t="shared" ca="1" si="15"/>
        <v>22</v>
      </c>
      <c r="M140" s="447"/>
      <c r="N140" s="415"/>
      <c r="O140" s="1001" cm="1">
        <f t="array" ref="O140">INDEX(O$75:O$84,$AI140,1)*(1-$AH140)+INDEX(O$75:O$84,$AJ140,1)*($AH140)</f>
        <v>361.11111111111109</v>
      </c>
      <c r="P140" s="1001" cm="1">
        <f t="array" ref="P140">INDEX(P$75:P$84,$AI140,1)*(1-$AH140)+INDEX(P$75:P$84,$AJ140,1)*($AH140)</f>
        <v>3744.4444444444443</v>
      </c>
      <c r="Q140" s="1002" cm="1">
        <f t="array" ref="Q140">INDEX(Q$75:Q$84,$AI140,1)*(1-$AH140)+INDEX(Q$75:Q$84,$AJ140,1)*($AH140)</f>
        <v>0.66666666666666674</v>
      </c>
      <c r="R140" s="1002" cm="1">
        <f t="array" ref="R140">INDEX(R$75:R$84,$AI140,1)*(1-$AH140)+INDEX(R$75:R$84,$AJ140,1)*($AH140)</f>
        <v>0.73444444444444446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15"/>
      <c r="X140" s="415"/>
      <c r="Y140" s="415"/>
      <c r="Z140" s="415"/>
      <c r="AA140" s="415"/>
      <c r="AB140" s="415"/>
      <c r="AC140" s="415"/>
      <c r="AD140" s="415"/>
      <c r="AE140" s="415"/>
      <c r="AF140" s="415"/>
      <c r="AG140" s="415"/>
      <c r="AH140" s="415">
        <f t="shared" si="6"/>
        <v>0.55555555555555558</v>
      </c>
      <c r="AI140" s="415">
        <f t="shared" si="12"/>
        <v>6</v>
      </c>
      <c r="AJ140" s="415">
        <f t="shared" si="7"/>
        <v>5</v>
      </c>
      <c r="AK140" s="415"/>
      <c r="AL140" s="415"/>
      <c r="AM140" s="415"/>
      <c r="AN140" s="415"/>
      <c r="AO140" s="410"/>
      <c r="AP140" s="395"/>
      <c r="AQ140" s="383"/>
      <c r="AR140" s="383"/>
      <c r="AS140" s="383"/>
    </row>
    <row r="141" spans="1:45" outlineLevel="3" x14ac:dyDescent="0.25">
      <c r="A141" s="383"/>
      <c r="B141" s="392"/>
      <c r="C141" s="385">
        <f t="shared" si="16"/>
        <v>4</v>
      </c>
      <c r="D141" s="410"/>
      <c r="E141" s="467"/>
      <c r="F141" s="467"/>
      <c r="G141" s="410"/>
      <c r="H141" s="431"/>
      <c r="I141" s="431"/>
      <c r="J141" s="431">
        <v>6</v>
      </c>
      <c r="K141" s="623">
        <f>Periods!L27</f>
        <v>43775</v>
      </c>
      <c r="L141" s="624">
        <f t="shared" ca="1" si="15"/>
        <v>77</v>
      </c>
      <c r="M141" s="447"/>
      <c r="N141" s="415"/>
      <c r="O141" s="1001" cm="1">
        <f t="array" ref="O141">INDEX(O$75:O$84,$AI141,1)*(1-$AH141)+INDEX(O$75:O$84,$AJ141,1)*($AH141)</f>
        <v>483.33333333333337</v>
      </c>
      <c r="P141" s="1001" cm="1">
        <f t="array" ref="P141">INDEX(P$75:P$84,$AI141,1)*(1-$AH141)+INDEX(P$75:P$84,$AJ141,1)*($AH141)</f>
        <v>2913.3333333333335</v>
      </c>
      <c r="Q141" s="1002" cm="1">
        <f t="array" ref="Q141">INDEX(Q$75:Q$84,$AI141,1)*(1-$AH141)+INDEX(Q$75:Q$84,$AJ141,1)*($AH141)</f>
        <v>0.56400000000000006</v>
      </c>
      <c r="R141" s="1002" cm="1">
        <f t="array" ref="R141">INDEX(R$75:R$84,$AI141,1)*(1-$AH141)+INDEX(R$75:R$84,$AJ141,1)*($AH141)</f>
        <v>0.68433333333333335</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0</v>
      </c>
      <c r="W141" s="415"/>
      <c r="X141" s="415"/>
      <c r="Y141" s="415"/>
      <c r="Z141" s="415"/>
      <c r="AA141" s="415"/>
      <c r="AB141" s="415"/>
      <c r="AC141" s="415"/>
      <c r="AD141" s="415"/>
      <c r="AE141" s="415"/>
      <c r="AF141" s="415"/>
      <c r="AG141" s="415"/>
      <c r="AH141" s="415">
        <f t="shared" si="6"/>
        <v>6.6666666666666666E-2</v>
      </c>
      <c r="AI141" s="415">
        <f t="shared" si="12"/>
        <v>6</v>
      </c>
      <c r="AJ141" s="415">
        <f t="shared" si="7"/>
        <v>5</v>
      </c>
      <c r="AK141" s="415"/>
      <c r="AL141" s="415"/>
      <c r="AM141" s="415"/>
      <c r="AN141" s="415"/>
      <c r="AO141" s="410"/>
      <c r="AP141" s="395"/>
      <c r="AQ141" s="383"/>
      <c r="AR141" s="383"/>
      <c r="AS141" s="383"/>
    </row>
    <row r="142" spans="1:45" outlineLevel="3" x14ac:dyDescent="0.25">
      <c r="A142" s="383"/>
      <c r="B142" s="392"/>
      <c r="C142" s="385">
        <f t="shared" si="16"/>
        <v>4</v>
      </c>
      <c r="D142" s="410"/>
      <c r="E142" s="467"/>
      <c r="F142" s="467"/>
      <c r="G142" s="410"/>
      <c r="H142" s="431"/>
      <c r="I142" s="431"/>
      <c r="J142" s="431">
        <v>7</v>
      </c>
      <c r="K142" s="623">
        <f>Periods!L28</f>
        <v>43852</v>
      </c>
      <c r="L142" s="624">
        <f t="shared" ca="1" si="15"/>
        <v>39</v>
      </c>
      <c r="M142" s="447"/>
      <c r="N142" s="415"/>
      <c r="O142" s="1001" cm="1">
        <f t="array" ref="O142">INDEX(O$75:O$84,$AI142,1)*(1-$AH142)+INDEX(O$75:O$84,$AJ142,1)*($AH142)</f>
        <v>350</v>
      </c>
      <c r="P142" s="1001" cm="1">
        <f t="array" ref="P142">INDEX(P$75:P$84,$AI142,1)*(1-$AH142)+INDEX(P$75:P$84,$AJ142,1)*($AH142)</f>
        <v>1450</v>
      </c>
      <c r="Q142" s="1002" cm="1">
        <f t="array" ref="Q142">INDEX(Q$75:Q$84,$AI142,1)*(1-$AH142)+INDEX(Q$75:Q$84,$AJ142,1)*($AH142)</f>
        <v>0.5</v>
      </c>
      <c r="R142" s="1002" cm="1">
        <f t="array" ref="R142">INDEX(R$75:R$84,$AI142,1)*(1-$AH142)+INDEX(R$75:R$84,$AJ142,1)*($AH142)</f>
        <v>0.59250000000000003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0</v>
      </c>
      <c r="W142" s="415"/>
      <c r="X142" s="415"/>
      <c r="Y142" s="415"/>
      <c r="Z142" s="415"/>
      <c r="AA142" s="415"/>
      <c r="AB142" s="415"/>
      <c r="AC142" s="415"/>
      <c r="AD142" s="415"/>
      <c r="AE142" s="415"/>
      <c r="AF142" s="415"/>
      <c r="AG142" s="415"/>
      <c r="AH142" s="415">
        <f t="shared" si="6"/>
        <v>0</v>
      </c>
      <c r="AI142" s="415">
        <f t="shared" si="12"/>
        <v>8</v>
      </c>
      <c r="AJ142" s="415">
        <f t="shared" si="7"/>
        <v>7</v>
      </c>
      <c r="AK142" s="415"/>
      <c r="AL142" s="415"/>
      <c r="AM142" s="415"/>
      <c r="AN142" s="415"/>
      <c r="AO142" s="410"/>
      <c r="AP142" s="395"/>
      <c r="AQ142" s="383"/>
      <c r="AR142" s="383"/>
      <c r="AS142" s="383"/>
    </row>
    <row r="143" spans="1:45" outlineLevel="3" x14ac:dyDescent="0.25">
      <c r="A143" s="383"/>
      <c r="B143" s="392"/>
      <c r="C143" s="385">
        <f t="shared" si="16"/>
        <v>4</v>
      </c>
      <c r="D143" s="410"/>
      <c r="E143" s="467"/>
      <c r="F143" s="467"/>
      <c r="G143" s="410"/>
      <c r="H143" s="431"/>
      <c r="I143" s="431"/>
      <c r="J143" s="431">
        <v>8</v>
      </c>
      <c r="K143" s="623">
        <f>Periods!L29</f>
        <v>43891</v>
      </c>
      <c r="L143" s="624">
        <f t="shared" ca="1" si="15"/>
        <v>31</v>
      </c>
      <c r="M143" s="447"/>
      <c r="N143" s="415"/>
      <c r="O143" s="1001" cm="1">
        <f t="array" ref="O143">INDEX(O$75:O$84,$AI143,1)*(1-$AH143)+INDEX(O$75:O$84,$AJ143,1)*($AH143)</f>
        <v>233</v>
      </c>
      <c r="P143" s="1001" cm="1">
        <f t="array" ref="P143">INDEX(P$75:P$84,$AI143,1)*(1-$AH143)+INDEX(P$75:P$84,$AJ143,1)*($AH143)</f>
        <v>865</v>
      </c>
      <c r="Q143" s="1002" cm="1">
        <f t="array" ref="Q143">INDEX(Q$75:Q$84,$AI143,1)*(1-$AH143)+INDEX(Q$75:Q$84,$AJ143,1)*($AH143)</f>
        <v>0.48635</v>
      </c>
      <c r="R143" s="1002" cm="1">
        <f t="array" ref="R143">INDEX(R$75:R$84,$AI143,1)*(1-$AH143)+INDEX(R$75:R$84,$AJ143,1)*($AH143)</f>
        <v>0.56520000000000004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3.9000000000000007E-2</v>
      </c>
      <c r="W143" s="415"/>
      <c r="X143" s="415"/>
      <c r="Y143" s="415"/>
      <c r="Z143" s="415"/>
      <c r="AA143" s="415"/>
      <c r="AB143" s="415"/>
      <c r="AC143" s="415"/>
      <c r="AD143" s="415"/>
      <c r="AE143" s="415"/>
      <c r="AF143" s="415"/>
      <c r="AG143" s="415"/>
      <c r="AH143" s="415">
        <f t="shared" si="6"/>
        <v>0.22</v>
      </c>
      <c r="AI143" s="415">
        <f t="shared" si="12"/>
        <v>9</v>
      </c>
      <c r="AJ143" s="415">
        <f t="shared" si="7"/>
        <v>8</v>
      </c>
      <c r="AK143" s="415"/>
      <c r="AL143" s="415"/>
      <c r="AM143" s="415"/>
      <c r="AN143" s="415"/>
      <c r="AO143" s="410"/>
      <c r="AP143" s="395"/>
      <c r="AQ143" s="383"/>
      <c r="AR143" s="383"/>
      <c r="AS143" s="383"/>
    </row>
    <row r="144" spans="1:45" outlineLevel="3" x14ac:dyDescent="0.25">
      <c r="A144" s="383"/>
      <c r="B144" s="392"/>
      <c r="C144" s="385">
        <f t="shared" si="16"/>
        <v>4</v>
      </c>
      <c r="D144" s="410"/>
      <c r="E144" s="467"/>
      <c r="F144" s="467"/>
      <c r="G144" s="410"/>
      <c r="H144" s="431"/>
      <c r="I144" s="483"/>
      <c r="J144" s="483">
        <v>9</v>
      </c>
      <c r="K144" s="662">
        <f>Periods!L30</f>
        <v>43922</v>
      </c>
      <c r="L144" s="681">
        <f t="shared" ca="1" si="15"/>
        <v>15</v>
      </c>
      <c r="M144" s="663"/>
      <c r="N144" s="484"/>
      <c r="O144" s="1004" cm="1">
        <f t="array" ref="O144">INDEX(O$75:O$84,$AI144,1)*(1-$AH144)+INDEX(O$75:O$84,$AJ144,1)*($AH144)</f>
        <v>200</v>
      </c>
      <c r="P144" s="1004" cm="1">
        <f t="array" ref="P144">INDEX(P$75:P$84,$AI144,1)*(1-$AH144)+INDEX(P$75:P$84,$AJ144,1)*($AH144)</f>
        <v>512.85714285714289</v>
      </c>
      <c r="Q144" s="1003" cm="1">
        <f t="array" ref="Q144">INDEX(Q$75:Q$84,$AI144,1)*(1-$AH144)+INDEX(Q$75:Q$84,$AJ144,1)*($AH144)</f>
        <v>0.47535714285714281</v>
      </c>
      <c r="R144" s="1003" cm="1">
        <f t="array" ref="R144">INDEX(R$75:R$84,$AI144,1)*(1-$AH144)+INDEX(R$75:R$84,$AJ144,1)*($AH144)</f>
        <v>0.53607142857142853</v>
      </c>
      <c r="S144" s="997" cm="1">
        <f t="array" ref="S144">INDEX([0]!i_pasture_stage_p6z,$J144+1,ROUNDDOWN((ROW($J144)-ROW($J$75))/i_p6_len,0)+1)</f>
        <v>1</v>
      </c>
      <c r="T144" s="1003" cm="1">
        <f t="array" ref="T144">INDEX(T$75:T$84,$AI144,1)*(1-$AH144)+INDEX(T$75:T$84,$AJ144,1)*($AH144)</f>
        <v>0.3</v>
      </c>
      <c r="U144" s="997" cm="1">
        <f t="array" ref="U144">INDEX(U$75:U$84,$AI144,1)*(1-$AH144)+INDEX(U$75:U$84,$AJ144,1)*($AH144)</f>
        <v>10</v>
      </c>
      <c r="V144" s="1003" cm="1">
        <f t="array" ref="V144">INDEX(V$75:V$84,$AI144,1)*(1-$AH144)+INDEX(V$75:V$84,$AJ144,1)*($AH144)</f>
        <v>0.12142857142857143</v>
      </c>
      <c r="W144" s="484"/>
      <c r="X144" s="484"/>
      <c r="Y144" s="484"/>
      <c r="Z144" s="484"/>
      <c r="AA144" s="484"/>
      <c r="AB144" s="484"/>
      <c r="AC144" s="484"/>
      <c r="AD144" s="484"/>
      <c r="AE144" s="484"/>
      <c r="AF144" s="484"/>
      <c r="AG144" s="484"/>
      <c r="AH144" s="415">
        <f t="shared" si="6"/>
        <v>0.2857142857142857</v>
      </c>
      <c r="AI144" s="415">
        <f t="shared" si="12"/>
        <v>10</v>
      </c>
      <c r="AJ144" s="415">
        <f t="shared" si="7"/>
        <v>9</v>
      </c>
      <c r="AK144" s="415"/>
      <c r="AL144" s="415"/>
      <c r="AM144" s="415"/>
      <c r="AN144" s="415"/>
      <c r="AO144" s="410"/>
      <c r="AP144" s="395"/>
      <c r="AQ144" s="383"/>
      <c r="AR144" s="383"/>
      <c r="AS144" s="383"/>
    </row>
    <row r="145" spans="1:45" outlineLevel="2" x14ac:dyDescent="0.25">
      <c r="A145" s="383"/>
      <c r="B145" s="392"/>
      <c r="C145" s="385">
        <f t="shared" ref="C145" si="17">INT($C$40)+2</f>
        <v>3</v>
      </c>
      <c r="D145" s="410"/>
      <c r="E145" s="467"/>
      <c r="F145" s="467"/>
      <c r="G145" s="410"/>
      <c r="H145" s="431"/>
      <c r="I145" s="669" t="s">
        <v>786</v>
      </c>
      <c r="J145" s="669">
        <v>0</v>
      </c>
      <c r="K145" s="670">
        <f>Periods!M21</f>
        <v>43572</v>
      </c>
      <c r="L145" s="682">
        <f t="shared" ca="1" si="15"/>
        <v>21</v>
      </c>
      <c r="M145" s="671"/>
      <c r="N145" s="672"/>
      <c r="O145" s="1000" cm="1">
        <f t="array" ref="O145">INDEX(O$75:O$84,$AI145,1)*(1-$AH145)+INDEX(O$75:O$84,$AJ145,1)*($AH145)</f>
        <v>200</v>
      </c>
      <c r="P145" s="1000" cm="1">
        <f t="array" ref="P145">INDEX(P$75:P$84,$AI145,1)*(1-$AH145)+INDEX(P$75:P$84,$AJ145,1)*($AH145)</f>
        <v>438</v>
      </c>
      <c r="Q145" s="1005" cm="1">
        <f t="array" ref="Q145">INDEX(Q$75:Q$84,$AI145,1)*(1-$AH145)+INDEX(Q$75:Q$84,$AJ145,1)*($AH145)</f>
        <v>0.47249999999999998</v>
      </c>
      <c r="R145" s="1005" cm="1">
        <f t="array" ref="R145">INDEX(R$75:R$84,$AI145,1)*(1-$AH145)+INDEX(R$75:R$84,$AJ145,1)*($AH145)</f>
        <v>0.52749999999999997</v>
      </c>
      <c r="S145" s="998" cm="1">
        <f t="array" ref="S145">INDEX([0]!i_pasture_stage_p6z,$J145+1,ROUNDDOWN((ROW($J145)-ROW($J$75))/i_p6_len,0)+1)</f>
        <v>1</v>
      </c>
      <c r="T145" s="1005" cm="1">
        <f t="array" ref="T145">INDEX(T$75:T$84,$AI145,1)*(1-$AH145)+INDEX(T$75:T$84,$AJ145,1)*($AH145)</f>
        <v>0.3</v>
      </c>
      <c r="U145" s="998" cm="1">
        <f t="array" ref="U145">INDEX(U$75:U$84,$AI145,1)*(1-$AH145)+INDEX(U$75:U$84,$AJ145,1)*($AH145)</f>
        <v>10</v>
      </c>
      <c r="V145" s="1005" cm="1">
        <f t="array" ref="V145">INDEX(V$75:V$84,$AI145,1)*(1-$AH145)+INDEX(V$75:V$84,$AJ145,1)*($AH145)</f>
        <v>0.15</v>
      </c>
      <c r="W145" s="672"/>
      <c r="X145" s="672"/>
      <c r="Y145" s="672"/>
      <c r="Z145" s="672"/>
      <c r="AA145" s="672"/>
      <c r="AB145" s="672"/>
      <c r="AC145" s="672"/>
      <c r="AD145" s="672"/>
      <c r="AE145" s="672"/>
      <c r="AF145" s="672"/>
      <c r="AG145" s="672"/>
      <c r="AH145" s="415">
        <f t="shared" si="6"/>
        <v>0</v>
      </c>
      <c r="AI145" s="415">
        <f t="shared" si="12"/>
        <v>10</v>
      </c>
      <c r="AJ145" s="415">
        <f t="shared" si="7"/>
        <v>9</v>
      </c>
      <c r="AK145" s="415"/>
      <c r="AL145" s="415"/>
      <c r="AM145" s="415"/>
      <c r="AN145" s="415"/>
      <c r="AO145" s="410"/>
      <c r="AP145" s="395"/>
      <c r="AQ145" s="383"/>
      <c r="AR145" s="383"/>
      <c r="AS145" s="383"/>
    </row>
    <row r="146" spans="1:45" outlineLevel="3" collapsed="1" x14ac:dyDescent="0.25">
      <c r="A146" s="383"/>
      <c r="B146" s="392"/>
      <c r="C146" s="385">
        <f t="shared" si="16"/>
        <v>4</v>
      </c>
      <c r="D146" s="410"/>
      <c r="E146" s="467"/>
      <c r="F146" s="467"/>
      <c r="G146" s="410"/>
      <c r="H146" s="431"/>
      <c r="I146" s="431"/>
      <c r="J146" s="431">
        <v>1</v>
      </c>
      <c r="K146" s="623">
        <f>Periods!M22</f>
        <v>43593</v>
      </c>
      <c r="L146" s="624">
        <f t="shared" ca="1" si="15"/>
        <v>21</v>
      </c>
      <c r="M146" s="447"/>
      <c r="N146" s="415"/>
      <c r="O146" s="1001" cm="1">
        <f t="array" ref="O146">INDEX(O$75:O$84,$AI146,1)*(1-$AH146)+INDEX(O$75:O$84,$AJ146,1)*($AH146)</f>
        <v>200</v>
      </c>
      <c r="P146" s="1001" cm="1">
        <f t="array" ref="P146">INDEX(P$75:P$84,$AI146,1)*(1-$AH146)+INDEX(P$75:P$84,$AJ146,1)*($AH146)</f>
        <v>438</v>
      </c>
      <c r="Q146" s="1002" cm="1">
        <f t="array" ref="Q146">INDEX(Q$75:Q$84,$AI146,1)*(1-$AH146)+INDEX(Q$75:Q$84,$AJ146,1)*($AH146)</f>
        <v>0.47249999999999998</v>
      </c>
      <c r="R146" s="1002" cm="1">
        <f t="array" ref="R146">INDEX(R$75:R$84,$AI146,1)*(1-$AH146)+INDEX(R$75:R$84,$AJ146,1)*($AH146)</f>
        <v>0.52749999999999997</v>
      </c>
      <c r="S146" s="996" cm="1">
        <f t="array" ref="S146">INDEX([0]!i_pasture_stage_p6z,$J146+1,ROUNDDOWN((ROW($J146)-ROW($J$75))/i_p6_len,0)+1)</f>
        <v>1</v>
      </c>
      <c r="T146" s="1002" cm="1">
        <f t="array" ref="T146">INDEX(T$75:T$84,$AI146,1)*(1-$AH146)+INDEX(T$75:T$84,$AJ146,1)*($AH146)</f>
        <v>0.3</v>
      </c>
      <c r="U146" s="996" cm="1">
        <f t="array" ref="U146">INDEX(U$75:U$84,$AI146,1)*(1-$AH146)+INDEX(U$75:U$84,$AJ146,1)*($AH146)</f>
        <v>10</v>
      </c>
      <c r="V146" s="1002" cm="1">
        <f t="array" ref="V146">INDEX(V$75:V$84,$AI146,1)*(1-$AH146)+INDEX(V$75:V$84,$AJ146,1)*($AH146)</f>
        <v>0.15</v>
      </c>
      <c r="W146" s="415"/>
      <c r="X146" s="415"/>
      <c r="Y146" s="415"/>
      <c r="Z146" s="415"/>
      <c r="AA146" s="415"/>
      <c r="AB146" s="415"/>
      <c r="AC146" s="415"/>
      <c r="AD146" s="415"/>
      <c r="AE146" s="415"/>
      <c r="AF146" s="415"/>
      <c r="AG146" s="415"/>
      <c r="AH146" s="415">
        <f t="shared" si="6"/>
        <v>0</v>
      </c>
      <c r="AI146" s="415">
        <f t="shared" si="12"/>
        <v>10</v>
      </c>
      <c r="AJ146" s="415">
        <f t="shared" si="7"/>
        <v>9</v>
      </c>
      <c r="AK146" s="415"/>
      <c r="AL146" s="415"/>
      <c r="AM146" s="415"/>
      <c r="AN146" s="415"/>
      <c r="AO146" s="410"/>
      <c r="AP146" s="395"/>
      <c r="AQ146" s="383"/>
      <c r="AR146" s="383"/>
      <c r="AS146" s="383"/>
    </row>
    <row r="147" spans="1:45" outlineLevel="3" x14ac:dyDescent="0.25">
      <c r="A147" s="383"/>
      <c r="B147" s="392"/>
      <c r="C147" s="385">
        <f t="shared" si="16"/>
        <v>4</v>
      </c>
      <c r="D147" s="410"/>
      <c r="E147" s="467"/>
      <c r="F147" s="467"/>
      <c r="G147" s="410"/>
      <c r="H147" s="431"/>
      <c r="I147" s="431"/>
      <c r="J147" s="431">
        <v>2</v>
      </c>
      <c r="K147" s="623">
        <f>Periods!M23</f>
        <v>43614</v>
      </c>
      <c r="L147" s="624">
        <f t="shared" ca="1" si="15"/>
        <v>70</v>
      </c>
      <c r="M147" s="447"/>
      <c r="N147" s="415"/>
      <c r="O147" s="1001" cm="1">
        <f t="array" ref="O147">INDEX(O$75:O$84,$AI147,1)*(1-$AH147)+INDEX(O$75:O$84,$AJ147,1)*($AH147)</f>
        <v>206.45454545454544</v>
      </c>
      <c r="P147" s="1001" cm="1">
        <f t="array" ref="P147">INDEX(P$75:P$84,$AI147,1)*(1-$AH147)+INDEX(P$75:P$84,$AJ147,1)*($AH147)</f>
        <v>704.5454545454545</v>
      </c>
      <c r="Q147" s="1002" cm="1">
        <f t="array" ref="Q147">INDEX(Q$75:Q$84,$AI147,1)*(1-$AH147)+INDEX(Q$75:Q$84,$AJ147,1)*($AH147)</f>
        <v>0.81</v>
      </c>
      <c r="R147" s="1002" cm="1">
        <f t="array" ref="R147">INDEX(R$75:R$84,$AI147,1)*(1-$AH147)+INDEX(R$75:R$84,$AJ147,1)*($AH147)</f>
        <v>0.81</v>
      </c>
      <c r="S147" s="996" cm="1">
        <f t="array" ref="S147">INDEX([0]!i_pasture_stage_p6z,$J147+1,ROUNDDOWN((ROW($J147)-ROW($J$75))/i_p6_len,0)+1)</f>
        <v>0</v>
      </c>
      <c r="T147" s="1002" cm="1">
        <f t="array" ref="T147">INDEX(T$75:T$84,$AI147,1)*(1-$AH147)+INDEX(T$75:T$84,$AJ147,1)*($AH147)</f>
        <v>0.3</v>
      </c>
      <c r="U147" s="996" cm="1">
        <f t="array" ref="U147">INDEX(U$75:U$84,$AI147,1)*(1-$AH147)+INDEX(U$75:U$84,$AJ147,1)*($AH147)</f>
        <v>10</v>
      </c>
      <c r="V147" s="1002" cm="1">
        <f t="array" ref="V147">INDEX(V$75:V$84,$AI147,1)*(1-$AH147)+INDEX(V$75:V$84,$AJ147,1)*($AH147)</f>
        <v>3.1818181818181822E-2</v>
      </c>
      <c r="W147" s="415"/>
      <c r="X147" s="415"/>
      <c r="Y147" s="415"/>
      <c r="Z147" s="415"/>
      <c r="AA147" s="415"/>
      <c r="AB147" s="415"/>
      <c r="AC147" s="415"/>
      <c r="AD147" s="415"/>
      <c r="AE147" s="415"/>
      <c r="AF147" s="415"/>
      <c r="AG147" s="415"/>
      <c r="AH147" s="415">
        <f t="shared" si="6"/>
        <v>0.63636363636363635</v>
      </c>
      <c r="AI147" s="415">
        <f t="shared" si="12"/>
        <v>3</v>
      </c>
      <c r="AJ147" s="415">
        <f t="shared" si="7"/>
        <v>2</v>
      </c>
      <c r="AK147" s="415"/>
      <c r="AL147" s="415"/>
      <c r="AM147" s="415"/>
      <c r="AN147" s="415"/>
      <c r="AO147" s="410"/>
      <c r="AP147" s="395"/>
      <c r="AQ147" s="383"/>
      <c r="AR147" s="383"/>
      <c r="AS147" s="383"/>
    </row>
    <row r="148" spans="1:45" outlineLevel="3" x14ac:dyDescent="0.25">
      <c r="A148" s="383"/>
      <c r="B148" s="392"/>
      <c r="C148" s="385">
        <f t="shared" si="16"/>
        <v>4</v>
      </c>
      <c r="D148" s="410"/>
      <c r="E148" s="467"/>
      <c r="F148" s="467"/>
      <c r="G148" s="410"/>
      <c r="H148" s="431"/>
      <c r="I148" s="431"/>
      <c r="J148" s="431">
        <v>3</v>
      </c>
      <c r="K148" s="623">
        <f>Periods!M24</f>
        <v>43684</v>
      </c>
      <c r="L148" s="624">
        <f t="shared" ca="1" si="15"/>
        <v>49</v>
      </c>
      <c r="M148" s="447"/>
      <c r="N148" s="415"/>
      <c r="O148" s="1001" cm="1">
        <f t="array" ref="O148">INDEX(O$75:O$84,$AI148,1)*(1-$AH148)+INDEX(O$75:O$84,$AJ148,1)*($AH148)</f>
        <v>250</v>
      </c>
      <c r="P148" s="1001" cm="1">
        <f t="array" ref="P148">INDEX(P$75:P$84,$AI148,1)*(1-$AH148)+INDEX(P$75:P$84,$AJ148,1)*($AH148)</f>
        <v>1600</v>
      </c>
      <c r="Q148" s="1002" cm="1">
        <f t="array" ref="Q148">INDEX(Q$75:Q$84,$AI148,1)*(1-$AH148)+INDEX(Q$75:Q$84,$AJ148,1)*($AH148)</f>
        <v>0.8</v>
      </c>
      <c r="R148" s="1002" cm="1">
        <f t="array" ref="R148">INDEX(R$75:R$84,$AI148,1)*(1-$AH148)+INDEX(R$75:R$84,$AJ148,1)*($AH148)</f>
        <v>0.8</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15"/>
      <c r="X148" s="415"/>
      <c r="Y148" s="415"/>
      <c r="Z148" s="415"/>
      <c r="AA148" s="415"/>
      <c r="AB148" s="415"/>
      <c r="AC148" s="415"/>
      <c r="AD148" s="415"/>
      <c r="AE148" s="415"/>
      <c r="AF148" s="415"/>
      <c r="AG148" s="415"/>
      <c r="AH148" s="415">
        <f t="shared" si="6"/>
        <v>0</v>
      </c>
      <c r="AI148" s="415">
        <f t="shared" si="12"/>
        <v>4</v>
      </c>
      <c r="AJ148" s="415">
        <f t="shared" si="7"/>
        <v>3</v>
      </c>
      <c r="AK148" s="415"/>
      <c r="AL148" s="415"/>
      <c r="AM148" s="415"/>
      <c r="AN148" s="415"/>
      <c r="AO148" s="410"/>
      <c r="AP148" s="395"/>
      <c r="AQ148" s="383"/>
      <c r="AR148" s="383"/>
      <c r="AS148" s="383"/>
    </row>
    <row r="149" spans="1:45" outlineLevel="3" x14ac:dyDescent="0.25">
      <c r="A149" s="383"/>
      <c r="B149" s="392"/>
      <c r="C149" s="385">
        <f t="shared" si="16"/>
        <v>4</v>
      </c>
      <c r="D149" s="410"/>
      <c r="E149" s="467"/>
      <c r="F149" s="467"/>
      <c r="G149" s="410"/>
      <c r="H149" s="431"/>
      <c r="I149" s="431"/>
      <c r="J149" s="431">
        <v>4</v>
      </c>
      <c r="K149" s="623">
        <f>Periods!M25</f>
        <v>43733</v>
      </c>
      <c r="L149" s="624">
        <f t="shared" ca="1" si="15"/>
        <v>20</v>
      </c>
      <c r="M149" s="447"/>
      <c r="N149" s="415"/>
      <c r="O149" s="1001" cm="1">
        <f t="array" ref="O149">INDEX(O$75:O$84,$AI149,1)*(1-$AH149)+INDEX(O$75:O$84,$AJ149,1)*($AH149)</f>
        <v>250</v>
      </c>
      <c r="P149" s="1001" cm="1">
        <f t="array" ref="P149">INDEX(P$75:P$84,$AI149,1)*(1-$AH149)+INDEX(P$75:P$84,$AJ149,1)*($AH149)</f>
        <v>4500</v>
      </c>
      <c r="Q149" s="1002" cm="1">
        <f t="array" ref="Q149">INDEX(Q$75:Q$84,$AI149,1)*(1-$AH149)+INDEX(Q$75:Q$84,$AJ149,1)*($AH149)</f>
        <v>0.76</v>
      </c>
      <c r="R149" s="1002" cm="1">
        <f t="array" ref="R149">INDEX(R$75:R$84,$AI149,1)*(1-$AH149)+INDEX(R$75:R$84,$AJ149,1)*($AH149)</f>
        <v>0.78</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15"/>
      <c r="X149" s="415"/>
      <c r="Y149" s="415"/>
      <c r="Z149" s="415"/>
      <c r="AA149" s="415"/>
      <c r="AB149" s="415"/>
      <c r="AC149" s="415"/>
      <c r="AD149" s="415"/>
      <c r="AE149" s="415"/>
      <c r="AF149" s="415"/>
      <c r="AG149" s="415"/>
      <c r="AH149" s="415">
        <f t="shared" si="6"/>
        <v>0</v>
      </c>
      <c r="AI149" s="415">
        <f t="shared" ref="AI149:AI174" si="18">IF($K149&lt;INDEX(i_break_date,ROUNDDOWN((ROW($I149)-ROW($I$75))/i_p6_len,0)+1,1),i_p6_len,IFERROR(IFERROR(MATCH($K149,$K$75:$K$84,0),MATCH($K149,$K$75:$K$84,1)+1),1))</f>
        <v>5</v>
      </c>
      <c r="AJ149" s="415">
        <f t="shared" si="7"/>
        <v>4</v>
      </c>
      <c r="AK149" s="415"/>
      <c r="AL149" s="415"/>
      <c r="AM149" s="415"/>
      <c r="AN149" s="415"/>
      <c r="AO149" s="410"/>
      <c r="AP149" s="395"/>
      <c r="AQ149" s="383"/>
      <c r="AR149" s="383"/>
      <c r="AS149" s="383"/>
    </row>
    <row r="150" spans="1:45" outlineLevel="3" x14ac:dyDescent="0.25">
      <c r="A150" s="383"/>
      <c r="B150" s="392"/>
      <c r="C150" s="385">
        <f t="shared" si="16"/>
        <v>4</v>
      </c>
      <c r="D150" s="410"/>
      <c r="E150" s="467"/>
      <c r="F150" s="467"/>
      <c r="G150" s="410"/>
      <c r="H150" s="431"/>
      <c r="I150" s="431"/>
      <c r="J150" s="431">
        <v>5</v>
      </c>
      <c r="K150" s="623">
        <f>Periods!M26</f>
        <v>43753</v>
      </c>
      <c r="L150" s="624">
        <f t="shared" ca="1" si="15"/>
        <v>44</v>
      </c>
      <c r="M150" s="447"/>
      <c r="N150" s="415"/>
      <c r="O150" s="1001" cm="1">
        <f t="array" ref="O150">INDEX(O$75:O$84,$AI150,1)*(1-$AH150)+INDEX(O$75:O$84,$AJ150,1)*($AH150)</f>
        <v>361.11111111111109</v>
      </c>
      <c r="P150" s="1001" cm="1">
        <f t="array" ref="P150">INDEX(P$75:P$84,$AI150,1)*(1-$AH150)+INDEX(P$75:P$84,$AJ150,1)*($AH150)</f>
        <v>3744.4444444444443</v>
      </c>
      <c r="Q150" s="1002" cm="1">
        <f t="array" ref="Q150">INDEX(Q$75:Q$84,$AI150,1)*(1-$AH150)+INDEX(Q$75:Q$84,$AJ150,1)*($AH150)</f>
        <v>0.66666666666666674</v>
      </c>
      <c r="R150" s="1002" cm="1">
        <f t="array" ref="R150">INDEX(R$75:R$84,$AI150,1)*(1-$AH150)+INDEX(R$75:R$84,$AJ150,1)*($AH150)</f>
        <v>0.73444444444444446</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15"/>
      <c r="X150" s="415"/>
      <c r="Y150" s="415"/>
      <c r="Z150" s="415"/>
      <c r="AA150" s="415"/>
      <c r="AB150" s="415"/>
      <c r="AC150" s="415"/>
      <c r="AD150" s="415"/>
      <c r="AE150" s="415"/>
      <c r="AF150" s="415"/>
      <c r="AG150" s="415"/>
      <c r="AH150" s="415">
        <f t="shared" ref="AH150:AH174" si="19">IF(OR((INDEX($K$75:$K$84,$AI150,1)-INDEX($K$75:$K$84,$AJ150,1))=0,$K150&lt;INDEX($K$75:$K$84,$AJ150,1)),0,(INDEX($K$75:$K$84,$AI150,1)-$K150)/(INDEX($K$75:$K$84,$AI150,1)-INDEX($K$75:$K$84,$AJ150,1)))</f>
        <v>0.55555555555555558</v>
      </c>
      <c r="AI150" s="415">
        <f t="shared" si="18"/>
        <v>6</v>
      </c>
      <c r="AJ150" s="415">
        <f t="shared" ref="AJ150:AJ174" si="20">MAX(1,AI150-1)</f>
        <v>5</v>
      </c>
      <c r="AK150" s="415"/>
      <c r="AL150" s="415"/>
      <c r="AM150" s="415"/>
      <c r="AN150" s="415"/>
      <c r="AO150" s="410"/>
      <c r="AP150" s="395"/>
      <c r="AQ150" s="383"/>
      <c r="AR150" s="383"/>
      <c r="AS150" s="383"/>
    </row>
    <row r="151" spans="1:45" outlineLevel="3" x14ac:dyDescent="0.25">
      <c r="A151" s="383"/>
      <c r="B151" s="392"/>
      <c r="C151" s="385">
        <f t="shared" si="16"/>
        <v>4</v>
      </c>
      <c r="D151" s="410"/>
      <c r="E151" s="467"/>
      <c r="F151" s="467"/>
      <c r="G151" s="410"/>
      <c r="H151" s="431"/>
      <c r="I151" s="431"/>
      <c r="J151" s="431">
        <v>6</v>
      </c>
      <c r="K151" s="623">
        <f>Periods!M27</f>
        <v>43797</v>
      </c>
      <c r="L151" s="624">
        <f t="shared" ca="1" si="15"/>
        <v>55</v>
      </c>
      <c r="M151" s="447"/>
      <c r="N151" s="415"/>
      <c r="O151" s="1001" cm="1">
        <f t="array" ref="O151">INDEX(O$75:O$84,$AI151,1)*(1-$AH151)+INDEX(O$75:O$84,$AJ151,1)*($AH151)</f>
        <v>500</v>
      </c>
      <c r="P151" s="1001" cm="1">
        <f t="array" ref="P151">INDEX(P$75:P$84,$AI151,1)*(1-$AH151)+INDEX(P$75:P$84,$AJ151,1)*($AH151)</f>
        <v>2570.1612903225805</v>
      </c>
      <c r="Q151" s="1002" cm="1">
        <f t="array" ref="Q151">INDEX(Q$75:Q$84,$AI151,1)*(1-$AH151)+INDEX(Q$75:Q$84,$AJ151,1)*($AH151)</f>
        <v>0.53161290322580645</v>
      </c>
      <c r="R151" s="1002" cm="1">
        <f t="array" ref="R151">INDEX(R$75:R$84,$AI151,1)*(1-$AH151)+INDEX(R$75:R$84,$AJ151,1)*($AH151)</f>
        <v>0.65604838709677415</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0</v>
      </c>
      <c r="W151" s="415"/>
      <c r="X151" s="415"/>
      <c r="Y151" s="415"/>
      <c r="Z151" s="415"/>
      <c r="AA151" s="415"/>
      <c r="AB151" s="415"/>
      <c r="AC151" s="415"/>
      <c r="AD151" s="415"/>
      <c r="AE151" s="415"/>
      <c r="AF151" s="415"/>
      <c r="AG151" s="415"/>
      <c r="AH151" s="415">
        <f t="shared" si="19"/>
        <v>0.38709677419354838</v>
      </c>
      <c r="AI151" s="415">
        <f t="shared" si="18"/>
        <v>7</v>
      </c>
      <c r="AJ151" s="415">
        <f t="shared" si="20"/>
        <v>6</v>
      </c>
      <c r="AK151" s="415"/>
      <c r="AL151" s="415"/>
      <c r="AM151" s="415"/>
      <c r="AN151" s="415"/>
      <c r="AO151" s="410"/>
      <c r="AP151" s="395"/>
      <c r="AQ151" s="383"/>
      <c r="AR151" s="383"/>
      <c r="AS151" s="383"/>
    </row>
    <row r="152" spans="1:45" outlineLevel="3" x14ac:dyDescent="0.25">
      <c r="A152" s="383"/>
      <c r="B152" s="392"/>
      <c r="C152" s="385">
        <f t="shared" si="16"/>
        <v>4</v>
      </c>
      <c r="D152" s="410"/>
      <c r="E152" s="467"/>
      <c r="F152" s="467"/>
      <c r="G152" s="410"/>
      <c r="H152" s="431"/>
      <c r="I152" s="431"/>
      <c r="J152" s="431">
        <v>7</v>
      </c>
      <c r="K152" s="623">
        <f>Periods!M28</f>
        <v>43852</v>
      </c>
      <c r="L152" s="624">
        <f t="shared" ca="1" si="15"/>
        <v>39</v>
      </c>
      <c r="M152" s="447"/>
      <c r="N152" s="415"/>
      <c r="O152" s="1001" cm="1">
        <f t="array" ref="O152">INDEX(O$75:O$84,$AI152,1)*(1-$AH152)+INDEX(O$75:O$84,$AJ152,1)*($AH152)</f>
        <v>350</v>
      </c>
      <c r="P152" s="1001" cm="1">
        <f t="array" ref="P152">INDEX(P$75:P$84,$AI152,1)*(1-$AH152)+INDEX(P$75:P$84,$AJ152,1)*($AH152)</f>
        <v>1450</v>
      </c>
      <c r="Q152" s="1002" cm="1">
        <f t="array" ref="Q152">INDEX(Q$75:Q$84,$AI152,1)*(1-$AH152)+INDEX(Q$75:Q$84,$AJ152,1)*($AH152)</f>
        <v>0.5</v>
      </c>
      <c r="R152" s="1002" cm="1">
        <f t="array" ref="R152">INDEX(R$75:R$84,$AI152,1)*(1-$AH152)+INDEX(R$75:R$84,$AJ152,1)*($AH152)</f>
        <v>0.59250000000000003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0</v>
      </c>
      <c r="W152" s="415"/>
      <c r="X152" s="415"/>
      <c r="Y152" s="415"/>
      <c r="Z152" s="415"/>
      <c r="AA152" s="415"/>
      <c r="AB152" s="415"/>
      <c r="AC152" s="415"/>
      <c r="AD152" s="415"/>
      <c r="AE152" s="415"/>
      <c r="AF152" s="415"/>
      <c r="AG152" s="415"/>
      <c r="AH152" s="415">
        <f t="shared" si="19"/>
        <v>0</v>
      </c>
      <c r="AI152" s="415">
        <f t="shared" si="18"/>
        <v>8</v>
      </c>
      <c r="AJ152" s="415">
        <f t="shared" si="20"/>
        <v>7</v>
      </c>
      <c r="AK152" s="415"/>
      <c r="AL152" s="415"/>
      <c r="AM152" s="415"/>
      <c r="AN152" s="415"/>
      <c r="AO152" s="410"/>
      <c r="AP152" s="395"/>
      <c r="AQ152" s="383"/>
      <c r="AR152" s="383"/>
      <c r="AS152" s="383"/>
    </row>
    <row r="153" spans="1:45" outlineLevel="3" x14ac:dyDescent="0.25">
      <c r="A153" s="383"/>
      <c r="B153" s="392"/>
      <c r="C153" s="385">
        <f t="shared" si="16"/>
        <v>4</v>
      </c>
      <c r="D153" s="410"/>
      <c r="E153" s="467"/>
      <c r="F153" s="467"/>
      <c r="G153" s="410"/>
      <c r="H153" s="431"/>
      <c r="I153" s="431"/>
      <c r="J153" s="431">
        <v>8</v>
      </c>
      <c r="K153" s="623">
        <f>Periods!M29</f>
        <v>43891</v>
      </c>
      <c r="L153" s="624">
        <f t="shared" ca="1" si="15"/>
        <v>31</v>
      </c>
      <c r="M153" s="447"/>
      <c r="N153" s="415"/>
      <c r="O153" s="1001" cm="1">
        <f t="array" ref="O153">INDEX(O$75:O$84,$AI153,1)*(1-$AH153)+INDEX(O$75:O$84,$AJ153,1)*($AH153)</f>
        <v>233</v>
      </c>
      <c r="P153" s="1001" cm="1">
        <f t="array" ref="P153">INDEX(P$75:P$84,$AI153,1)*(1-$AH153)+INDEX(P$75:P$84,$AJ153,1)*($AH153)</f>
        <v>865</v>
      </c>
      <c r="Q153" s="1002" cm="1">
        <f t="array" ref="Q153">INDEX(Q$75:Q$84,$AI153,1)*(1-$AH153)+INDEX(Q$75:Q$84,$AJ153,1)*($AH153)</f>
        <v>0.48635</v>
      </c>
      <c r="R153" s="1002" cm="1">
        <f t="array" ref="R153">INDEX(R$75:R$84,$AI153,1)*(1-$AH153)+INDEX(R$75:R$84,$AJ153,1)*($AH153)</f>
        <v>0.56520000000000004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3.9000000000000007E-2</v>
      </c>
      <c r="W153" s="415"/>
      <c r="X153" s="415"/>
      <c r="Y153" s="415"/>
      <c r="Z153" s="415"/>
      <c r="AA153" s="415"/>
      <c r="AB153" s="415"/>
      <c r="AC153" s="415"/>
      <c r="AD153" s="415"/>
      <c r="AE153" s="415"/>
      <c r="AF153" s="415"/>
      <c r="AG153" s="415"/>
      <c r="AH153" s="415">
        <f t="shared" si="19"/>
        <v>0.22</v>
      </c>
      <c r="AI153" s="415">
        <f t="shared" si="18"/>
        <v>9</v>
      </c>
      <c r="AJ153" s="415">
        <f t="shared" si="20"/>
        <v>8</v>
      </c>
      <c r="AK153" s="415"/>
      <c r="AL153" s="415"/>
      <c r="AM153" s="415"/>
      <c r="AN153" s="415"/>
      <c r="AO153" s="410"/>
      <c r="AP153" s="395"/>
      <c r="AQ153" s="383"/>
      <c r="AR153" s="383"/>
      <c r="AS153" s="383"/>
    </row>
    <row r="154" spans="1:45" outlineLevel="3" x14ac:dyDescent="0.25">
      <c r="A154" s="383"/>
      <c r="B154" s="392"/>
      <c r="C154" s="385">
        <f t="shared" si="16"/>
        <v>4</v>
      </c>
      <c r="D154" s="410"/>
      <c r="E154" s="467"/>
      <c r="F154" s="467"/>
      <c r="G154" s="410"/>
      <c r="H154" s="431"/>
      <c r="I154" s="483"/>
      <c r="J154" s="483">
        <v>9</v>
      </c>
      <c r="K154" s="662">
        <f>Periods!M30</f>
        <v>43922</v>
      </c>
      <c r="L154" s="681">
        <f t="shared" ca="1" si="15"/>
        <v>15</v>
      </c>
      <c r="M154" s="663"/>
      <c r="N154" s="484"/>
      <c r="O154" s="1004" cm="1">
        <f t="array" ref="O154">INDEX(O$75:O$84,$AI154,1)*(1-$AH154)+INDEX(O$75:O$84,$AJ154,1)*($AH154)</f>
        <v>200</v>
      </c>
      <c r="P154" s="1004" cm="1">
        <f t="array" ref="P154">INDEX(P$75:P$84,$AI154,1)*(1-$AH154)+INDEX(P$75:P$84,$AJ154,1)*($AH154)</f>
        <v>512.85714285714289</v>
      </c>
      <c r="Q154" s="1003" cm="1">
        <f t="array" ref="Q154">INDEX(Q$75:Q$84,$AI154,1)*(1-$AH154)+INDEX(Q$75:Q$84,$AJ154,1)*($AH154)</f>
        <v>0.47535714285714281</v>
      </c>
      <c r="R154" s="1003" cm="1">
        <f t="array" ref="R154">INDEX(R$75:R$84,$AI154,1)*(1-$AH154)+INDEX(R$75:R$84,$AJ154,1)*($AH154)</f>
        <v>0.53607142857142853</v>
      </c>
      <c r="S154" s="997" cm="1">
        <f t="array" ref="S154">INDEX([0]!i_pasture_stage_p6z,$J154+1,ROUNDDOWN((ROW($J154)-ROW($J$75))/i_p6_len,0)+1)</f>
        <v>1</v>
      </c>
      <c r="T154" s="1003" cm="1">
        <f t="array" ref="T154">INDEX(T$75:T$84,$AI154,1)*(1-$AH154)+INDEX(T$75:T$84,$AJ154,1)*($AH154)</f>
        <v>0.3</v>
      </c>
      <c r="U154" s="997" cm="1">
        <f t="array" ref="U154">INDEX(U$75:U$84,$AI154,1)*(1-$AH154)+INDEX(U$75:U$84,$AJ154,1)*($AH154)</f>
        <v>10</v>
      </c>
      <c r="V154" s="1003" cm="1">
        <f t="array" ref="V154">INDEX(V$75:V$84,$AI154,1)*(1-$AH154)+INDEX(V$75:V$84,$AJ154,1)*($AH154)</f>
        <v>0.12142857142857143</v>
      </c>
      <c r="W154" s="484"/>
      <c r="X154" s="484"/>
      <c r="Y154" s="484"/>
      <c r="Z154" s="484"/>
      <c r="AA154" s="484"/>
      <c r="AB154" s="484"/>
      <c r="AC154" s="484"/>
      <c r="AD154" s="484"/>
      <c r="AE154" s="484"/>
      <c r="AF154" s="484"/>
      <c r="AG154" s="484"/>
      <c r="AH154" s="415">
        <f t="shared" si="19"/>
        <v>0.2857142857142857</v>
      </c>
      <c r="AI154" s="415">
        <f t="shared" si="18"/>
        <v>10</v>
      </c>
      <c r="AJ154" s="415">
        <f t="shared" si="20"/>
        <v>9</v>
      </c>
      <c r="AK154" s="415"/>
      <c r="AL154" s="415"/>
      <c r="AM154" s="415"/>
      <c r="AN154" s="415"/>
      <c r="AO154" s="410"/>
      <c r="AP154" s="395"/>
      <c r="AQ154" s="383"/>
      <c r="AR154" s="383"/>
      <c r="AS154" s="383"/>
    </row>
    <row r="155" spans="1:45" outlineLevel="2" x14ac:dyDescent="0.25">
      <c r="A155" s="383"/>
      <c r="B155" s="392"/>
      <c r="C155" s="385">
        <f t="shared" ref="C155" si="21">INT($C$40)+2</f>
        <v>3</v>
      </c>
      <c r="D155" s="410"/>
      <c r="E155" s="467"/>
      <c r="F155" s="467"/>
      <c r="G155" s="410"/>
      <c r="H155" s="431"/>
      <c r="I155" s="669" t="s">
        <v>787</v>
      </c>
      <c r="J155" s="669">
        <v>0</v>
      </c>
      <c r="K155" s="670">
        <f>Periods!N21</f>
        <v>43572</v>
      </c>
      <c r="L155" s="682">
        <f t="shared" ca="1" si="15"/>
        <v>21</v>
      </c>
      <c r="M155" s="671"/>
      <c r="N155" s="672"/>
      <c r="O155" s="1000" cm="1">
        <f t="array" ref="O155">INDEX(O$75:O$84,$AI155,1)*(1-$AH155)+INDEX(O$75:O$84,$AJ155,1)*($AH155)</f>
        <v>200</v>
      </c>
      <c r="P155" s="1000" cm="1">
        <f t="array" ref="P155">INDEX(P$75:P$84,$AI155,1)*(1-$AH155)+INDEX(P$75:P$84,$AJ155,1)*($AH155)</f>
        <v>438</v>
      </c>
      <c r="Q155" s="1005" cm="1">
        <f t="array" ref="Q155">INDEX(Q$75:Q$84,$AI155,1)*(1-$AH155)+INDEX(Q$75:Q$84,$AJ155,1)*($AH155)</f>
        <v>0.47249999999999998</v>
      </c>
      <c r="R155" s="1005" cm="1">
        <f t="array" ref="R155">INDEX(R$75:R$84,$AI155,1)*(1-$AH155)+INDEX(R$75:R$84,$AJ155,1)*($AH155)</f>
        <v>0.52749999999999997</v>
      </c>
      <c r="S155" s="998" cm="1">
        <f t="array" ref="S155">INDEX([0]!i_pasture_stage_p6z,$J155+1,ROUNDDOWN((ROW($J155)-ROW($J$75))/i_p6_len,0)+1)</f>
        <v>1</v>
      </c>
      <c r="T155" s="1005" cm="1">
        <f t="array" ref="T155">INDEX(T$75:T$84,$AI155,1)*(1-$AH155)+INDEX(T$75:T$84,$AJ155,1)*($AH155)</f>
        <v>0.3</v>
      </c>
      <c r="U155" s="998" cm="1">
        <f t="array" ref="U155">INDEX(U$75:U$84,$AI155,1)*(1-$AH155)+INDEX(U$75:U$84,$AJ155,1)*($AH155)</f>
        <v>10</v>
      </c>
      <c r="V155" s="1005" cm="1">
        <f t="array" ref="V155">INDEX(V$75:V$84,$AI155,1)*(1-$AH155)+INDEX(V$75:V$84,$AJ155,1)*($AH155)</f>
        <v>0.15</v>
      </c>
      <c r="W155" s="672"/>
      <c r="X155" s="672"/>
      <c r="Y155" s="672"/>
      <c r="Z155" s="672"/>
      <c r="AA155" s="672"/>
      <c r="AB155" s="672"/>
      <c r="AC155" s="672"/>
      <c r="AD155" s="672"/>
      <c r="AE155" s="672"/>
      <c r="AF155" s="672"/>
      <c r="AG155" s="672"/>
      <c r="AH155" s="415">
        <f t="shared" si="19"/>
        <v>0</v>
      </c>
      <c r="AI155" s="415">
        <f t="shared" si="18"/>
        <v>10</v>
      </c>
      <c r="AJ155" s="415">
        <f t="shared" si="20"/>
        <v>9</v>
      </c>
      <c r="AK155" s="415"/>
      <c r="AL155" s="415"/>
      <c r="AM155" s="415"/>
      <c r="AN155" s="415"/>
      <c r="AO155" s="410"/>
      <c r="AP155" s="395"/>
      <c r="AQ155" s="383"/>
      <c r="AR155" s="383"/>
      <c r="AS155" s="383"/>
    </row>
    <row r="156" spans="1:45" outlineLevel="3" collapsed="1" x14ac:dyDescent="0.25">
      <c r="A156" s="383"/>
      <c r="B156" s="392"/>
      <c r="C156" s="385">
        <f t="shared" si="16"/>
        <v>4</v>
      </c>
      <c r="D156" s="410"/>
      <c r="E156" s="467"/>
      <c r="F156" s="467"/>
      <c r="G156" s="410"/>
      <c r="H156" s="431"/>
      <c r="I156" s="431"/>
      <c r="J156" s="431">
        <v>1</v>
      </c>
      <c r="K156" s="623">
        <f>Periods!N22</f>
        <v>43593</v>
      </c>
      <c r="L156" s="624">
        <f t="shared" ca="1" si="15"/>
        <v>21</v>
      </c>
      <c r="M156" s="447"/>
      <c r="N156" s="415"/>
      <c r="O156" s="1001" cm="1">
        <f t="array" ref="O156">INDEX(O$75:O$84,$AI156,1)*(1-$AH156)+INDEX(O$75:O$84,$AJ156,1)*($AH156)</f>
        <v>200</v>
      </c>
      <c r="P156" s="1001" cm="1">
        <f t="array" ref="P156">INDEX(P$75:P$84,$AI156,1)*(1-$AH156)+INDEX(P$75:P$84,$AJ156,1)*($AH156)</f>
        <v>438</v>
      </c>
      <c r="Q156" s="1002" cm="1">
        <f t="array" ref="Q156">INDEX(Q$75:Q$84,$AI156,1)*(1-$AH156)+INDEX(Q$75:Q$84,$AJ156,1)*($AH156)</f>
        <v>0.47249999999999998</v>
      </c>
      <c r="R156" s="1002" cm="1">
        <f t="array" ref="R156">INDEX(R$75:R$84,$AI156,1)*(1-$AH156)+INDEX(R$75:R$84,$AJ156,1)*($AH156)</f>
        <v>0.52749999999999997</v>
      </c>
      <c r="S156" s="996" cm="1">
        <f t="array" ref="S156">INDEX([0]!i_pasture_stage_p6z,$J156+1,ROUNDDOWN((ROW($J156)-ROW($J$75))/i_p6_len,0)+1)</f>
        <v>1</v>
      </c>
      <c r="T156" s="1002" cm="1">
        <f t="array" ref="T156">INDEX(T$75:T$84,$AI156,1)*(1-$AH156)+INDEX(T$75:T$84,$AJ156,1)*($AH156)</f>
        <v>0.3</v>
      </c>
      <c r="U156" s="996" cm="1">
        <f t="array" ref="U156">INDEX(U$75:U$84,$AI156,1)*(1-$AH156)+INDEX(U$75:U$84,$AJ156,1)*($AH156)</f>
        <v>10</v>
      </c>
      <c r="V156" s="1002" cm="1">
        <f t="array" ref="V156">INDEX(V$75:V$84,$AI156,1)*(1-$AH156)+INDEX(V$75:V$84,$AJ156,1)*($AH156)</f>
        <v>0.15</v>
      </c>
      <c r="W156" s="415"/>
      <c r="X156" s="415"/>
      <c r="Y156" s="415"/>
      <c r="Z156" s="415"/>
      <c r="AA156" s="415"/>
      <c r="AB156" s="415"/>
      <c r="AC156" s="415"/>
      <c r="AD156" s="415"/>
      <c r="AE156" s="415"/>
      <c r="AF156" s="415"/>
      <c r="AG156" s="415"/>
      <c r="AH156" s="415">
        <f t="shared" si="19"/>
        <v>0</v>
      </c>
      <c r="AI156" s="415">
        <f t="shared" si="18"/>
        <v>10</v>
      </c>
      <c r="AJ156" s="415">
        <f t="shared" si="20"/>
        <v>9</v>
      </c>
      <c r="AK156" s="415"/>
      <c r="AL156" s="415"/>
      <c r="AM156" s="415"/>
      <c r="AN156" s="415"/>
      <c r="AO156" s="410"/>
      <c r="AP156" s="395"/>
      <c r="AQ156" s="383"/>
      <c r="AR156" s="383"/>
      <c r="AS156" s="383"/>
    </row>
    <row r="157" spans="1:45" outlineLevel="3" x14ac:dyDescent="0.25">
      <c r="A157" s="383"/>
      <c r="B157" s="392"/>
      <c r="C157" s="385">
        <f t="shared" si="16"/>
        <v>4</v>
      </c>
      <c r="D157" s="410"/>
      <c r="E157" s="467"/>
      <c r="F157" s="467"/>
      <c r="G157" s="410"/>
      <c r="H157" s="431"/>
      <c r="I157" s="431"/>
      <c r="J157" s="431">
        <v>2</v>
      </c>
      <c r="K157" s="623">
        <f>Periods!N23</f>
        <v>43614</v>
      </c>
      <c r="L157" s="624">
        <f t="shared" ca="1" si="15"/>
        <v>70</v>
      </c>
      <c r="M157" s="447"/>
      <c r="N157" s="415"/>
      <c r="O157" s="1001" cm="1">
        <f t="array" ref="O157">INDEX(O$75:O$84,$AI157,1)*(1-$AH157)+INDEX(O$75:O$84,$AJ157,1)*($AH157)</f>
        <v>206.45454545454544</v>
      </c>
      <c r="P157" s="1001" cm="1">
        <f t="array" ref="P157">INDEX(P$75:P$84,$AI157,1)*(1-$AH157)+INDEX(P$75:P$84,$AJ157,1)*($AH157)</f>
        <v>704.5454545454545</v>
      </c>
      <c r="Q157" s="1002" cm="1">
        <f t="array" ref="Q157">INDEX(Q$75:Q$84,$AI157,1)*(1-$AH157)+INDEX(Q$75:Q$84,$AJ157,1)*($AH157)</f>
        <v>0.81</v>
      </c>
      <c r="R157" s="1002" cm="1">
        <f t="array" ref="R157">INDEX(R$75:R$84,$AI157,1)*(1-$AH157)+INDEX(R$75:R$84,$AJ157,1)*($AH157)</f>
        <v>0.81</v>
      </c>
      <c r="S157" s="996" cm="1">
        <f t="array" ref="S157">INDEX([0]!i_pasture_stage_p6z,$J157+1,ROUNDDOWN((ROW($J157)-ROW($J$75))/i_p6_len,0)+1)</f>
        <v>0</v>
      </c>
      <c r="T157" s="1002" cm="1">
        <f t="array" ref="T157">INDEX(T$75:T$84,$AI157,1)*(1-$AH157)+INDEX(T$75:T$84,$AJ157,1)*($AH157)</f>
        <v>0.3</v>
      </c>
      <c r="U157" s="996" cm="1">
        <f t="array" ref="U157">INDEX(U$75:U$84,$AI157,1)*(1-$AH157)+INDEX(U$75:U$84,$AJ157,1)*($AH157)</f>
        <v>10</v>
      </c>
      <c r="V157" s="1002" cm="1">
        <f t="array" ref="V157">INDEX(V$75:V$84,$AI157,1)*(1-$AH157)+INDEX(V$75:V$84,$AJ157,1)*($AH157)</f>
        <v>3.1818181818181822E-2</v>
      </c>
      <c r="W157" s="415"/>
      <c r="X157" s="415"/>
      <c r="Y157" s="415"/>
      <c r="Z157" s="415"/>
      <c r="AA157" s="415"/>
      <c r="AB157" s="415"/>
      <c r="AC157" s="415"/>
      <c r="AD157" s="415"/>
      <c r="AE157" s="415"/>
      <c r="AF157" s="415"/>
      <c r="AG157" s="415"/>
      <c r="AH157" s="415">
        <f t="shared" si="19"/>
        <v>0.63636363636363635</v>
      </c>
      <c r="AI157" s="415">
        <f t="shared" si="18"/>
        <v>3</v>
      </c>
      <c r="AJ157" s="415">
        <f t="shared" si="20"/>
        <v>2</v>
      </c>
      <c r="AK157" s="415"/>
      <c r="AL157" s="415"/>
      <c r="AM157" s="415"/>
      <c r="AN157" s="415"/>
      <c r="AO157" s="410"/>
      <c r="AP157" s="395"/>
      <c r="AQ157" s="383"/>
      <c r="AR157" s="383"/>
      <c r="AS157" s="383"/>
    </row>
    <row r="158" spans="1:45" outlineLevel="3" x14ac:dyDescent="0.25">
      <c r="A158" s="383"/>
      <c r="B158" s="392"/>
      <c r="C158" s="385">
        <f t="shared" si="16"/>
        <v>4</v>
      </c>
      <c r="D158" s="410"/>
      <c r="E158" s="467"/>
      <c r="F158" s="467"/>
      <c r="G158" s="410"/>
      <c r="H158" s="431"/>
      <c r="I158" s="431"/>
      <c r="J158" s="431">
        <v>3</v>
      </c>
      <c r="K158" s="623">
        <f>Periods!N24</f>
        <v>43684</v>
      </c>
      <c r="L158" s="624">
        <f t="shared" ca="1" si="15"/>
        <v>49</v>
      </c>
      <c r="M158" s="447"/>
      <c r="N158" s="415"/>
      <c r="O158" s="1001" cm="1">
        <f t="array" ref="O158">INDEX(O$75:O$84,$AI158,1)*(1-$AH158)+INDEX(O$75:O$84,$AJ158,1)*($AH158)</f>
        <v>250</v>
      </c>
      <c r="P158" s="1001" cm="1">
        <f t="array" ref="P158">INDEX(P$75:P$84,$AI158,1)*(1-$AH158)+INDEX(P$75:P$84,$AJ158,1)*($AH158)</f>
        <v>1600</v>
      </c>
      <c r="Q158" s="1002" cm="1">
        <f t="array" ref="Q158">INDEX(Q$75:Q$84,$AI158,1)*(1-$AH158)+INDEX(Q$75:Q$84,$AJ158,1)*($AH158)</f>
        <v>0.8</v>
      </c>
      <c r="R158" s="1002" cm="1">
        <f t="array" ref="R158">INDEX(R$75:R$84,$AI158,1)*(1-$AH158)+INDEX(R$75:R$84,$AJ158,1)*($AH158)</f>
        <v>0.8</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15"/>
      <c r="X158" s="415"/>
      <c r="Y158" s="415"/>
      <c r="Z158" s="415"/>
      <c r="AA158" s="415"/>
      <c r="AB158" s="415"/>
      <c r="AC158" s="415"/>
      <c r="AD158" s="415"/>
      <c r="AE158" s="415"/>
      <c r="AF158" s="415"/>
      <c r="AG158" s="415"/>
      <c r="AH158" s="415">
        <f t="shared" si="19"/>
        <v>0</v>
      </c>
      <c r="AI158" s="415">
        <f t="shared" si="18"/>
        <v>4</v>
      </c>
      <c r="AJ158" s="415">
        <f t="shared" si="20"/>
        <v>3</v>
      </c>
      <c r="AK158" s="415"/>
      <c r="AL158" s="415"/>
      <c r="AM158" s="415"/>
      <c r="AN158" s="415"/>
      <c r="AO158" s="410"/>
      <c r="AP158" s="395"/>
      <c r="AQ158" s="383"/>
      <c r="AR158" s="383"/>
      <c r="AS158" s="383"/>
    </row>
    <row r="159" spans="1:45" outlineLevel="3" x14ac:dyDescent="0.25">
      <c r="A159" s="383"/>
      <c r="B159" s="392"/>
      <c r="C159" s="385">
        <f t="shared" si="16"/>
        <v>4</v>
      </c>
      <c r="D159" s="410"/>
      <c r="E159" s="467"/>
      <c r="F159" s="467"/>
      <c r="G159" s="410"/>
      <c r="H159" s="431"/>
      <c r="I159" s="431"/>
      <c r="J159" s="431">
        <v>4</v>
      </c>
      <c r="K159" s="623">
        <f>Periods!N25</f>
        <v>43733</v>
      </c>
      <c r="L159" s="624">
        <f t="shared" ca="1" si="15"/>
        <v>20</v>
      </c>
      <c r="M159" s="447"/>
      <c r="N159" s="415"/>
      <c r="O159" s="1001" cm="1">
        <f t="array" ref="O159">INDEX(O$75:O$84,$AI159,1)*(1-$AH159)+INDEX(O$75:O$84,$AJ159,1)*($AH159)</f>
        <v>250</v>
      </c>
      <c r="P159" s="1001" cm="1">
        <f t="array" ref="P159">INDEX(P$75:P$84,$AI159,1)*(1-$AH159)+INDEX(P$75:P$84,$AJ159,1)*($AH159)</f>
        <v>4500</v>
      </c>
      <c r="Q159" s="1002" cm="1">
        <f t="array" ref="Q159">INDEX(Q$75:Q$84,$AI159,1)*(1-$AH159)+INDEX(Q$75:Q$84,$AJ159,1)*($AH159)</f>
        <v>0.76</v>
      </c>
      <c r="R159" s="1002" cm="1">
        <f t="array" ref="R159">INDEX(R$75:R$84,$AI159,1)*(1-$AH159)+INDEX(R$75:R$84,$AJ159,1)*($AH159)</f>
        <v>0.78</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15"/>
      <c r="X159" s="415"/>
      <c r="Y159" s="415"/>
      <c r="Z159" s="415"/>
      <c r="AA159" s="415"/>
      <c r="AB159" s="415"/>
      <c r="AC159" s="415"/>
      <c r="AD159" s="415"/>
      <c r="AE159" s="415"/>
      <c r="AF159" s="415"/>
      <c r="AG159" s="415"/>
      <c r="AH159" s="415">
        <f t="shared" si="19"/>
        <v>0</v>
      </c>
      <c r="AI159" s="415">
        <f t="shared" si="18"/>
        <v>5</v>
      </c>
      <c r="AJ159" s="415">
        <f t="shared" si="20"/>
        <v>4</v>
      </c>
      <c r="AK159" s="415"/>
      <c r="AL159" s="415"/>
      <c r="AM159" s="415"/>
      <c r="AN159" s="415"/>
      <c r="AO159" s="410"/>
      <c r="AP159" s="395"/>
      <c r="AQ159" s="383"/>
      <c r="AR159" s="383"/>
      <c r="AS159" s="383"/>
    </row>
    <row r="160" spans="1:45" outlineLevel="3" x14ac:dyDescent="0.25">
      <c r="A160" s="383"/>
      <c r="B160" s="392"/>
      <c r="C160" s="385">
        <f t="shared" si="16"/>
        <v>4</v>
      </c>
      <c r="D160" s="410"/>
      <c r="E160" s="467"/>
      <c r="F160" s="467"/>
      <c r="G160" s="410"/>
      <c r="H160" s="431"/>
      <c r="I160" s="431"/>
      <c r="J160" s="431">
        <v>5</v>
      </c>
      <c r="K160" s="623">
        <f>Periods!N26</f>
        <v>43753</v>
      </c>
      <c r="L160" s="624">
        <f t="shared" ca="1" si="15"/>
        <v>17</v>
      </c>
      <c r="M160" s="447"/>
      <c r="N160" s="415"/>
      <c r="O160" s="1001" cm="1">
        <f t="array" ref="O160">INDEX(O$75:O$84,$AI160,1)*(1-$AH160)+INDEX(O$75:O$84,$AJ160,1)*($AH160)</f>
        <v>361.11111111111109</v>
      </c>
      <c r="P160" s="1001" cm="1">
        <f t="array" ref="P160">INDEX(P$75:P$84,$AI160,1)*(1-$AH160)+INDEX(P$75:P$84,$AJ160,1)*($AH160)</f>
        <v>3744.4444444444443</v>
      </c>
      <c r="Q160" s="1002" cm="1">
        <f t="array" ref="Q160">INDEX(Q$75:Q$84,$AI160,1)*(1-$AH160)+INDEX(Q$75:Q$84,$AJ160,1)*($AH160)</f>
        <v>0.66666666666666674</v>
      </c>
      <c r="R160" s="1002" cm="1">
        <f t="array" ref="R160">INDEX(R$75:R$84,$AI160,1)*(1-$AH160)+INDEX(R$75:R$84,$AJ160,1)*($AH160)</f>
        <v>0.73444444444444446</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15"/>
      <c r="X160" s="415"/>
      <c r="Y160" s="415"/>
      <c r="Z160" s="415"/>
      <c r="AA160" s="415"/>
      <c r="AB160" s="415"/>
      <c r="AC160" s="415"/>
      <c r="AD160" s="415"/>
      <c r="AE160" s="415"/>
      <c r="AF160" s="415"/>
      <c r="AG160" s="415"/>
      <c r="AH160" s="415">
        <f t="shared" si="19"/>
        <v>0.55555555555555558</v>
      </c>
      <c r="AI160" s="415">
        <f t="shared" si="18"/>
        <v>6</v>
      </c>
      <c r="AJ160" s="415">
        <f t="shared" si="20"/>
        <v>5</v>
      </c>
      <c r="AK160" s="415"/>
      <c r="AL160" s="415"/>
      <c r="AM160" s="415"/>
      <c r="AN160" s="415"/>
      <c r="AO160" s="410"/>
      <c r="AP160" s="395"/>
      <c r="AQ160" s="383"/>
      <c r="AR160" s="383"/>
      <c r="AS160" s="383"/>
    </row>
    <row r="161" spans="1:45" outlineLevel="3" x14ac:dyDescent="0.25">
      <c r="A161" s="383"/>
      <c r="B161" s="392"/>
      <c r="C161" s="385">
        <f t="shared" si="16"/>
        <v>4</v>
      </c>
      <c r="D161" s="410"/>
      <c r="E161" s="467"/>
      <c r="F161" s="467"/>
      <c r="G161" s="410"/>
      <c r="H161" s="431"/>
      <c r="I161" s="431"/>
      <c r="J161" s="431">
        <v>6</v>
      </c>
      <c r="K161" s="623">
        <f>Periods!N27</f>
        <v>43770</v>
      </c>
      <c r="L161" s="624">
        <f t="shared" ca="1" si="15"/>
        <v>82</v>
      </c>
      <c r="M161" s="447"/>
      <c r="N161" s="415"/>
      <c r="O161" s="1001" cm="1">
        <f t="array" ref="O161">INDEX(O$75:O$84,$AI161,1)*(1-$AH161)+INDEX(O$75:O$84,$AJ161,1)*($AH161)</f>
        <v>455.55555555555554</v>
      </c>
      <c r="P161" s="1001" cm="1">
        <f t="array" ref="P161">INDEX(P$75:P$84,$AI161,1)*(1-$AH161)+INDEX(P$75:P$84,$AJ161,1)*($AH161)</f>
        <v>3102.2222222222222</v>
      </c>
      <c r="Q161" s="1002" cm="1">
        <f t="array" ref="Q161">INDEX(Q$75:Q$84,$AI161,1)*(1-$AH161)+INDEX(Q$75:Q$84,$AJ161,1)*($AH161)</f>
        <v>0.58733333333333337</v>
      </c>
      <c r="R161" s="1002" cm="1">
        <f t="array" ref="R161">INDEX(R$75:R$84,$AI161,1)*(1-$AH161)+INDEX(R$75:R$84,$AJ161,1)*($AH161)</f>
        <v>0.69572222222222224</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0</v>
      </c>
      <c r="W161" s="415"/>
      <c r="X161" s="415"/>
      <c r="Y161" s="415"/>
      <c r="Z161" s="415"/>
      <c r="AA161" s="415"/>
      <c r="AB161" s="415"/>
      <c r="AC161" s="415"/>
      <c r="AD161" s="415"/>
      <c r="AE161" s="415"/>
      <c r="AF161" s="415"/>
      <c r="AG161" s="415"/>
      <c r="AH161" s="415">
        <f t="shared" si="19"/>
        <v>0.17777777777777778</v>
      </c>
      <c r="AI161" s="415">
        <f t="shared" si="18"/>
        <v>6</v>
      </c>
      <c r="AJ161" s="415">
        <f t="shared" si="20"/>
        <v>5</v>
      </c>
      <c r="AK161" s="415"/>
      <c r="AL161" s="415"/>
      <c r="AM161" s="415"/>
      <c r="AN161" s="415"/>
      <c r="AO161" s="410"/>
      <c r="AP161" s="395"/>
      <c r="AQ161" s="383"/>
      <c r="AR161" s="383"/>
      <c r="AS161" s="383"/>
    </row>
    <row r="162" spans="1:45" outlineLevel="3" x14ac:dyDescent="0.25">
      <c r="A162" s="383"/>
      <c r="B162" s="392"/>
      <c r="C162" s="385">
        <f t="shared" si="16"/>
        <v>4</v>
      </c>
      <c r="D162" s="410"/>
      <c r="E162" s="467"/>
      <c r="F162" s="467"/>
      <c r="G162" s="410"/>
      <c r="H162" s="431"/>
      <c r="I162" s="431"/>
      <c r="J162" s="431">
        <v>7</v>
      </c>
      <c r="K162" s="623">
        <f>Periods!N28</f>
        <v>43852</v>
      </c>
      <c r="L162" s="624">
        <f t="shared" ca="1" si="15"/>
        <v>39</v>
      </c>
      <c r="M162" s="447"/>
      <c r="N162" s="415"/>
      <c r="O162" s="1001" cm="1">
        <f t="array" ref="O162">INDEX(O$75:O$84,$AI162,1)*(1-$AH162)+INDEX(O$75:O$84,$AJ162,1)*($AH162)</f>
        <v>350</v>
      </c>
      <c r="P162" s="1001" cm="1">
        <f t="array" ref="P162">INDEX(P$75:P$84,$AI162,1)*(1-$AH162)+INDEX(P$75:P$84,$AJ162,1)*($AH162)</f>
        <v>1450</v>
      </c>
      <c r="Q162" s="1002" cm="1">
        <f t="array" ref="Q162">INDEX(Q$75:Q$84,$AI162,1)*(1-$AH162)+INDEX(Q$75:Q$84,$AJ162,1)*($AH162)</f>
        <v>0.5</v>
      </c>
      <c r="R162" s="1002" cm="1">
        <f t="array" ref="R162">INDEX(R$75:R$84,$AI162,1)*(1-$AH162)+INDEX(R$75:R$84,$AJ162,1)*($AH162)</f>
        <v>0.59250000000000003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0</v>
      </c>
      <c r="W162" s="415"/>
      <c r="X162" s="415"/>
      <c r="Y162" s="415"/>
      <c r="Z162" s="415"/>
      <c r="AA162" s="415"/>
      <c r="AB162" s="415"/>
      <c r="AC162" s="415"/>
      <c r="AD162" s="415"/>
      <c r="AE162" s="415"/>
      <c r="AF162" s="415"/>
      <c r="AG162" s="415"/>
      <c r="AH162" s="415">
        <f t="shared" si="19"/>
        <v>0</v>
      </c>
      <c r="AI162" s="415">
        <f t="shared" si="18"/>
        <v>8</v>
      </c>
      <c r="AJ162" s="415">
        <f t="shared" si="20"/>
        <v>7</v>
      </c>
      <c r="AK162" s="415"/>
      <c r="AL162" s="415"/>
      <c r="AM162" s="415"/>
      <c r="AN162" s="415"/>
      <c r="AO162" s="410"/>
      <c r="AP162" s="395"/>
      <c r="AQ162" s="383"/>
      <c r="AR162" s="383"/>
      <c r="AS162" s="383"/>
    </row>
    <row r="163" spans="1:45" outlineLevel="3" x14ac:dyDescent="0.25">
      <c r="A163" s="383"/>
      <c r="B163" s="392"/>
      <c r="C163" s="385">
        <f t="shared" si="16"/>
        <v>4</v>
      </c>
      <c r="D163" s="410"/>
      <c r="E163" s="467"/>
      <c r="F163" s="467"/>
      <c r="G163" s="410"/>
      <c r="H163" s="431"/>
      <c r="I163" s="431"/>
      <c r="J163" s="431">
        <v>8</v>
      </c>
      <c r="K163" s="623">
        <f>Periods!N29</f>
        <v>43891</v>
      </c>
      <c r="L163" s="624">
        <f t="shared" ca="1" si="15"/>
        <v>31</v>
      </c>
      <c r="M163" s="447"/>
      <c r="N163" s="415"/>
      <c r="O163" s="1001" cm="1">
        <f t="array" ref="O163">INDEX(O$75:O$84,$AI163,1)*(1-$AH163)+INDEX(O$75:O$84,$AJ163,1)*($AH163)</f>
        <v>233</v>
      </c>
      <c r="P163" s="1001" cm="1">
        <f t="array" ref="P163">INDEX(P$75:P$84,$AI163,1)*(1-$AH163)+INDEX(P$75:P$84,$AJ163,1)*($AH163)</f>
        <v>865</v>
      </c>
      <c r="Q163" s="1002" cm="1">
        <f t="array" ref="Q163">INDEX(Q$75:Q$84,$AI163,1)*(1-$AH163)+INDEX(Q$75:Q$84,$AJ163,1)*($AH163)</f>
        <v>0.48635</v>
      </c>
      <c r="R163" s="1002" cm="1">
        <f t="array" ref="R163">INDEX(R$75:R$84,$AI163,1)*(1-$AH163)+INDEX(R$75:R$84,$AJ163,1)*($AH163)</f>
        <v>0.56520000000000004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3.9000000000000007E-2</v>
      </c>
      <c r="W163" s="415"/>
      <c r="X163" s="415"/>
      <c r="Y163" s="415"/>
      <c r="Z163" s="415"/>
      <c r="AA163" s="415"/>
      <c r="AB163" s="415"/>
      <c r="AC163" s="415"/>
      <c r="AD163" s="415"/>
      <c r="AE163" s="415"/>
      <c r="AF163" s="415"/>
      <c r="AG163" s="415"/>
      <c r="AH163" s="415">
        <f t="shared" si="19"/>
        <v>0.22</v>
      </c>
      <c r="AI163" s="415">
        <f t="shared" si="18"/>
        <v>9</v>
      </c>
      <c r="AJ163" s="415">
        <f t="shared" si="20"/>
        <v>8</v>
      </c>
      <c r="AK163" s="415"/>
      <c r="AL163" s="415"/>
      <c r="AM163" s="415"/>
      <c r="AN163" s="415"/>
      <c r="AO163" s="410"/>
      <c r="AP163" s="395"/>
      <c r="AQ163" s="383"/>
      <c r="AR163" s="383"/>
      <c r="AS163" s="383"/>
    </row>
    <row r="164" spans="1:45" outlineLevel="3" x14ac:dyDescent="0.25">
      <c r="A164" s="383"/>
      <c r="B164" s="392"/>
      <c r="C164" s="385">
        <f t="shared" si="16"/>
        <v>4</v>
      </c>
      <c r="D164" s="410"/>
      <c r="E164" s="467"/>
      <c r="F164" s="467"/>
      <c r="G164" s="410"/>
      <c r="H164" s="431"/>
      <c r="I164" s="483"/>
      <c r="J164" s="483">
        <v>9</v>
      </c>
      <c r="K164" s="662">
        <f>Periods!N30</f>
        <v>43922</v>
      </c>
      <c r="L164" s="681">
        <f ca="1">IF(K165-K164&gt;0,K165-K164,OFFSET(K165,-i_p6_len,0)+365-K164)</f>
        <v>15</v>
      </c>
      <c r="M164" s="663"/>
      <c r="N164" s="484"/>
      <c r="O164" s="1004" cm="1">
        <f t="array" ref="O164">INDEX(O$75:O$84,$AI164,1)*(1-$AH164)+INDEX(O$75:O$84,$AJ164,1)*($AH164)</f>
        <v>200</v>
      </c>
      <c r="P164" s="1004" cm="1">
        <f t="array" ref="P164">INDEX(P$75:P$84,$AI164,1)*(1-$AH164)+INDEX(P$75:P$84,$AJ164,1)*($AH164)</f>
        <v>512.85714285714289</v>
      </c>
      <c r="Q164" s="1003" cm="1">
        <f t="array" ref="Q164">INDEX(Q$75:Q$84,$AI164,1)*(1-$AH164)+INDEX(Q$75:Q$84,$AJ164,1)*($AH164)</f>
        <v>0.47535714285714281</v>
      </c>
      <c r="R164" s="1003" cm="1">
        <f t="array" ref="R164">INDEX(R$75:R$84,$AI164,1)*(1-$AH164)+INDEX(R$75:R$84,$AJ164,1)*($AH164)</f>
        <v>0.53607142857142853</v>
      </c>
      <c r="S164" s="997" cm="1">
        <f t="array" ref="S164">INDEX([0]!i_pasture_stage_p6z,$J164+1,ROUNDDOWN((ROW($J164)-ROW($J$75))/i_p6_len,0)+1)</f>
        <v>1</v>
      </c>
      <c r="T164" s="1003" cm="1">
        <f t="array" ref="T164">INDEX(T$75:T$84,$AI164,1)*(1-$AH164)+INDEX(T$75:T$84,$AJ164,1)*($AH164)</f>
        <v>0.3</v>
      </c>
      <c r="U164" s="997" cm="1">
        <f t="array" ref="U164">INDEX(U$75:U$84,$AI164,1)*(1-$AH164)+INDEX(U$75:U$84,$AJ164,1)*($AH164)</f>
        <v>10</v>
      </c>
      <c r="V164" s="1003" cm="1">
        <f t="array" ref="V164">INDEX(V$75:V$84,$AI164,1)*(1-$AH164)+INDEX(V$75:V$84,$AJ164,1)*($AH164)</f>
        <v>0.12142857142857143</v>
      </c>
      <c r="W164" s="484"/>
      <c r="X164" s="484"/>
      <c r="Y164" s="484"/>
      <c r="Z164" s="484"/>
      <c r="AA164" s="484"/>
      <c r="AB164" s="484"/>
      <c r="AC164" s="484"/>
      <c r="AD164" s="484"/>
      <c r="AE164" s="484"/>
      <c r="AF164" s="484"/>
      <c r="AG164" s="484"/>
      <c r="AH164" s="415">
        <f t="shared" si="19"/>
        <v>0.2857142857142857</v>
      </c>
      <c r="AI164" s="415">
        <f t="shared" si="18"/>
        <v>10</v>
      </c>
      <c r="AJ164" s="415">
        <f t="shared" si="20"/>
        <v>9</v>
      </c>
      <c r="AK164" s="415"/>
      <c r="AL164" s="415"/>
      <c r="AM164" s="415"/>
      <c r="AN164" s="415"/>
      <c r="AO164" s="410"/>
      <c r="AP164" s="395"/>
      <c r="AQ164" s="383"/>
      <c r="AR164" s="383"/>
      <c r="AS164" s="383"/>
    </row>
    <row r="165" spans="1:45" outlineLevel="2" x14ac:dyDescent="0.25">
      <c r="A165" s="383"/>
      <c r="B165" s="392"/>
      <c r="C165" s="385">
        <f t="shared" ref="C165" si="22">INT($C$40)+2</f>
        <v>3</v>
      </c>
      <c r="D165" s="410"/>
      <c r="E165" s="467"/>
      <c r="F165" s="467"/>
      <c r="G165" s="410"/>
      <c r="H165" s="431"/>
      <c r="I165" s="669" t="s">
        <v>788</v>
      </c>
      <c r="J165" s="669">
        <v>0</v>
      </c>
      <c r="K165" s="670">
        <f>Periods!O21</f>
        <v>43572</v>
      </c>
      <c r="L165" s="682">
        <f t="shared" ca="1" si="15"/>
        <v>21</v>
      </c>
      <c r="M165" s="671"/>
      <c r="N165" s="672"/>
      <c r="O165" s="1000" cm="1">
        <f t="array" ref="O165">INDEX(O$75:O$84,$AI165,1)*(1-$AH165)+INDEX(O$75:O$84,$AJ165,1)*($AH165)</f>
        <v>200</v>
      </c>
      <c r="P165" s="1000" cm="1">
        <f t="array" ref="P165">INDEX(P$75:P$84,$AI165,1)*(1-$AH165)+INDEX(P$75:P$84,$AJ165,1)*($AH165)</f>
        <v>438</v>
      </c>
      <c r="Q165" s="1005" cm="1">
        <f t="array" ref="Q165">INDEX(Q$75:Q$84,$AI165,1)*(1-$AH165)+INDEX(Q$75:Q$84,$AJ165,1)*($AH165)</f>
        <v>0.47249999999999998</v>
      </c>
      <c r="R165" s="1005" cm="1">
        <f t="array" ref="R165">INDEX(R$75:R$84,$AI165,1)*(1-$AH165)+INDEX(R$75:R$84,$AJ165,1)*($AH165)</f>
        <v>0.52749999999999997</v>
      </c>
      <c r="S165" s="998" cm="1">
        <f t="array" ref="S165">INDEX([0]!i_pasture_stage_p6z,$J165+1,ROUNDDOWN((ROW($J165)-ROW($J$75))/i_p6_len,0)+1)</f>
        <v>1</v>
      </c>
      <c r="T165" s="1005" cm="1">
        <f t="array" ref="T165">INDEX(T$75:T$84,$AI165,1)*(1-$AH165)+INDEX(T$75:T$84,$AJ165,1)*($AH165)</f>
        <v>0.3</v>
      </c>
      <c r="U165" s="998" cm="1">
        <f t="array" ref="U165">INDEX(U$75:U$84,$AI165,1)*(1-$AH165)+INDEX(U$75:U$84,$AJ165,1)*($AH165)</f>
        <v>10</v>
      </c>
      <c r="V165" s="1005" cm="1">
        <f t="array" ref="V165">INDEX(V$75:V$84,$AI165,1)*(1-$AH165)+INDEX(V$75:V$84,$AJ165,1)*($AH165)</f>
        <v>0.15</v>
      </c>
      <c r="W165" s="672"/>
      <c r="X165" s="672"/>
      <c r="Y165" s="672"/>
      <c r="Z165" s="672"/>
      <c r="AA165" s="672"/>
      <c r="AB165" s="672"/>
      <c r="AC165" s="672"/>
      <c r="AD165" s="672"/>
      <c r="AE165" s="672"/>
      <c r="AF165" s="672"/>
      <c r="AG165" s="672"/>
      <c r="AH165" s="415">
        <f t="shared" si="19"/>
        <v>0</v>
      </c>
      <c r="AI165" s="415">
        <f t="shared" si="18"/>
        <v>10</v>
      </c>
      <c r="AJ165" s="415">
        <f t="shared" si="20"/>
        <v>9</v>
      </c>
      <c r="AK165" s="415"/>
      <c r="AL165" s="415"/>
      <c r="AM165" s="415"/>
      <c r="AN165" s="415"/>
      <c r="AO165" s="410"/>
      <c r="AP165" s="395"/>
      <c r="AQ165" s="383"/>
      <c r="AR165" s="383"/>
      <c r="AS165" s="383"/>
    </row>
    <row r="166" spans="1:45" outlineLevel="3" collapsed="1" x14ac:dyDescent="0.25">
      <c r="A166" s="383"/>
      <c r="B166" s="392"/>
      <c r="C166" s="385">
        <f t="shared" si="16"/>
        <v>4</v>
      </c>
      <c r="D166" s="410"/>
      <c r="E166" s="467"/>
      <c r="F166" s="467"/>
      <c r="G166" s="410"/>
      <c r="H166" s="431"/>
      <c r="I166" s="431"/>
      <c r="J166" s="431">
        <v>1</v>
      </c>
      <c r="K166" s="623">
        <f>Periods!O22</f>
        <v>43593</v>
      </c>
      <c r="L166" s="624">
        <f t="shared" ca="1" si="15"/>
        <v>21</v>
      </c>
      <c r="M166" s="447"/>
      <c r="N166" s="415"/>
      <c r="O166" s="1001" cm="1">
        <f t="array" ref="O166">INDEX(O$75:O$84,$AI166,1)*(1-$AH166)+INDEX(O$75:O$84,$AJ166,1)*($AH166)</f>
        <v>200</v>
      </c>
      <c r="P166" s="1001" cm="1">
        <f t="array" ref="P166">INDEX(P$75:P$84,$AI166,1)*(1-$AH166)+INDEX(P$75:P$84,$AJ166,1)*($AH166)</f>
        <v>438</v>
      </c>
      <c r="Q166" s="1002" cm="1">
        <f t="array" ref="Q166">INDEX(Q$75:Q$84,$AI166,1)*(1-$AH166)+INDEX(Q$75:Q$84,$AJ166,1)*($AH166)</f>
        <v>0.47249999999999998</v>
      </c>
      <c r="R166" s="1002" cm="1">
        <f t="array" ref="R166">INDEX(R$75:R$84,$AI166,1)*(1-$AH166)+INDEX(R$75:R$84,$AJ166,1)*($AH166)</f>
        <v>0.52749999999999997</v>
      </c>
      <c r="S166" s="996" cm="1">
        <f t="array" ref="S166">INDEX([0]!i_pasture_stage_p6z,$J166+1,ROUNDDOWN((ROW($J166)-ROW($J$75))/i_p6_len,0)+1)</f>
        <v>1</v>
      </c>
      <c r="T166" s="1002" cm="1">
        <f t="array" ref="T166">INDEX(T$75:T$84,$AI166,1)*(1-$AH166)+INDEX(T$75:T$84,$AJ166,1)*($AH166)</f>
        <v>0.3</v>
      </c>
      <c r="U166" s="996" cm="1">
        <f t="array" ref="U166">INDEX(U$75:U$84,$AI166,1)*(1-$AH166)+INDEX(U$75:U$84,$AJ166,1)*($AH166)</f>
        <v>10</v>
      </c>
      <c r="V166" s="1002" cm="1">
        <f t="array" ref="V166">INDEX(V$75:V$84,$AI166,1)*(1-$AH166)+INDEX(V$75:V$84,$AJ166,1)*($AH166)</f>
        <v>0.15</v>
      </c>
      <c r="W166" s="415"/>
      <c r="X166" s="415"/>
      <c r="Y166" s="415"/>
      <c r="Z166" s="415"/>
      <c r="AA166" s="415"/>
      <c r="AB166" s="415"/>
      <c r="AC166" s="415"/>
      <c r="AD166" s="415"/>
      <c r="AE166" s="415"/>
      <c r="AF166" s="415"/>
      <c r="AG166" s="415"/>
      <c r="AH166" s="415">
        <f t="shared" si="19"/>
        <v>0</v>
      </c>
      <c r="AI166" s="415">
        <f t="shared" si="18"/>
        <v>10</v>
      </c>
      <c r="AJ166" s="415">
        <f t="shared" si="20"/>
        <v>9</v>
      </c>
      <c r="AK166" s="415"/>
      <c r="AL166" s="415"/>
      <c r="AM166" s="415"/>
      <c r="AN166" s="415"/>
      <c r="AO166" s="410"/>
      <c r="AP166" s="395"/>
      <c r="AQ166" s="383"/>
      <c r="AR166" s="383"/>
      <c r="AS166" s="383"/>
    </row>
    <row r="167" spans="1:45" outlineLevel="3" x14ac:dyDescent="0.25">
      <c r="A167" s="383"/>
      <c r="B167" s="392"/>
      <c r="C167" s="385">
        <f t="shared" si="16"/>
        <v>4</v>
      </c>
      <c r="D167" s="410"/>
      <c r="E167" s="467"/>
      <c r="F167" s="467"/>
      <c r="G167" s="410"/>
      <c r="H167" s="431"/>
      <c r="I167" s="431"/>
      <c r="J167" s="431">
        <v>2</v>
      </c>
      <c r="K167" s="623">
        <f>Periods!O23</f>
        <v>43614</v>
      </c>
      <c r="L167" s="624">
        <f t="shared" ca="1" si="15"/>
        <v>70</v>
      </c>
      <c r="M167" s="447"/>
      <c r="N167" s="415"/>
      <c r="O167" s="1001" cm="1">
        <f t="array" ref="O167">INDEX(O$75:O$84,$AI167,1)*(1-$AH167)+INDEX(O$75:O$84,$AJ167,1)*($AH167)</f>
        <v>206.45454545454544</v>
      </c>
      <c r="P167" s="1001" cm="1">
        <f t="array" ref="P167">INDEX(P$75:P$84,$AI167,1)*(1-$AH167)+INDEX(P$75:P$84,$AJ167,1)*($AH167)</f>
        <v>704.5454545454545</v>
      </c>
      <c r="Q167" s="1002" cm="1">
        <f t="array" ref="Q167">INDEX(Q$75:Q$84,$AI167,1)*(1-$AH167)+INDEX(Q$75:Q$84,$AJ167,1)*($AH167)</f>
        <v>0.81</v>
      </c>
      <c r="R167" s="1002" cm="1">
        <f t="array" ref="R167">INDEX(R$75:R$84,$AI167,1)*(1-$AH167)+INDEX(R$75:R$84,$AJ167,1)*($AH167)</f>
        <v>0.81</v>
      </c>
      <c r="S167" s="996" cm="1">
        <f t="array" ref="S167">INDEX([0]!i_pasture_stage_p6z,$J167+1,ROUNDDOWN((ROW($J167)-ROW($J$75))/i_p6_len,0)+1)</f>
        <v>0</v>
      </c>
      <c r="T167" s="1002" cm="1">
        <f t="array" ref="T167">INDEX(T$75:T$84,$AI167,1)*(1-$AH167)+INDEX(T$75:T$84,$AJ167,1)*($AH167)</f>
        <v>0.3</v>
      </c>
      <c r="U167" s="996" cm="1">
        <f t="array" ref="U167">INDEX(U$75:U$84,$AI167,1)*(1-$AH167)+INDEX(U$75:U$84,$AJ167,1)*($AH167)</f>
        <v>10</v>
      </c>
      <c r="V167" s="1002" cm="1">
        <f t="array" ref="V167">INDEX(V$75:V$84,$AI167,1)*(1-$AH167)+INDEX(V$75:V$84,$AJ167,1)*($AH167)</f>
        <v>3.1818181818181822E-2</v>
      </c>
      <c r="W167" s="415"/>
      <c r="X167" s="415"/>
      <c r="Y167" s="415"/>
      <c r="Z167" s="415"/>
      <c r="AA167" s="415"/>
      <c r="AB167" s="415"/>
      <c r="AC167" s="415"/>
      <c r="AD167" s="415"/>
      <c r="AE167" s="415"/>
      <c r="AF167" s="415"/>
      <c r="AG167" s="415"/>
      <c r="AH167" s="415">
        <f t="shared" si="19"/>
        <v>0.63636363636363635</v>
      </c>
      <c r="AI167" s="415">
        <f t="shared" si="18"/>
        <v>3</v>
      </c>
      <c r="AJ167" s="415">
        <f t="shared" si="20"/>
        <v>2</v>
      </c>
      <c r="AK167" s="415"/>
      <c r="AL167" s="415"/>
      <c r="AM167" s="415"/>
      <c r="AN167" s="415"/>
      <c r="AO167" s="410"/>
      <c r="AP167" s="395"/>
      <c r="AQ167" s="383"/>
      <c r="AR167" s="383"/>
      <c r="AS167" s="383"/>
    </row>
    <row r="168" spans="1:45" outlineLevel="3" x14ac:dyDescent="0.25">
      <c r="A168" s="383"/>
      <c r="B168" s="392"/>
      <c r="C168" s="385">
        <f t="shared" si="16"/>
        <v>4</v>
      </c>
      <c r="D168" s="410"/>
      <c r="E168" s="467"/>
      <c r="F168" s="467"/>
      <c r="G168" s="410"/>
      <c r="H168" s="431"/>
      <c r="I168" s="431"/>
      <c r="J168" s="431">
        <v>3</v>
      </c>
      <c r="K168" s="623">
        <f>Periods!O24</f>
        <v>43684</v>
      </c>
      <c r="L168" s="624">
        <f t="shared" ca="1" si="15"/>
        <v>49</v>
      </c>
      <c r="M168" s="447"/>
      <c r="N168" s="415"/>
      <c r="O168" s="1001" cm="1">
        <f t="array" ref="O168">INDEX(O$75:O$84,$AI168,1)*(1-$AH168)+INDEX(O$75:O$84,$AJ168,1)*($AH168)</f>
        <v>250</v>
      </c>
      <c r="P168" s="1001" cm="1">
        <f t="array" ref="P168">INDEX(P$75:P$84,$AI168,1)*(1-$AH168)+INDEX(P$75:P$84,$AJ168,1)*($AH168)</f>
        <v>1600</v>
      </c>
      <c r="Q168" s="1002" cm="1">
        <f t="array" ref="Q168">INDEX(Q$75:Q$84,$AI168,1)*(1-$AH168)+INDEX(Q$75:Q$84,$AJ168,1)*($AH168)</f>
        <v>0.8</v>
      </c>
      <c r="R168" s="1002" cm="1">
        <f t="array" ref="R168">INDEX(R$75:R$84,$AI168,1)*(1-$AH168)+INDEX(R$75:R$84,$AJ168,1)*($AH168)</f>
        <v>0.8</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15"/>
      <c r="X168" s="415"/>
      <c r="Y168" s="415"/>
      <c r="Z168" s="415"/>
      <c r="AA168" s="415"/>
      <c r="AB168" s="415"/>
      <c r="AC168" s="415"/>
      <c r="AD168" s="415"/>
      <c r="AE168" s="415"/>
      <c r="AF168" s="415"/>
      <c r="AG168" s="415"/>
      <c r="AH168" s="415">
        <f t="shared" si="19"/>
        <v>0</v>
      </c>
      <c r="AI168" s="415">
        <f t="shared" si="18"/>
        <v>4</v>
      </c>
      <c r="AJ168" s="415">
        <f t="shared" si="20"/>
        <v>3</v>
      </c>
      <c r="AK168" s="415"/>
      <c r="AL168" s="415"/>
      <c r="AM168" s="415"/>
      <c r="AN168" s="415"/>
      <c r="AO168" s="410"/>
      <c r="AP168" s="395"/>
      <c r="AQ168" s="383"/>
      <c r="AR168" s="383"/>
      <c r="AS168" s="383"/>
    </row>
    <row r="169" spans="1:45" outlineLevel="3" x14ac:dyDescent="0.25">
      <c r="A169" s="383"/>
      <c r="B169" s="392"/>
      <c r="C169" s="385">
        <f t="shared" si="16"/>
        <v>4</v>
      </c>
      <c r="D169" s="410"/>
      <c r="E169" s="467"/>
      <c r="F169" s="467"/>
      <c r="G169" s="410"/>
      <c r="H169" s="431"/>
      <c r="I169" s="431"/>
      <c r="J169" s="431">
        <v>4</v>
      </c>
      <c r="K169" s="623">
        <f>Periods!O25</f>
        <v>43733</v>
      </c>
      <c r="L169" s="624">
        <f t="shared" ca="1" si="15"/>
        <v>20</v>
      </c>
      <c r="M169" s="447"/>
      <c r="N169" s="415"/>
      <c r="O169" s="1001" cm="1">
        <f t="array" ref="O169">INDEX(O$75:O$84,$AI169,1)*(1-$AH169)+INDEX(O$75:O$84,$AJ169,1)*($AH169)</f>
        <v>250</v>
      </c>
      <c r="P169" s="1001" cm="1">
        <f t="array" ref="P169">INDEX(P$75:P$84,$AI169,1)*(1-$AH169)+INDEX(P$75:P$84,$AJ169,1)*($AH169)</f>
        <v>4500</v>
      </c>
      <c r="Q169" s="1002" cm="1">
        <f t="array" ref="Q169">INDEX(Q$75:Q$84,$AI169,1)*(1-$AH169)+INDEX(Q$75:Q$84,$AJ169,1)*($AH169)</f>
        <v>0.76</v>
      </c>
      <c r="R169" s="1002" cm="1">
        <f t="array" ref="R169">INDEX(R$75:R$84,$AI169,1)*(1-$AH169)+INDEX(R$75:R$84,$AJ169,1)*($AH169)</f>
        <v>0.78</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15"/>
      <c r="X169" s="415"/>
      <c r="Y169" s="415"/>
      <c r="Z169" s="415"/>
      <c r="AA169" s="415"/>
      <c r="AB169" s="415"/>
      <c r="AC169" s="415"/>
      <c r="AD169" s="415"/>
      <c r="AE169" s="415"/>
      <c r="AF169" s="415"/>
      <c r="AG169" s="415"/>
      <c r="AH169" s="415">
        <f t="shared" si="19"/>
        <v>0</v>
      </c>
      <c r="AI169" s="415">
        <f t="shared" si="18"/>
        <v>5</v>
      </c>
      <c r="AJ169" s="415">
        <f t="shared" si="20"/>
        <v>4</v>
      </c>
      <c r="AK169" s="415"/>
      <c r="AL169" s="415"/>
      <c r="AM169" s="415"/>
      <c r="AN169" s="415"/>
      <c r="AO169" s="410"/>
      <c r="AP169" s="395"/>
      <c r="AQ169" s="383"/>
      <c r="AR169" s="383"/>
      <c r="AS169" s="383"/>
    </row>
    <row r="170" spans="1:45" outlineLevel="3" x14ac:dyDescent="0.25">
      <c r="A170" s="383"/>
      <c r="B170" s="392"/>
      <c r="C170" s="385">
        <f t="shared" si="16"/>
        <v>4</v>
      </c>
      <c r="D170" s="410"/>
      <c r="E170" s="467"/>
      <c r="F170" s="467"/>
      <c r="G170" s="410"/>
      <c r="H170" s="431"/>
      <c r="I170" s="431"/>
      <c r="J170" s="431">
        <v>5</v>
      </c>
      <c r="K170" s="623">
        <f>Periods!O26</f>
        <v>43753</v>
      </c>
      <c r="L170" s="624">
        <f t="shared" ca="1" si="15"/>
        <v>17</v>
      </c>
      <c r="M170" s="447"/>
      <c r="N170" s="415"/>
      <c r="O170" s="1001" cm="1">
        <f t="array" ref="O170">INDEX(O$75:O$84,$AI170,1)*(1-$AH170)+INDEX(O$75:O$84,$AJ170,1)*($AH170)</f>
        <v>361.11111111111109</v>
      </c>
      <c r="P170" s="1001" cm="1">
        <f t="array" ref="P170">INDEX(P$75:P$84,$AI170,1)*(1-$AH170)+INDEX(P$75:P$84,$AJ170,1)*($AH170)</f>
        <v>3744.4444444444443</v>
      </c>
      <c r="Q170" s="1002" cm="1">
        <f t="array" ref="Q170">INDEX(Q$75:Q$84,$AI170,1)*(1-$AH170)+INDEX(Q$75:Q$84,$AJ170,1)*($AH170)</f>
        <v>0.66666666666666674</v>
      </c>
      <c r="R170" s="1002" cm="1">
        <f t="array" ref="R170">INDEX(R$75:R$84,$AI170,1)*(1-$AH170)+INDEX(R$75:R$84,$AJ170,1)*($AH170)</f>
        <v>0.73444444444444446</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15"/>
      <c r="X170" s="415"/>
      <c r="Y170" s="415"/>
      <c r="Z170" s="415"/>
      <c r="AA170" s="415"/>
      <c r="AB170" s="415"/>
      <c r="AC170" s="415"/>
      <c r="AD170" s="415"/>
      <c r="AE170" s="415"/>
      <c r="AF170" s="415"/>
      <c r="AG170" s="415"/>
      <c r="AH170" s="415">
        <f t="shared" si="19"/>
        <v>0.55555555555555558</v>
      </c>
      <c r="AI170" s="415">
        <f t="shared" si="18"/>
        <v>6</v>
      </c>
      <c r="AJ170" s="415">
        <f t="shared" si="20"/>
        <v>5</v>
      </c>
      <c r="AK170" s="415"/>
      <c r="AL170" s="415"/>
      <c r="AM170" s="415"/>
      <c r="AN170" s="415"/>
      <c r="AO170" s="410"/>
      <c r="AP170" s="395"/>
      <c r="AQ170" s="383"/>
      <c r="AR170" s="383"/>
      <c r="AS170" s="383"/>
    </row>
    <row r="171" spans="1:45" outlineLevel="3" x14ac:dyDescent="0.25">
      <c r="A171" s="383"/>
      <c r="B171" s="392"/>
      <c r="C171" s="385">
        <f t="shared" si="16"/>
        <v>4</v>
      </c>
      <c r="D171" s="410"/>
      <c r="E171" s="467"/>
      <c r="F171" s="467"/>
      <c r="G171" s="410"/>
      <c r="H171" s="431"/>
      <c r="I171" s="431"/>
      <c r="J171" s="431">
        <v>6</v>
      </c>
      <c r="K171" s="623">
        <f>Periods!O27</f>
        <v>43770</v>
      </c>
      <c r="L171" s="624">
        <f t="shared" ref="L171:L173" ca="1" si="23">IF(K172-K171&gt;0,K172-K171,OFFSET(K172,-i_p6_len,0)+365-K171)</f>
        <v>82</v>
      </c>
      <c r="M171" s="447"/>
      <c r="N171" s="415"/>
      <c r="O171" s="1001" cm="1">
        <f t="array" ref="O171">INDEX(O$75:O$84,$AI171,1)*(1-$AH171)+INDEX(O$75:O$84,$AJ171,1)*($AH171)</f>
        <v>455.55555555555554</v>
      </c>
      <c r="P171" s="1001" cm="1">
        <f t="array" ref="P171">INDEX(P$75:P$84,$AI171,1)*(1-$AH171)+INDEX(P$75:P$84,$AJ171,1)*($AH171)</f>
        <v>3102.2222222222222</v>
      </c>
      <c r="Q171" s="1002" cm="1">
        <f t="array" ref="Q171">INDEX(Q$75:Q$84,$AI171,1)*(1-$AH171)+INDEX(Q$75:Q$84,$AJ171,1)*($AH171)</f>
        <v>0.58733333333333337</v>
      </c>
      <c r="R171" s="1002" cm="1">
        <f t="array" ref="R171">INDEX(R$75:R$84,$AI171,1)*(1-$AH171)+INDEX(R$75:R$84,$AJ171,1)*($AH171)</f>
        <v>0.69572222222222224</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0</v>
      </c>
      <c r="W171" s="415"/>
      <c r="X171" s="415"/>
      <c r="Y171" s="415"/>
      <c r="Z171" s="415"/>
      <c r="AA171" s="415"/>
      <c r="AB171" s="415"/>
      <c r="AC171" s="415"/>
      <c r="AD171" s="415"/>
      <c r="AE171" s="415"/>
      <c r="AF171" s="415"/>
      <c r="AG171" s="415"/>
      <c r="AH171" s="415">
        <f t="shared" si="19"/>
        <v>0.17777777777777778</v>
      </c>
      <c r="AI171" s="415">
        <f t="shared" si="18"/>
        <v>6</v>
      </c>
      <c r="AJ171" s="415">
        <f t="shared" si="20"/>
        <v>5</v>
      </c>
      <c r="AK171" s="415"/>
      <c r="AL171" s="415"/>
      <c r="AM171" s="415"/>
      <c r="AN171" s="415"/>
      <c r="AO171" s="410"/>
      <c r="AP171" s="395"/>
      <c r="AQ171" s="383"/>
      <c r="AR171" s="383"/>
      <c r="AS171" s="383"/>
    </row>
    <row r="172" spans="1:45" outlineLevel="3" x14ac:dyDescent="0.25">
      <c r="A172" s="383"/>
      <c r="B172" s="392"/>
      <c r="C172" s="385">
        <f t="shared" si="16"/>
        <v>4</v>
      </c>
      <c r="D172" s="410"/>
      <c r="E172" s="467"/>
      <c r="F172" s="467"/>
      <c r="G172" s="410"/>
      <c r="H172" s="431"/>
      <c r="I172" s="431"/>
      <c r="J172" s="431">
        <v>7</v>
      </c>
      <c r="K172" s="623">
        <f>Periods!O28</f>
        <v>43852</v>
      </c>
      <c r="L172" s="624">
        <f t="shared" ca="1" si="23"/>
        <v>39</v>
      </c>
      <c r="M172" s="447"/>
      <c r="N172" s="415"/>
      <c r="O172" s="1001" cm="1">
        <f t="array" ref="O172">INDEX(O$75:O$84,$AI172,1)*(1-$AH172)+INDEX(O$75:O$84,$AJ172,1)*($AH172)</f>
        <v>350</v>
      </c>
      <c r="P172" s="1001" cm="1">
        <f t="array" ref="P172">INDEX(P$75:P$84,$AI172,1)*(1-$AH172)+INDEX(P$75:P$84,$AJ172,1)*($AH172)</f>
        <v>1450</v>
      </c>
      <c r="Q172" s="1002" cm="1">
        <f t="array" ref="Q172">INDEX(Q$75:Q$84,$AI172,1)*(1-$AH172)+INDEX(Q$75:Q$84,$AJ172,1)*($AH172)</f>
        <v>0.5</v>
      </c>
      <c r="R172" s="1002" cm="1">
        <f t="array" ref="R172">INDEX(R$75:R$84,$AI172,1)*(1-$AH172)+INDEX(R$75:R$84,$AJ172,1)*($AH172)</f>
        <v>0.59250000000000003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0</v>
      </c>
      <c r="W172" s="415"/>
      <c r="X172" s="415"/>
      <c r="Y172" s="415"/>
      <c r="Z172" s="415"/>
      <c r="AA172" s="415"/>
      <c r="AB172" s="415"/>
      <c r="AC172" s="415"/>
      <c r="AD172" s="415"/>
      <c r="AE172" s="415"/>
      <c r="AF172" s="415"/>
      <c r="AG172" s="415"/>
      <c r="AH172" s="415">
        <f t="shared" si="19"/>
        <v>0</v>
      </c>
      <c r="AI172" s="415">
        <f t="shared" si="18"/>
        <v>8</v>
      </c>
      <c r="AJ172" s="415">
        <f t="shared" si="20"/>
        <v>7</v>
      </c>
      <c r="AK172" s="415"/>
      <c r="AL172" s="415"/>
      <c r="AM172" s="415"/>
      <c r="AN172" s="415"/>
      <c r="AO172" s="410"/>
      <c r="AP172" s="395"/>
      <c r="AQ172" s="383"/>
      <c r="AR172" s="383"/>
      <c r="AS172" s="383"/>
    </row>
    <row r="173" spans="1:45" outlineLevel="3" x14ac:dyDescent="0.25">
      <c r="A173" s="383"/>
      <c r="B173" s="392"/>
      <c r="C173" s="385">
        <f t="shared" si="16"/>
        <v>4</v>
      </c>
      <c r="D173" s="410"/>
      <c r="E173" s="467"/>
      <c r="F173" s="467"/>
      <c r="G173" s="410"/>
      <c r="H173" s="431"/>
      <c r="I173" s="431"/>
      <c r="J173" s="431">
        <v>8</v>
      </c>
      <c r="K173" s="623">
        <f>Periods!O29</f>
        <v>43891</v>
      </c>
      <c r="L173" s="624">
        <f t="shared" ca="1" si="23"/>
        <v>31</v>
      </c>
      <c r="M173" s="447"/>
      <c r="N173" s="415"/>
      <c r="O173" s="1001" cm="1">
        <f t="array" ref="O173">INDEX(O$75:O$84,$AI173,1)*(1-$AH173)+INDEX(O$75:O$84,$AJ173,1)*($AH173)</f>
        <v>233</v>
      </c>
      <c r="P173" s="1001" cm="1">
        <f t="array" ref="P173">INDEX(P$75:P$84,$AI173,1)*(1-$AH173)+INDEX(P$75:P$84,$AJ173,1)*($AH173)</f>
        <v>865</v>
      </c>
      <c r="Q173" s="1002" cm="1">
        <f t="array" ref="Q173">INDEX(Q$75:Q$84,$AI173,1)*(1-$AH173)+INDEX(Q$75:Q$84,$AJ173,1)*($AH173)</f>
        <v>0.48635</v>
      </c>
      <c r="R173" s="1002" cm="1">
        <f t="array" ref="R173">INDEX(R$75:R$84,$AI173,1)*(1-$AH173)+INDEX(R$75:R$84,$AJ173,1)*($AH173)</f>
        <v>0.56520000000000004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3.9000000000000007E-2</v>
      </c>
      <c r="W173" s="415"/>
      <c r="X173" s="415"/>
      <c r="Y173" s="415"/>
      <c r="Z173" s="415"/>
      <c r="AA173" s="415"/>
      <c r="AB173" s="415"/>
      <c r="AC173" s="415"/>
      <c r="AD173" s="415"/>
      <c r="AE173" s="415"/>
      <c r="AF173" s="415"/>
      <c r="AG173" s="415"/>
      <c r="AH173" s="415">
        <f t="shared" si="19"/>
        <v>0.22</v>
      </c>
      <c r="AI173" s="415">
        <f t="shared" si="18"/>
        <v>9</v>
      </c>
      <c r="AJ173" s="415">
        <f t="shared" si="20"/>
        <v>8</v>
      </c>
      <c r="AK173" s="415"/>
      <c r="AL173" s="415"/>
      <c r="AM173" s="415"/>
      <c r="AN173" s="415"/>
      <c r="AO173" s="410"/>
      <c r="AP173" s="395"/>
      <c r="AQ173" s="383"/>
      <c r="AR173" s="383"/>
      <c r="AS173" s="383"/>
    </row>
    <row r="174" spans="1:45" outlineLevel="3" x14ac:dyDescent="0.25">
      <c r="A174" s="383"/>
      <c r="B174" s="392"/>
      <c r="C174" s="385">
        <f t="shared" si="16"/>
        <v>4</v>
      </c>
      <c r="D174" s="410"/>
      <c r="E174" s="467"/>
      <c r="F174" s="467"/>
      <c r="G174" s="410"/>
      <c r="H174" s="431"/>
      <c r="I174" s="431"/>
      <c r="J174" s="431">
        <v>9</v>
      </c>
      <c r="K174" s="623">
        <f>Periods!O30</f>
        <v>43922</v>
      </c>
      <c r="L174" s="624">
        <f ca="1">IF(K175-K174&gt;0,K175-K174,OFFSET(K175,-i_p6_len,0)+365-K174)</f>
        <v>15</v>
      </c>
      <c r="M174" s="450"/>
      <c r="N174" s="415"/>
      <c r="O174" s="1004" cm="1">
        <f t="array" ref="O174">INDEX(O$75:O$84,$AI174,1)*(1-$AH174)+INDEX(O$75:O$84,$AJ174,1)*($AH174)</f>
        <v>200</v>
      </c>
      <c r="P174" s="1004" cm="1">
        <f t="array" ref="P174">INDEX(P$75:P$84,$AI174,1)*(1-$AH174)+INDEX(P$75:P$84,$AJ174,1)*($AH174)</f>
        <v>512.85714285714289</v>
      </c>
      <c r="Q174" s="1003" cm="1">
        <f t="array" ref="Q174">INDEX(Q$75:Q$84,$AI174,1)*(1-$AH174)+INDEX(Q$75:Q$84,$AJ174,1)*($AH174)</f>
        <v>0.47535714285714281</v>
      </c>
      <c r="R174" s="1003" cm="1">
        <f t="array" ref="R174">INDEX(R$75:R$84,$AI174,1)*(1-$AH174)+INDEX(R$75:R$84,$AJ174,1)*($AH174)</f>
        <v>0.53607142857142853</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0.12142857142857143</v>
      </c>
      <c r="W174" s="415"/>
      <c r="X174" s="415"/>
      <c r="Y174" s="415"/>
      <c r="Z174" s="415"/>
      <c r="AA174" s="415"/>
      <c r="AB174" s="415"/>
      <c r="AC174" s="415"/>
      <c r="AD174" s="415"/>
      <c r="AE174" s="415"/>
      <c r="AF174" s="415"/>
      <c r="AG174" s="415"/>
      <c r="AH174" s="415">
        <f t="shared" si="19"/>
        <v>0.2857142857142857</v>
      </c>
      <c r="AI174" s="415">
        <f t="shared" si="18"/>
        <v>10</v>
      </c>
      <c r="AJ174" s="415">
        <f t="shared" si="20"/>
        <v>9</v>
      </c>
      <c r="AK174" s="415"/>
      <c r="AL174" s="415"/>
      <c r="AM174" s="415"/>
      <c r="AN174" s="415"/>
      <c r="AO174" s="410"/>
      <c r="AP174" s="395"/>
      <c r="AQ174" s="383"/>
      <c r="AR174" s="383"/>
      <c r="AS174" s="383"/>
    </row>
    <row r="175" spans="1:45"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438</v>
      </c>
      <c r="AP176" s="395"/>
      <c r="AQ176" s="383"/>
      <c r="AR176" s="383"/>
      <c r="AS176" s="383"/>
    </row>
    <row r="177" spans="1:45" ht="5.0999999999999996" customHeight="1" outlineLevel="3" x14ac:dyDescent="0.25">
      <c r="A177" s="383"/>
      <c r="B177" s="392"/>
      <c r="C177" s="385">
        <f>INT($C$40)+3.005</f>
        <v>4.0049999999999999</v>
      </c>
      <c r="D177" s="410" t="s">
        <v>434</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outlineLevel="2" x14ac:dyDescent="0.25">
      <c r="A178" s="383"/>
      <c r="B178" s="392"/>
      <c r="C178" s="385">
        <f>INT($C$40)+2</f>
        <v>3</v>
      </c>
      <c r="D178" s="410"/>
      <c r="E178" s="467"/>
      <c r="F178" s="467"/>
      <c r="G178" s="410"/>
      <c r="H178" s="431" t="s">
        <v>490</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438</v>
      </c>
      <c r="AP179" s="395"/>
      <c r="AQ179" s="383"/>
      <c r="AR179" s="383"/>
      <c r="AS179" s="383"/>
    </row>
    <row r="180" spans="1:45" outlineLevel="1" x14ac:dyDescent="0.25">
      <c r="A180" s="383"/>
      <c r="B180" s="392"/>
      <c r="C180" s="385">
        <f>INT($C$40)+1</f>
        <v>2</v>
      </c>
      <c r="D180" s="410"/>
      <c r="E180" s="467"/>
      <c r="F180" s="467"/>
      <c r="G180" s="410"/>
      <c r="H180" s="427" t="s">
        <v>491</v>
      </c>
      <c r="I180" s="451"/>
      <c r="J180" s="444" t="s">
        <v>492</v>
      </c>
      <c r="K180" s="398" t="s">
        <v>493</v>
      </c>
      <c r="L180" s="398"/>
      <c r="M180" s="398"/>
      <c r="N180" s="444"/>
      <c r="O180" s="398" t="s">
        <v>494</v>
      </c>
      <c r="P180" s="398"/>
      <c r="Q180" s="398"/>
      <c r="R180" s="398"/>
      <c r="S180" s="398"/>
      <c r="T180" s="398"/>
      <c r="U180" s="398" t="s">
        <v>495</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outlineLevel="1" x14ac:dyDescent="0.25">
      <c r="A181" s="383"/>
      <c r="B181" s="392"/>
      <c r="C181" s="385">
        <f>INT($C$40)+1</f>
        <v>2</v>
      </c>
      <c r="D181" s="410"/>
      <c r="E181" s="467"/>
      <c r="F181" s="467"/>
      <c r="G181" s="410"/>
      <c r="H181" s="427"/>
      <c r="I181" s="451"/>
      <c r="J181" s="444"/>
      <c r="K181" s="444">
        <v>6</v>
      </c>
      <c r="L181" s="444">
        <v>8</v>
      </c>
      <c r="M181" s="444">
        <v>12</v>
      </c>
      <c r="N181" s="444"/>
      <c r="O181" s="444" t="s">
        <v>496</v>
      </c>
      <c r="P181" s="444" t="s">
        <v>497</v>
      </c>
      <c r="Q181" s="444" t="s">
        <v>498</v>
      </c>
      <c r="R181" s="444" t="s">
        <v>921</v>
      </c>
      <c r="S181" s="444" t="s">
        <v>499</v>
      </c>
      <c r="T181" s="444" t="s">
        <v>500</v>
      </c>
      <c r="U181" s="398" t="s">
        <v>501</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customHeight="1" outlineLevel="3" x14ac:dyDescent="0.25">
      <c r="A182" s="383"/>
      <c r="B182" s="392"/>
      <c r="C182" s="385">
        <f>INT($C$40)+3.005</f>
        <v>4.0049999999999999</v>
      </c>
      <c r="D182" s="410" t="s">
        <v>434</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outlineLevel="2" x14ac:dyDescent="0.25">
      <c r="A183" s="383"/>
      <c r="B183" s="392"/>
      <c r="C183" s="385">
        <f>INT($C$40)+2</f>
        <v>3</v>
      </c>
      <c r="D183" s="410"/>
      <c r="E183" s="467"/>
      <c r="F183" s="467"/>
      <c r="G183" s="410"/>
      <c r="H183" s="431" t="s">
        <v>502</v>
      </c>
      <c r="I183" s="431"/>
      <c r="J183" s="432">
        <v>1.65</v>
      </c>
      <c r="K183" s="432">
        <v>0.4</v>
      </c>
      <c r="L183" s="432">
        <v>0.4</v>
      </c>
      <c r="M183" s="432">
        <v>0.6</v>
      </c>
      <c r="N183" s="415"/>
      <c r="O183" s="432">
        <v>13.1</v>
      </c>
      <c r="P183" s="432">
        <v>29.4</v>
      </c>
      <c r="Q183" s="415">
        <f t="shared" ref="Q183:Q194" si="24">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outlineLevel="2" x14ac:dyDescent="0.25">
      <c r="A184" s="383"/>
      <c r="B184" s="392"/>
      <c r="C184" s="385">
        <f>INT($C$40)+2</f>
        <v>3</v>
      </c>
      <c r="D184" s="410"/>
      <c r="E184" s="467"/>
      <c r="F184" s="467"/>
      <c r="G184" s="410"/>
      <c r="H184" s="431" t="s">
        <v>503</v>
      </c>
      <c r="I184" s="431"/>
      <c r="J184" s="432">
        <v>1.9</v>
      </c>
      <c r="K184" s="432">
        <v>0.4</v>
      </c>
      <c r="L184" s="432">
        <v>0.4</v>
      </c>
      <c r="M184" s="432">
        <v>0.5</v>
      </c>
      <c r="N184" s="415"/>
      <c r="O184" s="432">
        <v>13.7</v>
      </c>
      <c r="P184" s="432">
        <v>28.8</v>
      </c>
      <c r="Q184" s="415">
        <f t="shared" si="24"/>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3" x14ac:dyDescent="0.25">
      <c r="A185" s="383"/>
      <c r="B185" s="392"/>
      <c r="C185" s="385">
        <f t="shared" ref="C185:C194" si="25">INT($C$40)+3</f>
        <v>4</v>
      </c>
      <c r="D185" s="410"/>
      <c r="E185" s="467"/>
      <c r="F185" s="467"/>
      <c r="G185" s="410"/>
      <c r="H185" s="431" t="s">
        <v>504</v>
      </c>
      <c r="I185" s="431"/>
      <c r="J185" s="432">
        <v>2</v>
      </c>
      <c r="K185" s="432">
        <v>0.4</v>
      </c>
      <c r="L185" s="432">
        <v>0.4</v>
      </c>
      <c r="M185" s="432">
        <v>0.4</v>
      </c>
      <c r="N185" s="415"/>
      <c r="O185" s="432">
        <v>12.7</v>
      </c>
      <c r="P185" s="432">
        <v>26.2</v>
      </c>
      <c r="Q185" s="415">
        <f t="shared" si="24"/>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si="25"/>
        <v>4</v>
      </c>
      <c r="D186" s="410"/>
      <c r="E186" s="467"/>
      <c r="F186" s="467"/>
      <c r="G186" s="410"/>
      <c r="H186" s="431" t="s">
        <v>505</v>
      </c>
      <c r="I186" s="431"/>
      <c r="J186" s="432">
        <v>2.1</v>
      </c>
      <c r="K186" s="432">
        <v>0.4</v>
      </c>
      <c r="L186" s="432">
        <v>0.4</v>
      </c>
      <c r="M186" s="432">
        <v>0.3</v>
      </c>
      <c r="N186" s="415"/>
      <c r="O186" s="432">
        <v>10.6</v>
      </c>
      <c r="P186" s="432">
        <v>22.2</v>
      </c>
      <c r="Q186" s="415">
        <f t="shared" si="24"/>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5"/>
        <v>4</v>
      </c>
      <c r="D187" s="410"/>
      <c r="E187" s="467"/>
      <c r="F187" s="467"/>
      <c r="G187" s="410"/>
      <c r="H187" s="431" t="s">
        <v>506</v>
      </c>
      <c r="I187" s="431"/>
      <c r="J187" s="432">
        <v>2.2999999999999998</v>
      </c>
      <c r="K187" s="432">
        <v>0.4</v>
      </c>
      <c r="L187" s="432">
        <v>0.4</v>
      </c>
      <c r="M187" s="432">
        <v>0.3</v>
      </c>
      <c r="N187" s="415"/>
      <c r="O187" s="432">
        <v>8.1999999999999993</v>
      </c>
      <c r="P187" s="432">
        <v>18.100000000000001</v>
      </c>
      <c r="Q187" s="415">
        <f t="shared" si="24"/>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5"/>
        <v>4</v>
      </c>
      <c r="D188" s="410"/>
      <c r="E188" s="467"/>
      <c r="F188" s="467"/>
      <c r="G188" s="410"/>
      <c r="H188" s="431" t="s">
        <v>507</v>
      </c>
      <c r="I188" s="431"/>
      <c r="J188" s="432">
        <v>2</v>
      </c>
      <c r="K188" s="432">
        <v>0.4</v>
      </c>
      <c r="L188" s="432">
        <v>0.4</v>
      </c>
      <c r="M188" s="432">
        <v>0.3</v>
      </c>
      <c r="N188" s="415"/>
      <c r="O188" s="432">
        <v>6.7</v>
      </c>
      <c r="P188" s="432">
        <v>15.2</v>
      </c>
      <c r="Q188" s="415">
        <f t="shared" si="24"/>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5"/>
        <v>4</v>
      </c>
      <c r="D189" s="410"/>
      <c r="E189" s="467"/>
      <c r="F189" s="467"/>
      <c r="G189" s="410"/>
      <c r="H189" s="431" t="s">
        <v>508</v>
      </c>
      <c r="I189" s="431"/>
      <c r="J189" s="432">
        <v>1.9</v>
      </c>
      <c r="K189" s="432">
        <v>0.4</v>
      </c>
      <c r="L189" s="432">
        <v>0.4</v>
      </c>
      <c r="M189" s="432">
        <v>0.5</v>
      </c>
      <c r="N189" s="415"/>
      <c r="O189" s="432">
        <v>5.8</v>
      </c>
      <c r="P189" s="432">
        <v>14.4</v>
      </c>
      <c r="Q189" s="415">
        <f t="shared" si="24"/>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5"/>
        <v>4</v>
      </c>
      <c r="D190" s="410"/>
      <c r="E190" s="467"/>
      <c r="F190" s="467"/>
      <c r="G190" s="410"/>
      <c r="H190" s="431" t="s">
        <v>509</v>
      </c>
      <c r="I190" s="431"/>
      <c r="J190" s="432">
        <v>1.8</v>
      </c>
      <c r="K190" s="432">
        <v>0.4</v>
      </c>
      <c r="L190" s="432">
        <v>0.4</v>
      </c>
      <c r="M190" s="432">
        <v>0.65</v>
      </c>
      <c r="N190" s="415"/>
      <c r="O190" s="432">
        <v>5.6</v>
      </c>
      <c r="P190" s="432">
        <v>14.9</v>
      </c>
      <c r="Q190" s="415">
        <f t="shared" si="24"/>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5"/>
        <v>4</v>
      </c>
      <c r="D191" s="410"/>
      <c r="E191" s="467"/>
      <c r="F191" s="467"/>
      <c r="G191" s="410"/>
      <c r="H191" s="431" t="s">
        <v>510</v>
      </c>
      <c r="I191" s="431"/>
      <c r="J191" s="432">
        <v>1.6</v>
      </c>
      <c r="K191" s="432">
        <v>0.4</v>
      </c>
      <c r="L191" s="432">
        <v>0.4</v>
      </c>
      <c r="M191" s="432">
        <v>0.8</v>
      </c>
      <c r="N191" s="415"/>
      <c r="O191" s="432">
        <v>6.3</v>
      </c>
      <c r="P191" s="432">
        <v>17</v>
      </c>
      <c r="Q191" s="415">
        <f t="shared" si="24"/>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5"/>
        <v>4</v>
      </c>
      <c r="D192" s="410"/>
      <c r="E192" s="467"/>
      <c r="F192" s="467"/>
      <c r="G192" s="410"/>
      <c r="H192" s="431" t="s">
        <v>511</v>
      </c>
      <c r="I192" s="431"/>
      <c r="J192" s="432">
        <v>1.3</v>
      </c>
      <c r="K192" s="432">
        <v>0.4</v>
      </c>
      <c r="L192" s="432">
        <v>0.4</v>
      </c>
      <c r="M192" s="432">
        <v>0.8</v>
      </c>
      <c r="N192" s="415"/>
      <c r="O192" s="432">
        <v>7.5</v>
      </c>
      <c r="P192" s="432">
        <v>19.899999999999999</v>
      </c>
      <c r="Q192" s="415">
        <f t="shared" si="24"/>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5"/>
        <v>4</v>
      </c>
      <c r="D193" s="410"/>
      <c r="E193" s="467"/>
      <c r="F193" s="467"/>
      <c r="G193" s="410"/>
      <c r="H193" s="431" t="s">
        <v>512</v>
      </c>
      <c r="I193" s="431"/>
      <c r="J193" s="432">
        <v>1.3</v>
      </c>
      <c r="K193" s="432">
        <v>0.4</v>
      </c>
      <c r="L193" s="432">
        <v>0.4</v>
      </c>
      <c r="M193" s="432">
        <v>0.7</v>
      </c>
      <c r="N193" s="415"/>
      <c r="O193" s="432">
        <v>9.6999999999999993</v>
      </c>
      <c r="P193" s="432">
        <v>23.7</v>
      </c>
      <c r="Q193" s="415">
        <f t="shared" si="24"/>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5"/>
        <v>4</v>
      </c>
      <c r="D194" s="410"/>
      <c r="E194" s="467"/>
      <c r="F194" s="467"/>
      <c r="G194" s="410"/>
      <c r="H194" s="431" t="s">
        <v>513</v>
      </c>
      <c r="I194" s="431"/>
      <c r="J194" s="432">
        <v>1.4</v>
      </c>
      <c r="K194" s="432">
        <v>0.4</v>
      </c>
      <c r="L194" s="432">
        <v>0.4</v>
      </c>
      <c r="M194" s="432">
        <v>0.65</v>
      </c>
      <c r="N194" s="415"/>
      <c r="O194" s="432">
        <v>11.8</v>
      </c>
      <c r="P194" s="432">
        <v>27.6</v>
      </c>
      <c r="Q194" s="415">
        <f t="shared" si="24"/>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438</v>
      </c>
      <c r="AP195" s="395"/>
      <c r="AQ195" s="383"/>
      <c r="AR195" s="383"/>
      <c r="AS195" s="383"/>
    </row>
    <row r="196" spans="1:45" ht="5.0999999999999996" customHeight="1" outlineLevel="3" x14ac:dyDescent="0.25">
      <c r="A196" s="383"/>
      <c r="B196" s="392"/>
      <c r="C196" s="385">
        <f>INT($C$40)+3.005</f>
        <v>4.0049999999999999</v>
      </c>
      <c r="D196" s="410" t="s">
        <v>434</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outlineLevel="2" x14ac:dyDescent="0.25">
      <c r="A197" s="383"/>
      <c r="B197" s="392"/>
      <c r="C197" s="385">
        <f>INT($C$40)+2</f>
        <v>3</v>
      </c>
      <c r="D197" s="410"/>
      <c r="E197" s="467"/>
      <c r="F197" s="467"/>
      <c r="G197" s="410"/>
      <c r="H197" s="431" t="s">
        <v>923</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438</v>
      </c>
      <c r="AP198" s="395"/>
      <c r="AQ198" s="383"/>
      <c r="AR198" s="383"/>
      <c r="AS198" s="383"/>
    </row>
    <row r="199" spans="1:45" outlineLevel="1" x14ac:dyDescent="0.25">
      <c r="A199" s="383"/>
      <c r="B199" s="392"/>
      <c r="C199" s="385">
        <f>INT($C$40)+1</f>
        <v>2</v>
      </c>
      <c r="D199" s="410"/>
      <c r="E199" s="467"/>
      <c r="F199" s="467"/>
      <c r="G199" s="410"/>
      <c r="H199" s="427" t="s">
        <v>514</v>
      </c>
      <c r="I199" s="428"/>
      <c r="J199" s="455" t="s">
        <v>404</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customHeight="1" outlineLevel="3" x14ac:dyDescent="0.25">
      <c r="A200" s="383"/>
      <c r="B200" s="392"/>
      <c r="C200" s="385">
        <f>INT($C$40)+3.005</f>
        <v>4.0049999999999999</v>
      </c>
      <c r="D200" s="410" t="s">
        <v>434</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outlineLevel="2" x14ac:dyDescent="0.25">
      <c r="A201" s="383"/>
      <c r="B201" s="392"/>
      <c r="C201" s="385">
        <f>INT($C$40)+2</f>
        <v>3</v>
      </c>
      <c r="D201" s="410"/>
      <c r="E201" s="467"/>
      <c r="F201" s="467"/>
      <c r="G201" s="410"/>
      <c r="H201" s="415" t="s">
        <v>516</v>
      </c>
      <c r="I201" s="431"/>
      <c r="J201" s="456">
        <v>50</v>
      </c>
      <c r="K201" s="415"/>
      <c r="L201" s="415"/>
      <c r="M201" s="415" t="s">
        <v>517</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outlineLevel="2" x14ac:dyDescent="0.25">
      <c r="A202" s="383"/>
      <c r="B202" s="392"/>
      <c r="C202" s="385">
        <f>INT($C$40)+2</f>
        <v>3</v>
      </c>
      <c r="D202" s="410"/>
      <c r="E202" s="467"/>
      <c r="F202" s="467"/>
      <c r="G202" s="410"/>
      <c r="H202" s="415" t="s">
        <v>518</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c r="I203" s="431"/>
      <c r="J203" s="415" t="s">
        <v>519</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3" x14ac:dyDescent="0.25">
      <c r="A204" s="383"/>
      <c r="B204" s="392"/>
      <c r="C204" s="385">
        <f t="shared" ref="C204:C212" si="26">INT($C$40)+3</f>
        <v>4</v>
      </c>
      <c r="D204" s="410"/>
      <c r="E204" s="467"/>
      <c r="F204" s="467"/>
      <c r="G204" s="410"/>
      <c r="H204" s="417" t="s">
        <v>520</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si="26"/>
        <v>4</v>
      </c>
      <c r="D205" s="410"/>
      <c r="E205" s="467"/>
      <c r="F205" s="467"/>
      <c r="G205" s="410"/>
      <c r="H205" s="417" t="s">
        <v>521</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6"/>
        <v>4</v>
      </c>
      <c r="D206" s="410"/>
      <c r="E206" s="467"/>
      <c r="F206" s="467"/>
      <c r="G206" s="410"/>
      <c r="H206" s="417" t="s">
        <v>522</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6"/>
        <v>4</v>
      </c>
      <c r="D207" s="410"/>
      <c r="E207" s="467"/>
      <c r="F207" s="467"/>
      <c r="G207" s="410"/>
      <c r="H207" s="417" t="s">
        <v>523</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6"/>
        <v>4</v>
      </c>
      <c r="D208" s="410"/>
      <c r="E208" s="467"/>
      <c r="F208" s="467"/>
      <c r="G208" s="410"/>
      <c r="H208" s="417" t="s">
        <v>524</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6"/>
        <v>4</v>
      </c>
      <c r="D209" s="410"/>
      <c r="E209" s="467"/>
      <c r="F209" s="467"/>
      <c r="G209" s="410"/>
      <c r="H209" s="417" t="s">
        <v>525</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6"/>
        <v>4</v>
      </c>
      <c r="D210" s="410"/>
      <c r="E210" s="467"/>
      <c r="F210" s="467"/>
      <c r="G210" s="410"/>
      <c r="H210" s="417" t="s">
        <v>526</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6"/>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6"/>
        <v>4</v>
      </c>
      <c r="D212" s="410"/>
      <c r="E212" s="467"/>
      <c r="F212" s="467"/>
      <c r="G212" s="410"/>
      <c r="H212" s="417" t="s">
        <v>527</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438</v>
      </c>
      <c r="AP213" s="395"/>
      <c r="AQ213" s="383"/>
      <c r="AR213" s="383"/>
      <c r="AS213" s="383"/>
    </row>
    <row r="214" spans="1:45" outlineLevel="1" x14ac:dyDescent="0.25">
      <c r="A214" s="383"/>
      <c r="B214" s="392"/>
      <c r="C214" s="385">
        <f>INT($C$40)+1</f>
        <v>2</v>
      </c>
      <c r="D214" s="410"/>
      <c r="E214" s="467"/>
      <c r="F214" s="467"/>
      <c r="G214" s="410"/>
      <c r="H214" s="427" t="s">
        <v>528</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customHeight="1" outlineLevel="3" x14ac:dyDescent="0.25">
      <c r="A215" s="383"/>
      <c r="B215" s="392"/>
      <c r="C215" s="385">
        <f>INT($C$40)+3.005</f>
        <v>4.0049999999999999</v>
      </c>
      <c r="D215" s="410" t="s">
        <v>434</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outlineLevel="2" x14ac:dyDescent="0.25">
      <c r="A216" s="383"/>
      <c r="B216" s="392"/>
      <c r="C216" s="385">
        <f>INT($C$40)+2</f>
        <v>3</v>
      </c>
      <c r="D216" s="410"/>
      <c r="E216" s="467"/>
      <c r="F216" s="467"/>
      <c r="G216" s="410"/>
      <c r="H216" s="415" t="s">
        <v>529</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438</v>
      </c>
      <c r="AP217" s="395"/>
      <c r="AQ217" s="383"/>
      <c r="AR217" s="383"/>
      <c r="AS217" s="383"/>
    </row>
    <row r="218" spans="1:45" outlineLevel="1" x14ac:dyDescent="0.25">
      <c r="A218" s="383"/>
      <c r="B218" s="392"/>
      <c r="C218" s="385">
        <f>INT($C$40)+1</f>
        <v>2</v>
      </c>
      <c r="D218" s="410"/>
      <c r="E218" s="467"/>
      <c r="F218" s="467"/>
      <c r="G218" s="410"/>
      <c r="H218" s="427" t="s">
        <v>530</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customHeight="1" outlineLevel="3" x14ac:dyDescent="0.25">
      <c r="A219" s="383"/>
      <c r="B219" s="392"/>
      <c r="C219" s="385">
        <f>INT($C$40)+3.005</f>
        <v>4.0049999999999999</v>
      </c>
      <c r="D219" s="410" t="s">
        <v>434</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outlineLevel="2" x14ac:dyDescent="0.25">
      <c r="A220" s="383"/>
      <c r="B220" s="392"/>
      <c r="C220" s="385">
        <f>INT($C$40)+2</f>
        <v>3</v>
      </c>
      <c r="D220" s="410"/>
      <c r="E220" s="467"/>
      <c r="F220" s="467"/>
      <c r="G220" s="410"/>
      <c r="H220" s="415" t="s">
        <v>531</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t="s">
        <v>532</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c r="I223" s="431" t="s">
        <v>533</v>
      </c>
      <c r="J223" s="431" t="s">
        <v>534</v>
      </c>
      <c r="K223" s="431" t="s">
        <v>779</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438</v>
      </c>
      <c r="AP225" s="395"/>
      <c r="AQ225" s="383"/>
      <c r="AR225" s="383"/>
      <c r="AS225" s="383"/>
    </row>
    <row r="226" spans="1:45" s="697" customFormat="1" ht="30" customHeight="1" outlineLevel="1" x14ac:dyDescent="0.25">
      <c r="A226" s="383"/>
      <c r="B226" s="392"/>
      <c r="C226" s="385">
        <f>INT($C$40)+1</f>
        <v>2</v>
      </c>
      <c r="D226" s="410"/>
      <c r="E226" s="467"/>
      <c r="F226" s="467"/>
      <c r="G226" s="410"/>
      <c r="H226" s="427" t="s">
        <v>984</v>
      </c>
      <c r="I226" s="428"/>
      <c r="J226" s="1108" t="s">
        <v>986</v>
      </c>
      <c r="K226" s="1108"/>
      <c r="L226" s="1108" t="s">
        <v>985</v>
      </c>
      <c r="M226" s="1108"/>
      <c r="N226" s="444"/>
      <c r="O226" s="444" t="s">
        <v>1010</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customHeight="1" outlineLevel="3" x14ac:dyDescent="0.25">
      <c r="A227" s="383"/>
      <c r="B227" s="392"/>
      <c r="C227" s="385">
        <f>INT($C$40)+3.005</f>
        <v>4.0049999999999999</v>
      </c>
      <c r="D227" s="410" t="s">
        <v>434</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outlineLevel="2" x14ac:dyDescent="0.25">
      <c r="A228" s="383"/>
      <c r="B228" s="392"/>
      <c r="C228" s="385">
        <f>INT($C$40)+2</f>
        <v>3</v>
      </c>
      <c r="D228" s="410"/>
      <c r="E228" s="467"/>
      <c r="F228" s="467"/>
      <c r="G228" s="410"/>
      <c r="H228" s="415" t="str">
        <f>H261</f>
        <v>Aut</v>
      </c>
      <c r="I228" s="431"/>
      <c r="J228" s="511">
        <f>DATE(i_startyear,MONTH(MAX($N$695:$U$697)+21),DAY(MAX($N$695:$U$697)+21))</f>
        <v>43805</v>
      </c>
      <c r="K228" s="1040">
        <f>MIN(363,INT((J228 - DATE(YEAR(J228),1,1))))+364*(YEAR(J228)-i_startyear)</f>
        <v>339</v>
      </c>
      <c r="L228" s="511">
        <f>DATE(i_startyear,MONTH(MIN($N$695:$U$697)-21),DAY(MIN($N$695:$U$697)-21))</f>
        <v>43763</v>
      </c>
      <c r="M228" s="1040">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outlineLevel="2" x14ac:dyDescent="0.25">
      <c r="A229" s="383"/>
      <c r="B229" s="392"/>
      <c r="C229" s="385">
        <f t="shared" ref="C229:C232" si="27">INT($C$40)+2</f>
        <v>3</v>
      </c>
      <c r="D229" s="410"/>
      <c r="E229" s="467"/>
      <c r="F229" s="467"/>
      <c r="G229" s="410"/>
      <c r="H229" s="415" t="str">
        <f t="shared" ref="H229:H230" si="28">H262</f>
        <v>Win</v>
      </c>
      <c r="I229" s="431"/>
      <c r="J229" s="511">
        <f>DATE(i_startyear,MONTH(MAX($N$719:$U$721)+21),DAY(MAX($N$719:$U$721)+21))</f>
        <v>43470</v>
      </c>
      <c r="K229" s="1040">
        <f>MIN(363,INT((J229 - DATE(YEAR(J229),1,1))))+364*(YEAR(J229)-i_startyear)</f>
        <v>4</v>
      </c>
      <c r="L229" s="511">
        <f>DATE(i_startyear,MONTH(MIN($N$719:$U$721)-21),DAY(MIN($N$719:$U$721)-21))</f>
        <v>43793</v>
      </c>
      <c r="M229" s="1040">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si="27"/>
        <v>3</v>
      </c>
      <c r="D230" s="410"/>
      <c r="E230" s="467"/>
      <c r="F230" s="467"/>
      <c r="G230" s="410"/>
      <c r="H230" s="415" t="str">
        <f t="shared" si="28"/>
        <v>Spr</v>
      </c>
      <c r="I230" s="431"/>
      <c r="J230" s="511">
        <f>DATE(i_startyear,MONTH(MAX($N$743:$U$745)+21),DAY(MAX($N$743:$U$745)+21))</f>
        <v>43501</v>
      </c>
      <c r="K230" s="1040">
        <f>MIN(363,INT((J230 - DATE(YEAR(J230),1,1))))+364*(YEAR(J230)-i_startyear)</f>
        <v>35</v>
      </c>
      <c r="L230" s="511">
        <f>DATE(i_startyear,MONTH(MIN($N$743:$U$745)-21),DAY(MIN($N$743:$U$745)-21))</f>
        <v>43824</v>
      </c>
      <c r="M230" s="1040">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7"/>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438</v>
      </c>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x14ac:dyDescent="0.25">
      <c r="A242" s="383"/>
      <c r="B242" s="392"/>
      <c r="C242" s="385">
        <v>1.02</v>
      </c>
      <c r="D242" s="396"/>
      <c r="E242" s="460" t="s">
        <v>425</v>
      </c>
      <c r="F242" s="461"/>
      <c r="G242" s="397"/>
      <c r="H242" s="867"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customHeight="1" outlineLevel="1" x14ac:dyDescent="0.25">
      <c r="A243" s="383"/>
      <c r="B243" s="392"/>
      <c r="C243" s="385">
        <f>INT($C$242)+1.02</f>
        <v>2.02</v>
      </c>
      <c r="D243" s="396"/>
      <c r="E243" s="460" t="s">
        <v>427</v>
      </c>
      <c r="F243" s="464">
        <v>1</v>
      </c>
      <c r="G243" s="401"/>
      <c r="H243" s="402" t="s">
        <v>536</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outlineLevel="2" x14ac:dyDescent="0.25">
      <c r="A247" s="383"/>
      <c r="B247" s="392"/>
      <c r="C247" s="385">
        <f>INT($C$242)+2</f>
        <v>3</v>
      </c>
      <c r="D247" s="393"/>
      <c r="E247" s="467"/>
      <c r="F247" s="467"/>
      <c r="G247" s="393"/>
      <c r="H247" s="408"/>
      <c r="I247" s="408"/>
      <c r="J247" s="408"/>
      <c r="K247" s="468" t="s">
        <v>468</v>
      </c>
      <c r="L247" s="468"/>
      <c r="M247" s="468"/>
      <c r="N247" s="468" t="s">
        <v>469</v>
      </c>
      <c r="O247" s="468"/>
      <c r="P247" s="468"/>
      <c r="Q247" s="468"/>
      <c r="R247" s="468" t="s">
        <v>471</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outlineLevel="2" x14ac:dyDescent="0.25">
      <c r="A248" s="383"/>
      <c r="B248" s="392"/>
      <c r="C248" s="385">
        <f>INT($C$242)+2</f>
        <v>3</v>
      </c>
      <c r="D248" s="393"/>
      <c r="E248" s="467"/>
      <c r="F248" s="467"/>
      <c r="G248" s="393"/>
      <c r="H248" s="408"/>
      <c r="I248" s="408"/>
      <c r="J248" s="408"/>
      <c r="K248" s="457" t="s">
        <v>14</v>
      </c>
      <c r="L248" s="457" t="s">
        <v>537</v>
      </c>
      <c r="M248" s="457" t="s">
        <v>4</v>
      </c>
      <c r="N248" s="457" t="s">
        <v>538</v>
      </c>
      <c r="O248" s="457" t="s">
        <v>539</v>
      </c>
      <c r="P248" s="457" t="s">
        <v>540</v>
      </c>
      <c r="Q248" s="457" t="s">
        <v>541</v>
      </c>
      <c r="R248" s="457" t="s">
        <v>538</v>
      </c>
      <c r="S248" s="457" t="s">
        <v>539</v>
      </c>
      <c r="T248" s="457" t="s">
        <v>540</v>
      </c>
      <c r="U248" s="457" t="s">
        <v>541</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customHeight="1" outlineLevel="2" x14ac:dyDescent="0.25">
      <c r="A249" s="383"/>
      <c r="B249" s="392" t="s">
        <v>431</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outlineLevel="3" x14ac:dyDescent="0.25">
      <c r="A250" s="383"/>
      <c r="B250" s="392"/>
      <c r="C250" s="385">
        <f>INT(MAX($C$254:$C$367))</f>
        <v>4</v>
      </c>
      <c r="D250" s="410"/>
      <c r="E250" s="467"/>
      <c r="F250" s="467"/>
      <c r="G250" s="410"/>
      <c r="H250" s="467" t="s">
        <v>542</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outlineLevel="4" x14ac:dyDescent="0.25">
      <c r="A251" s="383"/>
      <c r="B251" s="392" t="s">
        <v>432</v>
      </c>
      <c r="C251" s="385">
        <f>INT(MAX($C$254:$C$367))+1</f>
        <v>5</v>
      </c>
      <c r="D251" s="410" t="s">
        <v>433</v>
      </c>
      <c r="E251" s="467"/>
      <c r="F251" s="467"/>
      <c r="G251" s="410"/>
      <c r="H251" s="467" t="s">
        <v>543</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outlineLevel="4" x14ac:dyDescent="0.25">
      <c r="A252" s="383"/>
      <c r="B252" s="392" t="s">
        <v>432</v>
      </c>
      <c r="C252" s="385">
        <f>INT(MAX($C$254:$C$367))+1</f>
        <v>5</v>
      </c>
      <c r="D252" s="410" t="s">
        <v>433</v>
      </c>
      <c r="E252" s="467"/>
      <c r="F252" s="467"/>
      <c r="G252" s="410"/>
      <c r="H252" s="467" t="s">
        <v>1097</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outlineLevel="1" x14ac:dyDescent="0.25">
      <c r="A253" s="383"/>
      <c r="B253" s="392"/>
      <c r="C253" s="385">
        <f>INT($C$242)+1</f>
        <v>2</v>
      </c>
      <c r="D253" s="410"/>
      <c r="E253" s="467"/>
      <c r="F253" s="467"/>
      <c r="G253" s="410"/>
      <c r="H253" s="470" t="s">
        <v>544</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customHeight="1" outlineLevel="3" x14ac:dyDescent="0.25">
      <c r="A254" s="383"/>
      <c r="B254" s="392"/>
      <c r="C254" s="385">
        <f>INT($C$242)+3.005</f>
        <v>4.0049999999999999</v>
      </c>
      <c r="D254" s="410" t="s">
        <v>434</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outlineLevel="2" x14ac:dyDescent="0.25">
      <c r="A255" s="383"/>
      <c r="B255" s="392"/>
      <c r="C255" s="385">
        <f>INT($C$242)+2</f>
        <v>3</v>
      </c>
      <c r="D255" s="410"/>
      <c r="E255" s="467"/>
      <c r="F255" s="467"/>
      <c r="G255" s="410"/>
      <c r="H255" s="414" t="s">
        <v>545</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outlineLevel="2" x14ac:dyDescent="0.25">
      <c r="A256" s="383"/>
      <c r="B256" s="392"/>
      <c r="C256" s="385">
        <f>INT($C$242)+2</f>
        <v>3</v>
      </c>
      <c r="D256" s="410"/>
      <c r="E256" s="467"/>
      <c r="F256" s="467"/>
      <c r="G256" s="410"/>
      <c r="H256" s="415" t="s">
        <v>546</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438</v>
      </c>
      <c r="AP258" s="395"/>
      <c r="AQ258" s="383"/>
      <c r="AR258" s="383"/>
      <c r="AS258" s="383"/>
    </row>
    <row r="259" spans="1:45" outlineLevel="1" x14ac:dyDescent="0.25">
      <c r="A259" s="383"/>
      <c r="B259" s="392"/>
      <c r="C259" s="385">
        <f>INT($C$242)+1</f>
        <v>2</v>
      </c>
      <c r="D259" s="410"/>
      <c r="E259" s="467"/>
      <c r="F259" s="467"/>
      <c r="G259" s="410"/>
      <c r="H259" s="470" t="s">
        <v>547</v>
      </c>
      <c r="I259" s="398" t="s">
        <v>548</v>
      </c>
      <c r="J259" s="473"/>
      <c r="K259" s="398" t="s">
        <v>549</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customHeight="1" outlineLevel="3" x14ac:dyDescent="0.25">
      <c r="A260" s="383"/>
      <c r="B260" s="392"/>
      <c r="C260" s="385">
        <f>INT($C$242)+3.005</f>
        <v>4.0049999999999999</v>
      </c>
      <c r="D260" s="410" t="s">
        <v>434</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outlineLevel="2" x14ac:dyDescent="0.25">
      <c r="A261" s="383"/>
      <c r="B261" s="392"/>
      <c r="C261" s="385">
        <f>INT($C$242)+2</f>
        <v>3</v>
      </c>
      <c r="D261" s="410"/>
      <c r="E261" s="467"/>
      <c r="F261" s="467"/>
      <c r="G261" s="410"/>
      <c r="H261" s="474" t="s">
        <v>878</v>
      </c>
      <c r="I261" s="475" t="b">
        <v>0</v>
      </c>
      <c r="J261" s="432" t="b">
        <v>1</v>
      </c>
      <c r="K261" s="476">
        <f t="shared" ref="K261:Q261" si="29">DATE($I$264,MONTH(INDEX($N$270:$Q$270,1,K$250+1)),DAY(INDEX($N$270:$Q$270,1,K$250+1)))</f>
        <v>43600</v>
      </c>
      <c r="L261" s="476">
        <f t="shared" si="29"/>
        <v>43600</v>
      </c>
      <c r="M261" s="476">
        <f t="shared" si="29"/>
        <v>43600</v>
      </c>
      <c r="N261" s="476">
        <f t="shared" si="29"/>
        <v>43600</v>
      </c>
      <c r="O261" s="476">
        <f t="shared" si="29"/>
        <v>43600</v>
      </c>
      <c r="P261" s="476">
        <f t="shared" si="29"/>
        <v>43600</v>
      </c>
      <c r="Q261" s="476">
        <f t="shared" si="29"/>
        <v>43600</v>
      </c>
      <c r="R261" s="415"/>
      <c r="S261" s="415"/>
      <c r="T261" s="415"/>
      <c r="U261" s="415"/>
      <c r="V261" s="415"/>
      <c r="W261" s="437"/>
      <c r="X261" s="437"/>
      <c r="Y261" s="437"/>
      <c r="Z261" s="437"/>
      <c r="AA261" s="437"/>
      <c r="AB261" s="415"/>
      <c r="AC261" s="1075" t="s">
        <v>551</v>
      </c>
      <c r="AD261" s="1076"/>
      <c r="AE261" s="1076"/>
      <c r="AF261" s="1077"/>
      <c r="AG261" s="415"/>
      <c r="AH261" s="415"/>
      <c r="AI261" s="415"/>
      <c r="AJ261" s="415"/>
      <c r="AK261" s="415"/>
      <c r="AL261" s="415"/>
      <c r="AM261" s="415"/>
      <c r="AN261" s="415"/>
      <c r="AO261" s="410"/>
      <c r="AP261" s="395"/>
      <c r="AQ261" s="383"/>
      <c r="AR261" s="383"/>
      <c r="AS261" s="383"/>
    </row>
    <row r="262" spans="1:45" outlineLevel="2" x14ac:dyDescent="0.25">
      <c r="A262" s="383"/>
      <c r="B262" s="392"/>
      <c r="C262" s="385">
        <f>INT($C$242)+2</f>
        <v>3</v>
      </c>
      <c r="D262" s="410"/>
      <c r="E262" s="467"/>
      <c r="F262" s="467"/>
      <c r="G262" s="410"/>
      <c r="H262" s="743" t="s">
        <v>877</v>
      </c>
      <c r="I262" s="475" t="b">
        <v>0</v>
      </c>
      <c r="J262" s="432" t="b">
        <v>1</v>
      </c>
      <c r="K262" s="479">
        <f>DATE($I$264,MONTH(INDEX($N$278:$Q$278,1,K$250+1)),DAY(INDEX($N$278:$Q$278,1,K$250+1)))</f>
        <v>43634</v>
      </c>
      <c r="L262" s="479">
        <f t="shared" ref="L262:Q262" si="30">DATE($I$264,MONTH(INDEX($N$278:$Q$278,1,L$250+1)),DAY(INDEX($N$278:$Q$278,1,L$250+1)))</f>
        <v>43634</v>
      </c>
      <c r="M262" s="479">
        <f t="shared" si="30"/>
        <v>43634</v>
      </c>
      <c r="N262" s="479">
        <f t="shared" si="30"/>
        <v>43634</v>
      </c>
      <c r="O262" s="479">
        <f t="shared" si="30"/>
        <v>43634</v>
      </c>
      <c r="P262" s="479">
        <f t="shared" si="30"/>
        <v>43634</v>
      </c>
      <c r="Q262" s="479">
        <f t="shared" si="30"/>
        <v>43634</v>
      </c>
      <c r="R262" s="415"/>
      <c r="S262" s="415"/>
      <c r="T262" s="415"/>
      <c r="U262" s="415"/>
      <c r="V262" s="415"/>
      <c r="W262" s="437"/>
      <c r="X262" s="437"/>
      <c r="Y262" s="437"/>
      <c r="Z262" s="437"/>
      <c r="AA262" s="437"/>
      <c r="AB262" s="415"/>
      <c r="AC262" s="1078"/>
      <c r="AD262" s="1079"/>
      <c r="AE262" s="1079"/>
      <c r="AF262" s="1080"/>
      <c r="AG262" s="415"/>
      <c r="AH262" s="415"/>
      <c r="AI262" s="415"/>
      <c r="AJ262" s="415"/>
      <c r="AK262" s="415"/>
      <c r="AL262" s="415"/>
      <c r="AM262" s="415"/>
      <c r="AN262" s="415"/>
      <c r="AO262" s="410"/>
      <c r="AP262" s="395"/>
      <c r="AQ262" s="383"/>
      <c r="AR262" s="383"/>
      <c r="AS262" s="383"/>
    </row>
    <row r="263" spans="1:45" outlineLevel="2" x14ac:dyDescent="0.25">
      <c r="A263" s="383"/>
      <c r="B263" s="392"/>
      <c r="C263" s="385">
        <f>INT($C$242)+2</f>
        <v>3</v>
      </c>
      <c r="D263" s="410"/>
      <c r="E263" s="467"/>
      <c r="F263" s="467"/>
      <c r="G263" s="410"/>
      <c r="H263" s="477" t="s">
        <v>876</v>
      </c>
      <c r="I263" s="478" t="b">
        <f>NOT(OR(I261,I262))</f>
        <v>1</v>
      </c>
      <c r="J263" s="432" t="b">
        <v>1</v>
      </c>
      <c r="K263" s="489">
        <f t="shared" ref="K263:Q263" si="31">DATE($I$264,MONTH(INDEX($N$286:$Q$286,1,K$250+1)),DAY(INDEX($N$286:$Q$286,1,K$250+1)))</f>
        <v>43669</v>
      </c>
      <c r="L263" s="489">
        <f t="shared" si="31"/>
        <v>43669</v>
      </c>
      <c r="M263" s="489">
        <f t="shared" si="31"/>
        <v>43669</v>
      </c>
      <c r="N263" s="489">
        <f t="shared" si="31"/>
        <v>43669</v>
      </c>
      <c r="O263" s="489">
        <f t="shared" si="31"/>
        <v>43669</v>
      </c>
      <c r="P263" s="489">
        <f t="shared" si="31"/>
        <v>43669</v>
      </c>
      <c r="Q263" s="489">
        <f t="shared" si="31"/>
        <v>43669</v>
      </c>
      <c r="R263" s="415"/>
      <c r="S263" s="415"/>
      <c r="T263" s="415"/>
      <c r="U263" s="415"/>
      <c r="V263" s="415"/>
      <c r="W263" s="431"/>
      <c r="X263" s="431"/>
      <c r="Y263" s="431"/>
      <c r="Z263" s="431"/>
      <c r="AA263" s="431"/>
      <c r="AB263" s="431"/>
      <c r="AC263" s="1081"/>
      <c r="AD263" s="1082"/>
      <c r="AE263" s="1082"/>
      <c r="AF263" s="1083"/>
      <c r="AG263" s="431"/>
      <c r="AH263" s="431"/>
      <c r="AI263" s="431"/>
      <c r="AJ263" s="431"/>
      <c r="AK263" s="431"/>
      <c r="AL263" s="431"/>
      <c r="AM263" s="431"/>
      <c r="AN263" s="431"/>
      <c r="AO263" s="410"/>
      <c r="AP263" s="395"/>
      <c r="AQ263" s="383"/>
      <c r="AR263" s="383"/>
      <c r="AS263" s="383"/>
    </row>
    <row r="264" spans="1:45" outlineLevel="2" x14ac:dyDescent="0.25">
      <c r="A264" s="383"/>
      <c r="B264" s="392"/>
      <c r="C264" s="385">
        <f>INT($C$242)+3</f>
        <v>4</v>
      </c>
      <c r="D264" s="410"/>
      <c r="E264" s="467"/>
      <c r="F264" s="467"/>
      <c r="G264" s="410"/>
      <c r="H264" s="414" t="s">
        <v>552</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075" t="s">
        <v>1164</v>
      </c>
      <c r="AD264" s="1076"/>
      <c r="AE264" s="1076"/>
      <c r="AF264" s="1077"/>
      <c r="AG264" s="415"/>
      <c r="AH264" s="415"/>
      <c r="AI264" s="415"/>
      <c r="AJ264" s="415"/>
      <c r="AK264" s="415"/>
      <c r="AL264" s="415"/>
      <c r="AM264" s="415"/>
      <c r="AN264" s="415"/>
      <c r="AO264" s="410"/>
      <c r="AP264" s="395"/>
      <c r="AQ264" s="383"/>
      <c r="AR264" s="383"/>
      <c r="AS264" s="383"/>
    </row>
    <row r="265" spans="1:45" outlineLevel="2" x14ac:dyDescent="0.25">
      <c r="A265" s="383"/>
      <c r="B265" s="392"/>
      <c r="C265" s="385">
        <f>INT($C$242)+3</f>
        <v>4</v>
      </c>
      <c r="D265" s="410"/>
      <c r="E265" s="467"/>
      <c r="F265" s="467"/>
      <c r="G265" s="410"/>
      <c r="H265" s="415" t="s">
        <v>553</v>
      </c>
      <c r="I265" s="415">
        <f>YEAR(MIN(N261:Q263)+MIN(R364:U366))</f>
        <v>2019</v>
      </c>
      <c r="J265" s="415"/>
      <c r="K265" s="415"/>
      <c r="L265" s="415"/>
      <c r="M265" s="415"/>
      <c r="N265" s="415"/>
      <c r="O265" s="415"/>
      <c r="P265" s="415"/>
      <c r="Q265" s="415"/>
      <c r="R265" s="415"/>
      <c r="S265" s="415"/>
      <c r="T265" s="415"/>
      <c r="U265" s="415"/>
      <c r="V265" s="415"/>
      <c r="W265" s="1007" t="s">
        <v>550</v>
      </c>
      <c r="X265" s="415"/>
      <c r="Y265" s="415"/>
      <c r="Z265" s="415"/>
      <c r="AA265" s="415"/>
      <c r="AB265" s="415"/>
      <c r="AC265" s="1081"/>
      <c r="AD265" s="1082"/>
      <c r="AE265" s="1082"/>
      <c r="AF265" s="1083"/>
      <c r="AG265" s="415"/>
      <c r="AH265" s="415"/>
      <c r="AI265" s="415"/>
      <c r="AJ265" s="415"/>
      <c r="AK265" s="415"/>
      <c r="AL265" s="415"/>
      <c r="AM265" s="415"/>
      <c r="AN265" s="415"/>
      <c r="AO265" s="410"/>
      <c r="AP265" s="395"/>
      <c r="AQ265" s="383"/>
      <c r="AR265" s="383"/>
      <c r="AS265" s="383"/>
    </row>
    <row r="266" spans="1:45" outlineLevel="2" x14ac:dyDescent="0.25">
      <c r="A266" s="383"/>
      <c r="B266" s="392"/>
      <c r="C266" s="385">
        <f>INT($C$242)+2</f>
        <v>3</v>
      </c>
      <c r="D266" s="410"/>
      <c r="E266" s="467" t="s">
        <v>554</v>
      </c>
      <c r="F266" s="467"/>
      <c r="G266" s="410"/>
      <c r="H266" s="480" t="s">
        <v>555</v>
      </c>
      <c r="I266" s="438" t="s">
        <v>556</v>
      </c>
      <c r="J266" s="481"/>
      <c r="K266" s="418">
        <f>COUNTA($H$267:$H$322)</f>
        <v>3</v>
      </c>
      <c r="L266" s="418">
        <f>COUNTA($I$267:$I$322)/K266</f>
        <v>8</v>
      </c>
      <c r="M266" s="482">
        <v>-8</v>
      </c>
      <c r="N266" s="438" t="s">
        <v>838</v>
      </c>
      <c r="O266" s="438"/>
      <c r="P266" s="438"/>
      <c r="Q266" s="438"/>
      <c r="R266" s="438" t="s">
        <v>557</v>
      </c>
      <c r="S266" s="438"/>
      <c r="T266" s="438"/>
      <c r="U266" s="438"/>
      <c r="V266" s="415"/>
      <c r="W266" s="483" t="s">
        <v>558</v>
      </c>
      <c r="X266" s="483" t="s">
        <v>559</v>
      </c>
      <c r="Y266" s="483" t="s">
        <v>560</v>
      </c>
      <c r="Z266" s="483" t="s">
        <v>561</v>
      </c>
      <c r="AA266" s="484"/>
      <c r="AB266" s="415"/>
      <c r="AC266" s="483" t="s">
        <v>558</v>
      </c>
      <c r="AD266" s="483" t="s">
        <v>559</v>
      </c>
      <c r="AE266" s="483" t="s">
        <v>560</v>
      </c>
      <c r="AF266" s="483" t="s">
        <v>561</v>
      </c>
      <c r="AG266" s="415"/>
      <c r="AH266" s="415"/>
      <c r="AI266" s="415"/>
      <c r="AJ266" s="415"/>
      <c r="AK266" s="415"/>
      <c r="AL266" s="415"/>
      <c r="AM266" s="415"/>
      <c r="AN266" s="415"/>
      <c r="AO266" s="410"/>
      <c r="AP266" s="395"/>
      <c r="AQ266" s="383"/>
      <c r="AR266" s="383"/>
      <c r="AS266" s="383"/>
    </row>
    <row r="267" spans="1:45" outlineLevel="2" x14ac:dyDescent="0.25">
      <c r="A267" s="383"/>
      <c r="B267" s="392"/>
      <c r="C267" s="385">
        <f>INT($C$242)+2</f>
        <v>3</v>
      </c>
      <c r="D267" s="410"/>
      <c r="E267" s="467">
        <v>1</v>
      </c>
      <c r="F267" s="467"/>
      <c r="G267" s="410"/>
      <c r="H267" s="431" t="str">
        <f>H$261</f>
        <v>Aut</v>
      </c>
      <c r="I267" s="485">
        <v>0</v>
      </c>
      <c r="J267" s="486" t="s">
        <v>562</v>
      </c>
      <c r="K267" s="487"/>
      <c r="L267" s="487"/>
      <c r="M267" s="415"/>
      <c r="N267" s="488">
        <v>43966</v>
      </c>
      <c r="O267" s="488">
        <v>43966</v>
      </c>
      <c r="P267" s="488">
        <v>43966</v>
      </c>
      <c r="Q267" s="488">
        <v>43966</v>
      </c>
      <c r="R267" s="489">
        <f t="shared" ref="R267:U290" si="32">DATE($I$264,MONTH(INDEX($N267:$Q267,1,R$250+1)),DAY(INDEX($N267:$Q267,1,R$250+1)))</f>
        <v>43600</v>
      </c>
      <c r="S267" s="489">
        <f t="shared" si="32"/>
        <v>43600</v>
      </c>
      <c r="T267" s="489">
        <f t="shared" si="32"/>
        <v>43600</v>
      </c>
      <c r="U267" s="489">
        <f t="shared" si="32"/>
        <v>43600</v>
      </c>
      <c r="V267" s="415"/>
      <c r="W267" s="490">
        <f>((N267-150)-INDEX(N$261:N$263,$E267,1))/30.5</f>
        <v>7.081967213114754</v>
      </c>
      <c r="X267" s="490">
        <f t="shared" ref="X267:X290" si="33">((O267-150)-INDEX(O$261:O$263,$E267,1))/30.5</f>
        <v>7.081967213114754</v>
      </c>
      <c r="Y267" s="490">
        <f t="shared" ref="Y267:Y290" si="34">((P267-150)-INDEX(P$261:P$263,$E267,1))/30.5</f>
        <v>7.081967213114754</v>
      </c>
      <c r="Z267" s="490">
        <f t="shared" ref="Z267:Z290" si="35">((Q267-150)-INDEX(Q$261:Q$263,$E267,1))/30.5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outlineLevel="3" x14ac:dyDescent="0.25">
      <c r="A268" s="383"/>
      <c r="B268" s="392"/>
      <c r="C268" s="385">
        <f>INT($C$242)+3</f>
        <v>4</v>
      </c>
      <c r="D268" s="410"/>
      <c r="E268" s="467">
        <v>1</v>
      </c>
      <c r="F268" s="467"/>
      <c r="G268" s="410"/>
      <c r="H268" s="415"/>
      <c r="I268" s="485">
        <v>1</v>
      </c>
      <c r="J268" s="495" t="s">
        <v>563</v>
      </c>
      <c r="K268" s="487"/>
      <c r="L268" s="487"/>
      <c r="M268" s="415"/>
      <c r="N268" s="488">
        <v>44331</v>
      </c>
      <c r="O268" s="488">
        <v>44331</v>
      </c>
      <c r="P268" s="488">
        <v>44331</v>
      </c>
      <c r="Q268" s="488">
        <v>44331</v>
      </c>
      <c r="R268" s="489">
        <f t="shared" si="32"/>
        <v>43600</v>
      </c>
      <c r="S268" s="489">
        <f t="shared" si="32"/>
        <v>43600</v>
      </c>
      <c r="T268" s="489">
        <f t="shared" si="32"/>
        <v>43600</v>
      </c>
      <c r="U268" s="489">
        <f t="shared" si="32"/>
        <v>43600</v>
      </c>
      <c r="V268" s="415"/>
      <c r="W268" s="496">
        <f t="shared" ref="W268:W290" si="36">((N268-150)-INDEX(N$261:N$263,$E268,1))/30.5</f>
        <v>19.049180327868854</v>
      </c>
      <c r="X268" s="496">
        <f t="shared" si="33"/>
        <v>19.049180327868854</v>
      </c>
      <c r="Y268" s="496">
        <f t="shared" si="34"/>
        <v>19.049180327868854</v>
      </c>
      <c r="Z268" s="496">
        <f t="shared" si="35"/>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outlineLevel="3" x14ac:dyDescent="0.25">
      <c r="A269" s="383"/>
      <c r="B269" s="392"/>
      <c r="C269" s="385">
        <f t="shared" ref="C269:C274" si="37">INT($C$242+3)</f>
        <v>4</v>
      </c>
      <c r="D269" s="410"/>
      <c r="E269" s="467">
        <v>1</v>
      </c>
      <c r="F269" s="467"/>
      <c r="G269" s="410"/>
      <c r="H269" s="415"/>
      <c r="I269" s="485">
        <v>2</v>
      </c>
      <c r="J269" s="501" t="s">
        <v>564</v>
      </c>
      <c r="K269" s="502"/>
      <c r="L269" s="415"/>
      <c r="M269" s="415"/>
      <c r="N269" s="503">
        <f t="shared" ref="N269:Q274" si="38">DATEVALUE(DAY(N268)&amp;"/"&amp;MONTH(N268)&amp;"/"&amp;YEAR(N268)+1)</f>
        <v>44696</v>
      </c>
      <c r="O269" s="503">
        <f t="shared" si="38"/>
        <v>44696</v>
      </c>
      <c r="P269" s="503">
        <f t="shared" si="38"/>
        <v>44696</v>
      </c>
      <c r="Q269" s="503">
        <f t="shared" si="38"/>
        <v>44696</v>
      </c>
      <c r="R269" s="489">
        <f t="shared" si="32"/>
        <v>43600</v>
      </c>
      <c r="S269" s="489">
        <f t="shared" si="32"/>
        <v>43600</v>
      </c>
      <c r="T269" s="489">
        <f t="shared" si="32"/>
        <v>43600</v>
      </c>
      <c r="U269" s="489">
        <f t="shared" si="32"/>
        <v>43600</v>
      </c>
      <c r="V269" s="415"/>
      <c r="W269" s="496">
        <f t="shared" si="36"/>
        <v>31.016393442622952</v>
      </c>
      <c r="X269" s="496">
        <f t="shared" si="33"/>
        <v>31.016393442622952</v>
      </c>
      <c r="Y269" s="496">
        <f t="shared" si="34"/>
        <v>31.016393442622952</v>
      </c>
      <c r="Z269" s="496">
        <f t="shared" si="35"/>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outlineLevel="3" x14ac:dyDescent="0.25">
      <c r="A270" s="383"/>
      <c r="B270" s="392"/>
      <c r="C270" s="385">
        <f t="shared" si="37"/>
        <v>4</v>
      </c>
      <c r="D270" s="410"/>
      <c r="E270" s="467">
        <v>1</v>
      </c>
      <c r="F270" s="467"/>
      <c r="G270" s="410"/>
      <c r="H270" s="415"/>
      <c r="I270" s="415">
        <v>3</v>
      </c>
      <c r="J270" s="414" t="s">
        <v>565</v>
      </c>
      <c r="K270" s="415"/>
      <c r="L270" s="415"/>
      <c r="M270" s="415"/>
      <c r="N270" s="503">
        <f t="shared" si="38"/>
        <v>45061</v>
      </c>
      <c r="O270" s="503">
        <f t="shared" si="38"/>
        <v>45061</v>
      </c>
      <c r="P270" s="503">
        <f t="shared" si="38"/>
        <v>45061</v>
      </c>
      <c r="Q270" s="503">
        <f t="shared" si="38"/>
        <v>45061</v>
      </c>
      <c r="R270" s="489">
        <f t="shared" si="32"/>
        <v>43600</v>
      </c>
      <c r="S270" s="489">
        <f t="shared" si="32"/>
        <v>43600</v>
      </c>
      <c r="T270" s="489">
        <f t="shared" si="32"/>
        <v>43600</v>
      </c>
      <c r="U270" s="489">
        <f t="shared" si="32"/>
        <v>43600</v>
      </c>
      <c r="V270" s="415"/>
      <c r="W270" s="496">
        <f t="shared" si="36"/>
        <v>42.983606557377051</v>
      </c>
      <c r="X270" s="496">
        <f t="shared" si="33"/>
        <v>42.983606557377051</v>
      </c>
      <c r="Y270" s="496">
        <f t="shared" si="34"/>
        <v>42.983606557377051</v>
      </c>
      <c r="Z270" s="496">
        <f t="shared" si="35"/>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outlineLevel="3" x14ac:dyDescent="0.25">
      <c r="A271" s="383"/>
      <c r="B271" s="392"/>
      <c r="C271" s="385">
        <f t="shared" si="37"/>
        <v>4</v>
      </c>
      <c r="D271" s="410"/>
      <c r="E271" s="467">
        <v>1</v>
      </c>
      <c r="F271" s="467"/>
      <c r="G271" s="410"/>
      <c r="H271" s="415"/>
      <c r="I271" s="415">
        <v>4</v>
      </c>
      <c r="J271" s="415" t="s">
        <v>566</v>
      </c>
      <c r="K271" s="415"/>
      <c r="L271" s="415"/>
      <c r="M271" s="415"/>
      <c r="N271" s="503">
        <f t="shared" si="38"/>
        <v>45427</v>
      </c>
      <c r="O271" s="503">
        <f t="shared" si="38"/>
        <v>45427</v>
      </c>
      <c r="P271" s="503">
        <f t="shared" si="38"/>
        <v>45427</v>
      </c>
      <c r="Q271" s="503">
        <f t="shared" si="38"/>
        <v>45427</v>
      </c>
      <c r="R271" s="489">
        <f t="shared" si="32"/>
        <v>43600</v>
      </c>
      <c r="S271" s="489">
        <f>DATE($I$264,MONTH(INDEX($N271:$Q271,1,S$250+1)),DAY(INDEX($N271:$Q271,1,S$250+1)))</f>
        <v>43600</v>
      </c>
      <c r="T271" s="489">
        <f t="shared" si="32"/>
        <v>43600</v>
      </c>
      <c r="U271" s="489">
        <f t="shared" si="32"/>
        <v>43600</v>
      </c>
      <c r="V271" s="415"/>
      <c r="W271" s="496">
        <f t="shared" si="36"/>
        <v>54.983606557377051</v>
      </c>
      <c r="X271" s="496">
        <f t="shared" si="33"/>
        <v>54.983606557377051</v>
      </c>
      <c r="Y271" s="496">
        <f t="shared" si="34"/>
        <v>54.983606557377051</v>
      </c>
      <c r="Z271" s="496">
        <f t="shared" si="35"/>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outlineLevel="3" x14ac:dyDescent="0.25">
      <c r="A272" s="383"/>
      <c r="B272" s="392"/>
      <c r="C272" s="385">
        <f t="shared" si="37"/>
        <v>4</v>
      </c>
      <c r="D272" s="410"/>
      <c r="E272" s="467">
        <v>1</v>
      </c>
      <c r="F272" s="467"/>
      <c r="G272" s="410"/>
      <c r="H272" s="415"/>
      <c r="I272" s="415">
        <v>5</v>
      </c>
      <c r="J272" s="415" t="s">
        <v>567</v>
      </c>
      <c r="K272" s="415"/>
      <c r="L272" s="415"/>
      <c r="M272" s="415"/>
      <c r="N272" s="503">
        <f t="shared" si="38"/>
        <v>45792</v>
      </c>
      <c r="O272" s="503">
        <f t="shared" si="38"/>
        <v>45792</v>
      </c>
      <c r="P272" s="503">
        <f t="shared" si="38"/>
        <v>45792</v>
      </c>
      <c r="Q272" s="503">
        <f t="shared" si="38"/>
        <v>45792</v>
      </c>
      <c r="R272" s="489">
        <f t="shared" si="32"/>
        <v>43600</v>
      </c>
      <c r="S272" s="489">
        <f>DATE($I$264,MONTH(INDEX($N272:$Q272,1,S$250+1)),DAY(INDEX($N272:$Q272,1,S$250+1)))</f>
        <v>43600</v>
      </c>
      <c r="T272" s="489">
        <f t="shared" si="32"/>
        <v>43600</v>
      </c>
      <c r="U272" s="489">
        <f t="shared" si="32"/>
        <v>43600</v>
      </c>
      <c r="V272" s="415"/>
      <c r="W272" s="496">
        <f t="shared" si="36"/>
        <v>66.950819672131146</v>
      </c>
      <c r="X272" s="496">
        <f t="shared" si="33"/>
        <v>66.950819672131146</v>
      </c>
      <c r="Y272" s="496">
        <f t="shared" si="34"/>
        <v>66.950819672131146</v>
      </c>
      <c r="Z272" s="496">
        <f t="shared" si="35"/>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outlineLevel="3" x14ac:dyDescent="0.25">
      <c r="A273" s="383"/>
      <c r="B273" s="392"/>
      <c r="C273" s="385">
        <f t="shared" si="37"/>
        <v>4</v>
      </c>
      <c r="D273" s="410"/>
      <c r="E273" s="467">
        <v>1</v>
      </c>
      <c r="F273" s="467"/>
      <c r="G273" s="410"/>
      <c r="H273" s="415"/>
      <c r="I273" s="415">
        <v>6</v>
      </c>
      <c r="J273" s="415" t="s">
        <v>568</v>
      </c>
      <c r="K273" s="415"/>
      <c r="L273" s="415"/>
      <c r="M273" s="415"/>
      <c r="N273" s="503">
        <f t="shared" si="38"/>
        <v>46157</v>
      </c>
      <c r="O273" s="503">
        <f t="shared" si="38"/>
        <v>46157</v>
      </c>
      <c r="P273" s="503">
        <f t="shared" si="38"/>
        <v>46157</v>
      </c>
      <c r="Q273" s="503">
        <f t="shared" si="38"/>
        <v>46157</v>
      </c>
      <c r="R273" s="489">
        <f t="shared" si="32"/>
        <v>43600</v>
      </c>
      <c r="S273" s="489">
        <f t="shared" si="32"/>
        <v>43600</v>
      </c>
      <c r="T273" s="489">
        <f t="shared" si="32"/>
        <v>43600</v>
      </c>
      <c r="U273" s="489">
        <f t="shared" si="32"/>
        <v>43600</v>
      </c>
      <c r="V273" s="415"/>
      <c r="W273" s="496">
        <f t="shared" si="36"/>
        <v>78.918032786885249</v>
      </c>
      <c r="X273" s="496">
        <f t="shared" si="33"/>
        <v>78.918032786885249</v>
      </c>
      <c r="Y273" s="496">
        <f t="shared" si="34"/>
        <v>78.918032786885249</v>
      </c>
      <c r="Z273" s="496">
        <f t="shared" si="35"/>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outlineLevel="3" x14ac:dyDescent="0.25">
      <c r="A274" s="383"/>
      <c r="B274" s="392"/>
      <c r="C274" s="385">
        <f t="shared" si="37"/>
        <v>4</v>
      </c>
      <c r="D274" s="410"/>
      <c r="E274" s="467">
        <v>1</v>
      </c>
      <c r="F274" s="467"/>
      <c r="G274" s="410"/>
      <c r="H274" s="415"/>
      <c r="I274" s="415">
        <v>7</v>
      </c>
      <c r="J274" s="415" t="s">
        <v>569</v>
      </c>
      <c r="K274" s="415"/>
      <c r="L274" s="415"/>
      <c r="M274" s="415"/>
      <c r="N274" s="503">
        <f t="shared" si="38"/>
        <v>46522</v>
      </c>
      <c r="O274" s="503">
        <f t="shared" si="38"/>
        <v>46522</v>
      </c>
      <c r="P274" s="503">
        <f t="shared" si="38"/>
        <v>46522</v>
      </c>
      <c r="Q274" s="503">
        <f t="shared" si="38"/>
        <v>46522</v>
      </c>
      <c r="R274" s="489">
        <f t="shared" si="32"/>
        <v>43600</v>
      </c>
      <c r="S274" s="489">
        <f t="shared" si="32"/>
        <v>43600</v>
      </c>
      <c r="T274" s="489">
        <f t="shared" si="32"/>
        <v>43600</v>
      </c>
      <c r="U274" s="489">
        <f t="shared" si="32"/>
        <v>43600</v>
      </c>
      <c r="V274" s="415"/>
      <c r="W274" s="504">
        <f t="shared" si="36"/>
        <v>90.885245901639351</v>
      </c>
      <c r="X274" s="504">
        <f t="shared" si="33"/>
        <v>90.885245901639351</v>
      </c>
      <c r="Y274" s="504">
        <f t="shared" si="34"/>
        <v>90.885245901639351</v>
      </c>
      <c r="Z274" s="504">
        <f t="shared" si="35"/>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outlineLevel="2" x14ac:dyDescent="0.25">
      <c r="A275" s="383"/>
      <c r="B275" s="392"/>
      <c r="C275" s="385">
        <f>INT($C$242)+2</f>
        <v>3</v>
      </c>
      <c r="D275" s="410"/>
      <c r="E275" s="467">
        <v>2</v>
      </c>
      <c r="F275" s="467"/>
      <c r="G275" s="410"/>
      <c r="H275" s="431" t="str">
        <f>H$262</f>
        <v>Win</v>
      </c>
      <c r="I275" s="415">
        <v>0</v>
      </c>
      <c r="J275" s="486" t="s">
        <v>562</v>
      </c>
      <c r="K275" s="487"/>
      <c r="L275" s="487"/>
      <c r="M275" s="415"/>
      <c r="N275" s="488">
        <v>44000</v>
      </c>
      <c r="O275" s="488">
        <v>44000</v>
      </c>
      <c r="P275" s="488">
        <v>44000</v>
      </c>
      <c r="Q275" s="488">
        <v>44000</v>
      </c>
      <c r="R275" s="489">
        <f t="shared" si="32"/>
        <v>43634</v>
      </c>
      <c r="S275" s="489">
        <f t="shared" si="32"/>
        <v>43634</v>
      </c>
      <c r="T275" s="489">
        <f t="shared" si="32"/>
        <v>43634</v>
      </c>
      <c r="U275" s="489">
        <f t="shared" si="32"/>
        <v>43634</v>
      </c>
      <c r="V275" s="415"/>
      <c r="W275" s="490">
        <f t="shared" si="36"/>
        <v>7.081967213114754</v>
      </c>
      <c r="X275" s="490">
        <f t="shared" si="33"/>
        <v>7.081967213114754</v>
      </c>
      <c r="Y275" s="490">
        <f t="shared" si="34"/>
        <v>7.081967213114754</v>
      </c>
      <c r="Z275" s="490">
        <f t="shared" si="35"/>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outlineLevel="3" x14ac:dyDescent="0.25">
      <c r="A276" s="383"/>
      <c r="B276" s="392"/>
      <c r="C276" s="385">
        <f>INT($C$242)+3</f>
        <v>4</v>
      </c>
      <c r="D276" s="410"/>
      <c r="E276" s="467">
        <v>2</v>
      </c>
      <c r="F276" s="467"/>
      <c r="G276" s="410"/>
      <c r="H276" s="415"/>
      <c r="I276" s="415">
        <v>1</v>
      </c>
      <c r="J276" s="495" t="s">
        <v>563</v>
      </c>
      <c r="K276" s="487"/>
      <c r="L276" s="487"/>
      <c r="M276" s="415"/>
      <c r="N276" s="488">
        <v>44365</v>
      </c>
      <c r="O276" s="488">
        <v>44365</v>
      </c>
      <c r="P276" s="488">
        <v>44365</v>
      </c>
      <c r="Q276" s="488">
        <v>44365</v>
      </c>
      <c r="R276" s="489">
        <f t="shared" si="32"/>
        <v>43634</v>
      </c>
      <c r="S276" s="489">
        <f t="shared" si="32"/>
        <v>43634</v>
      </c>
      <c r="T276" s="489">
        <f t="shared" si="32"/>
        <v>43634</v>
      </c>
      <c r="U276" s="489">
        <f t="shared" si="32"/>
        <v>43634</v>
      </c>
      <c r="V276" s="415"/>
      <c r="W276" s="496">
        <f t="shared" si="36"/>
        <v>19.049180327868854</v>
      </c>
      <c r="X276" s="496">
        <f t="shared" si="33"/>
        <v>19.049180327868854</v>
      </c>
      <c r="Y276" s="496">
        <f t="shared" si="34"/>
        <v>19.049180327868854</v>
      </c>
      <c r="Z276" s="496">
        <f t="shared" si="35"/>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outlineLevel="3" x14ac:dyDescent="0.25">
      <c r="A277" s="383"/>
      <c r="B277" s="392"/>
      <c r="C277" s="385">
        <f t="shared" ref="C277:C282" si="39">INT($C$242+3)</f>
        <v>4</v>
      </c>
      <c r="D277" s="410"/>
      <c r="E277" s="467">
        <v>2</v>
      </c>
      <c r="F277" s="467"/>
      <c r="G277" s="410"/>
      <c r="H277" s="415"/>
      <c r="I277" s="415">
        <v>2</v>
      </c>
      <c r="J277" s="495" t="s">
        <v>570</v>
      </c>
      <c r="K277" s="415"/>
      <c r="L277" s="415"/>
      <c r="M277" s="415"/>
      <c r="N277" s="503">
        <f t="shared" ref="N277:Q277" si="40">DATEVALUE(DAY(N276)&amp;"/"&amp;MONTH(N276)&amp;"/"&amp;YEAR(N276)+1)</f>
        <v>44730</v>
      </c>
      <c r="O277" s="503">
        <f t="shared" si="40"/>
        <v>44730</v>
      </c>
      <c r="P277" s="503">
        <f t="shared" si="40"/>
        <v>44730</v>
      </c>
      <c r="Q277" s="503">
        <f t="shared" si="40"/>
        <v>44730</v>
      </c>
      <c r="R277" s="489">
        <f t="shared" si="32"/>
        <v>43634</v>
      </c>
      <c r="S277" s="489">
        <f t="shared" si="32"/>
        <v>43634</v>
      </c>
      <c r="T277" s="489">
        <f t="shared" si="32"/>
        <v>43634</v>
      </c>
      <c r="U277" s="489">
        <f t="shared" si="32"/>
        <v>43634</v>
      </c>
      <c r="V277" s="415"/>
      <c r="W277" s="496">
        <f t="shared" si="36"/>
        <v>31.016393442622952</v>
      </c>
      <c r="X277" s="496">
        <f t="shared" si="33"/>
        <v>31.016393442622952</v>
      </c>
      <c r="Y277" s="496">
        <f t="shared" si="34"/>
        <v>31.016393442622952</v>
      </c>
      <c r="Z277" s="496">
        <f t="shared" si="35"/>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outlineLevel="3" x14ac:dyDescent="0.25">
      <c r="A278" s="383"/>
      <c r="B278" s="392"/>
      <c r="C278" s="385">
        <f t="shared" si="39"/>
        <v>4</v>
      </c>
      <c r="D278" s="410"/>
      <c r="E278" s="467">
        <v>2</v>
      </c>
      <c r="F278" s="467"/>
      <c r="G278" s="410"/>
      <c r="H278" s="415"/>
      <c r="I278" s="415">
        <v>3</v>
      </c>
      <c r="J278" s="495" t="s">
        <v>571</v>
      </c>
      <c r="K278" s="415"/>
      <c r="L278" s="415"/>
      <c r="M278" s="415"/>
      <c r="N278" s="503">
        <f t="shared" ref="N278:Q278" si="41">DATEVALUE(DAY(N277)&amp;"/"&amp;MONTH(N277)&amp;"/"&amp;YEAR(N277)+1)</f>
        <v>45095</v>
      </c>
      <c r="O278" s="503">
        <f t="shared" si="41"/>
        <v>45095</v>
      </c>
      <c r="P278" s="503">
        <f t="shared" si="41"/>
        <v>45095</v>
      </c>
      <c r="Q278" s="503">
        <f t="shared" si="41"/>
        <v>45095</v>
      </c>
      <c r="R278" s="489">
        <f t="shared" si="32"/>
        <v>43634</v>
      </c>
      <c r="S278" s="489">
        <f t="shared" si="32"/>
        <v>43634</v>
      </c>
      <c r="T278" s="489">
        <f t="shared" si="32"/>
        <v>43634</v>
      </c>
      <c r="U278" s="489">
        <f t="shared" si="32"/>
        <v>43634</v>
      </c>
      <c r="V278" s="415"/>
      <c r="W278" s="496">
        <f t="shared" si="36"/>
        <v>42.983606557377051</v>
      </c>
      <c r="X278" s="496">
        <f t="shared" si="33"/>
        <v>42.983606557377051</v>
      </c>
      <c r="Y278" s="496">
        <f t="shared" si="34"/>
        <v>42.983606557377051</v>
      </c>
      <c r="Z278" s="496">
        <f t="shared" si="35"/>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outlineLevel="3" x14ac:dyDescent="0.25">
      <c r="A279" s="383"/>
      <c r="B279" s="392"/>
      <c r="C279" s="385">
        <f t="shared" si="39"/>
        <v>4</v>
      </c>
      <c r="D279" s="410"/>
      <c r="E279" s="467">
        <v>2</v>
      </c>
      <c r="F279" s="467"/>
      <c r="G279" s="410"/>
      <c r="H279" s="415"/>
      <c r="I279" s="415">
        <v>4</v>
      </c>
      <c r="J279" s="495" t="s">
        <v>572</v>
      </c>
      <c r="K279" s="415"/>
      <c r="L279" s="415"/>
      <c r="M279" s="415"/>
      <c r="N279" s="503">
        <f t="shared" ref="N279:Q279" si="42">DATEVALUE(DAY(N278)&amp;"/"&amp;MONTH(N278)&amp;"/"&amp;YEAR(N278)+1)</f>
        <v>45461</v>
      </c>
      <c r="O279" s="503">
        <f t="shared" si="42"/>
        <v>45461</v>
      </c>
      <c r="P279" s="503">
        <f t="shared" si="42"/>
        <v>45461</v>
      </c>
      <c r="Q279" s="503">
        <f t="shared" si="42"/>
        <v>45461</v>
      </c>
      <c r="R279" s="489">
        <f t="shared" si="32"/>
        <v>43634</v>
      </c>
      <c r="S279" s="489">
        <f t="shared" si="32"/>
        <v>43634</v>
      </c>
      <c r="T279" s="489">
        <f t="shared" si="32"/>
        <v>43634</v>
      </c>
      <c r="U279" s="489">
        <f t="shared" si="32"/>
        <v>43634</v>
      </c>
      <c r="V279" s="415"/>
      <c r="W279" s="496">
        <f t="shared" si="36"/>
        <v>54.983606557377051</v>
      </c>
      <c r="X279" s="496">
        <f t="shared" si="33"/>
        <v>54.983606557377051</v>
      </c>
      <c r="Y279" s="496">
        <f t="shared" si="34"/>
        <v>54.983606557377051</v>
      </c>
      <c r="Z279" s="496">
        <f t="shared" si="35"/>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outlineLevel="3" x14ac:dyDescent="0.25">
      <c r="A280" s="383"/>
      <c r="B280" s="392"/>
      <c r="C280" s="385">
        <f t="shared" si="39"/>
        <v>4</v>
      </c>
      <c r="D280" s="410"/>
      <c r="E280" s="467">
        <v>2</v>
      </c>
      <c r="F280" s="467"/>
      <c r="G280" s="410"/>
      <c r="H280" s="415"/>
      <c r="I280" s="415">
        <v>5</v>
      </c>
      <c r="J280" s="495" t="s">
        <v>573</v>
      </c>
      <c r="K280" s="415"/>
      <c r="L280" s="415"/>
      <c r="M280" s="415"/>
      <c r="N280" s="503">
        <f t="shared" ref="N280:Q280" si="43">DATEVALUE(DAY(N279)&amp;"/"&amp;MONTH(N279)&amp;"/"&amp;YEAR(N279)+1)</f>
        <v>45826</v>
      </c>
      <c r="O280" s="503">
        <f t="shared" si="43"/>
        <v>45826</v>
      </c>
      <c r="P280" s="503">
        <f t="shared" si="43"/>
        <v>45826</v>
      </c>
      <c r="Q280" s="503">
        <f t="shared" si="43"/>
        <v>45826</v>
      </c>
      <c r="R280" s="489">
        <f t="shared" si="32"/>
        <v>43634</v>
      </c>
      <c r="S280" s="489">
        <f t="shared" si="32"/>
        <v>43634</v>
      </c>
      <c r="T280" s="489">
        <f t="shared" si="32"/>
        <v>43634</v>
      </c>
      <c r="U280" s="489">
        <f t="shared" si="32"/>
        <v>43634</v>
      </c>
      <c r="V280" s="415"/>
      <c r="W280" s="496">
        <f t="shared" si="36"/>
        <v>66.950819672131146</v>
      </c>
      <c r="X280" s="496">
        <f t="shared" si="33"/>
        <v>66.950819672131146</v>
      </c>
      <c r="Y280" s="496">
        <f t="shared" si="34"/>
        <v>66.950819672131146</v>
      </c>
      <c r="Z280" s="496">
        <f t="shared" si="35"/>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outlineLevel="3" x14ac:dyDescent="0.25">
      <c r="A281" s="383"/>
      <c r="B281" s="392"/>
      <c r="C281" s="385">
        <f t="shared" si="39"/>
        <v>4</v>
      </c>
      <c r="D281" s="410"/>
      <c r="E281" s="467">
        <v>2</v>
      </c>
      <c r="F281" s="467"/>
      <c r="G281" s="410"/>
      <c r="H281" s="415"/>
      <c r="I281" s="415">
        <v>6</v>
      </c>
      <c r="J281" s="495" t="s">
        <v>574</v>
      </c>
      <c r="K281" s="415"/>
      <c r="L281" s="415"/>
      <c r="M281" s="415"/>
      <c r="N281" s="503">
        <f t="shared" ref="N281:Q281" si="44">DATEVALUE(DAY(N280)&amp;"/"&amp;MONTH(N280)&amp;"/"&amp;YEAR(N280)+1)</f>
        <v>46191</v>
      </c>
      <c r="O281" s="503">
        <f t="shared" si="44"/>
        <v>46191</v>
      </c>
      <c r="P281" s="503">
        <f t="shared" si="44"/>
        <v>46191</v>
      </c>
      <c r="Q281" s="503">
        <f t="shared" si="44"/>
        <v>46191</v>
      </c>
      <c r="R281" s="489">
        <f t="shared" si="32"/>
        <v>43634</v>
      </c>
      <c r="S281" s="489">
        <f t="shared" si="32"/>
        <v>43634</v>
      </c>
      <c r="T281" s="489">
        <f t="shared" si="32"/>
        <v>43634</v>
      </c>
      <c r="U281" s="489">
        <f t="shared" si="32"/>
        <v>43634</v>
      </c>
      <c r="V281" s="415"/>
      <c r="W281" s="496">
        <f t="shared" si="36"/>
        <v>78.918032786885249</v>
      </c>
      <c r="X281" s="496">
        <f t="shared" si="33"/>
        <v>78.918032786885249</v>
      </c>
      <c r="Y281" s="496">
        <f t="shared" si="34"/>
        <v>78.918032786885249</v>
      </c>
      <c r="Z281" s="496">
        <f t="shared" si="35"/>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outlineLevel="3" x14ac:dyDescent="0.25">
      <c r="A282" s="383"/>
      <c r="B282" s="392"/>
      <c r="C282" s="385">
        <f t="shared" si="39"/>
        <v>4</v>
      </c>
      <c r="D282" s="410"/>
      <c r="E282" s="467">
        <v>2</v>
      </c>
      <c r="F282" s="467"/>
      <c r="G282" s="410"/>
      <c r="H282" s="415"/>
      <c r="I282" s="415">
        <v>7</v>
      </c>
      <c r="J282" s="745" t="s">
        <v>575</v>
      </c>
      <c r="K282" s="415"/>
      <c r="L282" s="415"/>
      <c r="M282" s="415"/>
      <c r="N282" s="503">
        <f t="shared" ref="N282:Q282" si="45">DATEVALUE(DAY(N281)&amp;"/"&amp;MONTH(N281)&amp;"/"&amp;YEAR(N281)+1)</f>
        <v>46556</v>
      </c>
      <c r="O282" s="503">
        <f t="shared" si="45"/>
        <v>46556</v>
      </c>
      <c r="P282" s="503">
        <f t="shared" si="45"/>
        <v>46556</v>
      </c>
      <c r="Q282" s="503">
        <f t="shared" si="45"/>
        <v>46556</v>
      </c>
      <c r="R282" s="489">
        <f t="shared" si="32"/>
        <v>43634</v>
      </c>
      <c r="S282" s="489">
        <f t="shared" si="32"/>
        <v>43634</v>
      </c>
      <c r="T282" s="489">
        <f t="shared" si="32"/>
        <v>43634</v>
      </c>
      <c r="U282" s="489">
        <f t="shared" si="32"/>
        <v>43634</v>
      </c>
      <c r="V282" s="415"/>
      <c r="W282" s="504">
        <f t="shared" si="36"/>
        <v>90.885245901639351</v>
      </c>
      <c r="X282" s="504">
        <f t="shared" si="33"/>
        <v>90.885245901639351</v>
      </c>
      <c r="Y282" s="504">
        <f t="shared" si="34"/>
        <v>90.885245901639351</v>
      </c>
      <c r="Z282" s="504">
        <f t="shared" si="35"/>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outlineLevel="2" x14ac:dyDescent="0.25">
      <c r="A283" s="383"/>
      <c r="B283" s="392"/>
      <c r="C283" s="385">
        <f>INT($C$242)+2</f>
        <v>3</v>
      </c>
      <c r="D283" s="410"/>
      <c r="E283" s="467">
        <v>3</v>
      </c>
      <c r="F283" s="467"/>
      <c r="G283" s="410"/>
      <c r="H283" s="431" t="str">
        <f>H$263</f>
        <v>Spr</v>
      </c>
      <c r="I283" s="485">
        <v>0</v>
      </c>
      <c r="J283" s="746" t="s">
        <v>562</v>
      </c>
      <c r="K283" s="744"/>
      <c r="L283" s="487"/>
      <c r="M283" s="415"/>
      <c r="N283" s="488">
        <v>44035</v>
      </c>
      <c r="O283" s="488">
        <v>44035</v>
      </c>
      <c r="P283" s="488">
        <v>44035</v>
      </c>
      <c r="Q283" s="488">
        <v>44035</v>
      </c>
      <c r="R283" s="489">
        <f t="shared" si="32"/>
        <v>43669</v>
      </c>
      <c r="S283" s="489">
        <f t="shared" si="32"/>
        <v>43669</v>
      </c>
      <c r="T283" s="489">
        <f t="shared" si="32"/>
        <v>43669</v>
      </c>
      <c r="U283" s="489">
        <f t="shared" si="32"/>
        <v>43669</v>
      </c>
      <c r="V283" s="415"/>
      <c r="W283" s="490">
        <f t="shared" si="36"/>
        <v>7.081967213114754</v>
      </c>
      <c r="X283" s="490">
        <f t="shared" si="33"/>
        <v>7.081967213114754</v>
      </c>
      <c r="Y283" s="490">
        <f t="shared" si="34"/>
        <v>7.081967213114754</v>
      </c>
      <c r="Z283" s="490">
        <f t="shared" si="35"/>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outlineLevel="3" x14ac:dyDescent="0.25">
      <c r="A284" s="383"/>
      <c r="B284" s="392"/>
      <c r="C284" s="385">
        <f>INT($C$242)+3</f>
        <v>4</v>
      </c>
      <c r="D284" s="410"/>
      <c r="E284" s="467">
        <v>3</v>
      </c>
      <c r="F284" s="467"/>
      <c r="G284" s="410"/>
      <c r="H284" s="415"/>
      <c r="I284" s="485">
        <v>1</v>
      </c>
      <c r="J284" s="747" t="s">
        <v>563</v>
      </c>
      <c r="K284" s="744"/>
      <c r="L284" s="487"/>
      <c r="M284" s="415"/>
      <c r="N284" s="488">
        <v>44400</v>
      </c>
      <c r="O284" s="488">
        <v>44400</v>
      </c>
      <c r="P284" s="488">
        <v>44400</v>
      </c>
      <c r="Q284" s="488">
        <v>44400</v>
      </c>
      <c r="R284" s="489">
        <f t="shared" si="32"/>
        <v>43669</v>
      </c>
      <c r="S284" s="489">
        <f t="shared" si="32"/>
        <v>43669</v>
      </c>
      <c r="T284" s="489">
        <f t="shared" si="32"/>
        <v>43669</v>
      </c>
      <c r="U284" s="489">
        <f t="shared" si="32"/>
        <v>43669</v>
      </c>
      <c r="V284" s="415"/>
      <c r="W284" s="496">
        <f t="shared" si="36"/>
        <v>19.049180327868854</v>
      </c>
      <c r="X284" s="496">
        <f t="shared" si="33"/>
        <v>19.049180327868854</v>
      </c>
      <c r="Y284" s="496">
        <f t="shared" si="34"/>
        <v>19.049180327868854</v>
      </c>
      <c r="Z284" s="496">
        <f t="shared" si="35"/>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outlineLevel="3" x14ac:dyDescent="0.25">
      <c r="A285" s="383"/>
      <c r="B285" s="392"/>
      <c r="C285" s="385">
        <f t="shared" ref="C285:C290" si="46">INT($C$242+3)</f>
        <v>4</v>
      </c>
      <c r="D285" s="410"/>
      <c r="E285" s="467">
        <v>3</v>
      </c>
      <c r="F285" s="467"/>
      <c r="G285" s="410"/>
      <c r="H285" s="415"/>
      <c r="I285" s="485">
        <v>2</v>
      </c>
      <c r="J285" s="747" t="s">
        <v>570</v>
      </c>
      <c r="K285" s="502"/>
      <c r="L285" s="415"/>
      <c r="M285" s="415"/>
      <c r="N285" s="503">
        <f t="shared" ref="N285:Q290" si="47">DATEVALUE(DAY(N284)&amp;"/"&amp;MONTH(N284)&amp;"/"&amp;YEAR(N284)+1)</f>
        <v>44765</v>
      </c>
      <c r="O285" s="503">
        <f t="shared" si="47"/>
        <v>44765</v>
      </c>
      <c r="P285" s="503">
        <f t="shared" si="47"/>
        <v>44765</v>
      </c>
      <c r="Q285" s="503">
        <f t="shared" si="47"/>
        <v>44765</v>
      </c>
      <c r="R285" s="489">
        <f t="shared" si="32"/>
        <v>43669</v>
      </c>
      <c r="S285" s="489">
        <f t="shared" si="32"/>
        <v>43669</v>
      </c>
      <c r="T285" s="489">
        <f t="shared" si="32"/>
        <v>43669</v>
      </c>
      <c r="U285" s="489">
        <f t="shared" si="32"/>
        <v>43669</v>
      </c>
      <c r="V285" s="415"/>
      <c r="W285" s="496">
        <f t="shared" si="36"/>
        <v>31.016393442622952</v>
      </c>
      <c r="X285" s="496">
        <f t="shared" si="33"/>
        <v>31.016393442622952</v>
      </c>
      <c r="Y285" s="496">
        <f t="shared" si="34"/>
        <v>31.016393442622952</v>
      </c>
      <c r="Z285" s="496">
        <f t="shared" si="35"/>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outlineLevel="3" x14ac:dyDescent="0.25">
      <c r="A286" s="383"/>
      <c r="B286" s="392"/>
      <c r="C286" s="385">
        <f t="shared" si="46"/>
        <v>4</v>
      </c>
      <c r="D286" s="410"/>
      <c r="E286" s="467">
        <v>3</v>
      </c>
      <c r="F286" s="467"/>
      <c r="G286" s="410"/>
      <c r="H286" s="415"/>
      <c r="I286" s="485">
        <v>3</v>
      </c>
      <c r="J286" s="747" t="s">
        <v>571</v>
      </c>
      <c r="K286" s="502"/>
      <c r="L286" s="415"/>
      <c r="M286" s="415"/>
      <c r="N286" s="503">
        <f t="shared" si="47"/>
        <v>45130</v>
      </c>
      <c r="O286" s="503">
        <f t="shared" si="47"/>
        <v>45130</v>
      </c>
      <c r="P286" s="503">
        <f t="shared" si="47"/>
        <v>45130</v>
      </c>
      <c r="Q286" s="503">
        <f t="shared" si="47"/>
        <v>45130</v>
      </c>
      <c r="R286" s="489">
        <f t="shared" si="32"/>
        <v>43669</v>
      </c>
      <c r="S286" s="489">
        <f t="shared" si="32"/>
        <v>43669</v>
      </c>
      <c r="T286" s="489">
        <f t="shared" si="32"/>
        <v>43669</v>
      </c>
      <c r="U286" s="489">
        <f t="shared" si="32"/>
        <v>43669</v>
      </c>
      <c r="V286" s="415"/>
      <c r="W286" s="496">
        <f t="shared" si="36"/>
        <v>42.983606557377051</v>
      </c>
      <c r="X286" s="496">
        <f t="shared" si="33"/>
        <v>42.983606557377051</v>
      </c>
      <c r="Y286" s="496">
        <f t="shared" si="34"/>
        <v>42.983606557377051</v>
      </c>
      <c r="Z286" s="496">
        <f t="shared" si="35"/>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outlineLevel="3" x14ac:dyDescent="0.25">
      <c r="A287" s="383"/>
      <c r="B287" s="392"/>
      <c r="C287" s="385">
        <f t="shared" si="46"/>
        <v>4</v>
      </c>
      <c r="D287" s="410"/>
      <c r="E287" s="467">
        <v>3</v>
      </c>
      <c r="F287" s="467"/>
      <c r="G287" s="410"/>
      <c r="H287" s="415"/>
      <c r="I287" s="485">
        <v>4</v>
      </c>
      <c r="J287" s="747" t="s">
        <v>572</v>
      </c>
      <c r="K287" s="502"/>
      <c r="L287" s="415"/>
      <c r="M287" s="415"/>
      <c r="N287" s="503">
        <f t="shared" si="47"/>
        <v>45496</v>
      </c>
      <c r="O287" s="503">
        <f t="shared" si="47"/>
        <v>45496</v>
      </c>
      <c r="P287" s="503">
        <f t="shared" si="47"/>
        <v>45496</v>
      </c>
      <c r="Q287" s="503">
        <f t="shared" si="47"/>
        <v>45496</v>
      </c>
      <c r="R287" s="489">
        <f t="shared" si="32"/>
        <v>43669</v>
      </c>
      <c r="S287" s="489">
        <f t="shared" si="32"/>
        <v>43669</v>
      </c>
      <c r="T287" s="489">
        <f t="shared" si="32"/>
        <v>43669</v>
      </c>
      <c r="U287" s="489">
        <f t="shared" si="32"/>
        <v>43669</v>
      </c>
      <c r="V287" s="415"/>
      <c r="W287" s="496">
        <f t="shared" si="36"/>
        <v>54.983606557377051</v>
      </c>
      <c r="X287" s="496">
        <f t="shared" si="33"/>
        <v>54.983606557377051</v>
      </c>
      <c r="Y287" s="496">
        <f t="shared" si="34"/>
        <v>54.983606557377051</v>
      </c>
      <c r="Z287" s="496">
        <f t="shared" si="35"/>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outlineLevel="3" x14ac:dyDescent="0.25">
      <c r="A288" s="383"/>
      <c r="B288" s="392"/>
      <c r="C288" s="385">
        <f t="shared" si="46"/>
        <v>4</v>
      </c>
      <c r="D288" s="410"/>
      <c r="E288" s="467">
        <v>3</v>
      </c>
      <c r="F288" s="467"/>
      <c r="G288" s="410"/>
      <c r="H288" s="415"/>
      <c r="I288" s="485">
        <v>5</v>
      </c>
      <c r="J288" s="747" t="s">
        <v>573</v>
      </c>
      <c r="K288" s="502"/>
      <c r="L288" s="415"/>
      <c r="M288" s="415"/>
      <c r="N288" s="503">
        <f t="shared" si="47"/>
        <v>45861</v>
      </c>
      <c r="O288" s="503">
        <f t="shared" si="47"/>
        <v>45861</v>
      </c>
      <c r="P288" s="503">
        <f t="shared" si="47"/>
        <v>45861</v>
      </c>
      <c r="Q288" s="503">
        <f t="shared" si="47"/>
        <v>45861</v>
      </c>
      <c r="R288" s="489">
        <f t="shared" si="32"/>
        <v>43669</v>
      </c>
      <c r="S288" s="489">
        <f t="shared" si="32"/>
        <v>43669</v>
      </c>
      <c r="T288" s="489">
        <f t="shared" si="32"/>
        <v>43669</v>
      </c>
      <c r="U288" s="489">
        <f t="shared" si="32"/>
        <v>43669</v>
      </c>
      <c r="V288" s="415"/>
      <c r="W288" s="496">
        <f t="shared" si="36"/>
        <v>66.950819672131146</v>
      </c>
      <c r="X288" s="496">
        <f t="shared" si="33"/>
        <v>66.950819672131146</v>
      </c>
      <c r="Y288" s="496">
        <f t="shared" si="34"/>
        <v>66.950819672131146</v>
      </c>
      <c r="Z288" s="496">
        <f t="shared" si="35"/>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outlineLevel="3" x14ac:dyDescent="0.25">
      <c r="A289" s="383"/>
      <c r="B289" s="392"/>
      <c r="C289" s="385">
        <f t="shared" si="46"/>
        <v>4</v>
      </c>
      <c r="D289" s="410"/>
      <c r="E289" s="467">
        <v>3</v>
      </c>
      <c r="F289" s="467"/>
      <c r="G289" s="410"/>
      <c r="H289" s="415"/>
      <c r="I289" s="485">
        <v>6</v>
      </c>
      <c r="J289" s="747" t="s">
        <v>574</v>
      </c>
      <c r="K289" s="502"/>
      <c r="L289" s="415"/>
      <c r="M289" s="415"/>
      <c r="N289" s="503">
        <f t="shared" si="47"/>
        <v>46226</v>
      </c>
      <c r="O289" s="503">
        <f t="shared" si="47"/>
        <v>46226</v>
      </c>
      <c r="P289" s="503">
        <f t="shared" si="47"/>
        <v>46226</v>
      </c>
      <c r="Q289" s="503">
        <f t="shared" si="47"/>
        <v>46226</v>
      </c>
      <c r="R289" s="489">
        <f t="shared" si="32"/>
        <v>43669</v>
      </c>
      <c r="S289" s="489">
        <f t="shared" si="32"/>
        <v>43669</v>
      </c>
      <c r="T289" s="489">
        <f t="shared" si="32"/>
        <v>43669</v>
      </c>
      <c r="U289" s="489">
        <f t="shared" si="32"/>
        <v>43669</v>
      </c>
      <c r="V289" s="415"/>
      <c r="W289" s="496">
        <f t="shared" si="36"/>
        <v>78.918032786885249</v>
      </c>
      <c r="X289" s="496">
        <f t="shared" si="33"/>
        <v>78.918032786885249</v>
      </c>
      <c r="Y289" s="496">
        <f t="shared" si="34"/>
        <v>78.918032786885249</v>
      </c>
      <c r="Z289" s="496">
        <f t="shared" si="35"/>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outlineLevel="3" x14ac:dyDescent="0.25">
      <c r="A290" s="383"/>
      <c r="B290" s="392"/>
      <c r="C290" s="385">
        <f t="shared" si="46"/>
        <v>4</v>
      </c>
      <c r="D290" s="410"/>
      <c r="E290" s="467">
        <v>3</v>
      </c>
      <c r="F290" s="467"/>
      <c r="G290" s="410"/>
      <c r="H290" s="415"/>
      <c r="I290" s="485">
        <v>7</v>
      </c>
      <c r="J290" s="747" t="s">
        <v>575</v>
      </c>
      <c r="K290" s="502"/>
      <c r="L290" s="415"/>
      <c r="M290" s="415"/>
      <c r="N290" s="503">
        <f t="shared" si="47"/>
        <v>46591</v>
      </c>
      <c r="O290" s="503">
        <f t="shared" si="47"/>
        <v>46591</v>
      </c>
      <c r="P290" s="503">
        <f t="shared" si="47"/>
        <v>46591</v>
      </c>
      <c r="Q290" s="503">
        <f t="shared" si="47"/>
        <v>46591</v>
      </c>
      <c r="R290" s="489">
        <f t="shared" si="32"/>
        <v>43669</v>
      </c>
      <c r="S290" s="489">
        <f t="shared" si="32"/>
        <v>43669</v>
      </c>
      <c r="T290" s="489">
        <f t="shared" si="32"/>
        <v>43669</v>
      </c>
      <c r="U290" s="489">
        <f t="shared" si="32"/>
        <v>43669</v>
      </c>
      <c r="V290" s="415"/>
      <c r="W290" s="504">
        <f t="shared" si="36"/>
        <v>90.885245901639351</v>
      </c>
      <c r="X290" s="504">
        <f t="shared" si="33"/>
        <v>90.885245901639351</v>
      </c>
      <c r="Y290" s="504">
        <f t="shared" si="34"/>
        <v>90.885245901639351</v>
      </c>
      <c r="Z290" s="504">
        <f t="shared" si="35"/>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outlineLevel="3" x14ac:dyDescent="0.25">
      <c r="A292" s="383"/>
      <c r="B292" s="392"/>
      <c r="C292" s="385"/>
      <c r="D292" s="410"/>
      <c r="E292" s="467"/>
      <c r="F292" s="467"/>
      <c r="G292" s="410"/>
      <c r="H292" s="415"/>
      <c r="I292" s="472"/>
      <c r="J292" s="472"/>
      <c r="K292" s="1037" t="s">
        <v>1165</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outlineLevel="3" x14ac:dyDescent="0.25">
      <c r="A294" s="383"/>
      <c r="B294" s="392"/>
      <c r="C294" s="385"/>
      <c r="D294" s="410"/>
      <c r="E294" s="467"/>
      <c r="F294" s="467"/>
      <c r="G294" s="410"/>
      <c r="H294" s="415"/>
      <c r="I294" s="472"/>
      <c r="J294" s="472"/>
      <c r="K294" s="1040">
        <f t="shared" ref="K294:Q296" si="48">MIN(363,INT((K261 - DATE(YEAR(K261),1,1))))+364*(YEAR(K261)-i_startyear)</f>
        <v>134</v>
      </c>
      <c r="L294" s="1040">
        <f t="shared" si="48"/>
        <v>134</v>
      </c>
      <c r="M294" s="1040">
        <f t="shared" si="48"/>
        <v>134</v>
      </c>
      <c r="N294" s="1040">
        <f t="shared" si="48"/>
        <v>134</v>
      </c>
      <c r="O294" s="1040">
        <f t="shared" si="48"/>
        <v>134</v>
      </c>
      <c r="P294" s="1040">
        <f t="shared" si="48"/>
        <v>134</v>
      </c>
      <c r="Q294" s="1040">
        <f t="shared" si="48"/>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outlineLevel="3" x14ac:dyDescent="0.25">
      <c r="A295" s="383"/>
      <c r="B295" s="392"/>
      <c r="C295" s="385"/>
      <c r="D295" s="410"/>
      <c r="E295" s="467"/>
      <c r="F295" s="467"/>
      <c r="G295" s="410"/>
      <c r="H295" s="415"/>
      <c r="I295" s="472"/>
      <c r="J295" s="472"/>
      <c r="K295" s="1040">
        <f t="shared" si="48"/>
        <v>168</v>
      </c>
      <c r="L295" s="1040">
        <f t="shared" si="48"/>
        <v>168</v>
      </c>
      <c r="M295" s="1040">
        <f t="shared" si="48"/>
        <v>168</v>
      </c>
      <c r="N295" s="1040">
        <f t="shared" si="48"/>
        <v>168</v>
      </c>
      <c r="O295" s="1040">
        <f t="shared" si="48"/>
        <v>168</v>
      </c>
      <c r="P295" s="1040">
        <f t="shared" si="48"/>
        <v>168</v>
      </c>
      <c r="Q295" s="1040">
        <f t="shared" si="48"/>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outlineLevel="3" x14ac:dyDescent="0.25">
      <c r="A296" s="383"/>
      <c r="B296" s="392"/>
      <c r="C296" s="385"/>
      <c r="D296" s="410"/>
      <c r="E296" s="467"/>
      <c r="F296" s="467"/>
      <c r="G296" s="410"/>
      <c r="H296" s="415"/>
      <c r="I296" s="472"/>
      <c r="J296" s="472"/>
      <c r="K296" s="1040">
        <f t="shared" si="48"/>
        <v>203</v>
      </c>
      <c r="L296" s="1040">
        <f t="shared" si="48"/>
        <v>203</v>
      </c>
      <c r="M296" s="1040">
        <f t="shared" si="48"/>
        <v>203</v>
      </c>
      <c r="N296" s="1040">
        <f t="shared" si="48"/>
        <v>203</v>
      </c>
      <c r="O296" s="1040">
        <f t="shared" si="48"/>
        <v>203</v>
      </c>
      <c r="P296" s="1040">
        <f t="shared" si="48"/>
        <v>203</v>
      </c>
      <c r="Q296" s="1040">
        <f t="shared" si="48"/>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outlineLevel="3" x14ac:dyDescent="0.25">
      <c r="A298" s="383"/>
      <c r="B298" s="392"/>
      <c r="C298" s="385"/>
      <c r="D298" s="410"/>
      <c r="E298" s="467"/>
      <c r="F298" s="467"/>
      <c r="G298" s="410"/>
      <c r="H298" s="415"/>
      <c r="I298" s="472"/>
      <c r="J298" s="472"/>
      <c r="K298" s="472"/>
      <c r="L298" s="415"/>
      <c r="M298" s="415"/>
      <c r="N298" s="1040">
        <f>MIN(363,INT((N267 - DATE(YEAR(N267),1,1))))+364*INT(YEAR(N267)-i_startyear)</f>
        <v>499</v>
      </c>
      <c r="O298" s="1040">
        <f t="shared" ref="O298:U307" si="49">MIN(363,INT((O267 - DATE(YEAR(O267),1,1))))+364*(YEAR(O267)-i_startyear)</f>
        <v>499</v>
      </c>
      <c r="P298" s="1040">
        <f t="shared" si="49"/>
        <v>499</v>
      </c>
      <c r="Q298" s="1040">
        <f t="shared" si="49"/>
        <v>499</v>
      </c>
      <c r="R298" s="1043">
        <f t="shared" si="49"/>
        <v>134</v>
      </c>
      <c r="S298" s="1043">
        <f t="shared" si="49"/>
        <v>134</v>
      </c>
      <c r="T298" s="1043">
        <f t="shared" si="49"/>
        <v>134</v>
      </c>
      <c r="U298" s="1043">
        <f t="shared" si="49"/>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outlineLevel="3" x14ac:dyDescent="0.25">
      <c r="A299" s="383"/>
      <c r="B299" s="392"/>
      <c r="C299" s="385"/>
      <c r="D299" s="410"/>
      <c r="E299" s="467"/>
      <c r="F299" s="467"/>
      <c r="G299" s="410"/>
      <c r="H299" s="415"/>
      <c r="I299" s="472"/>
      <c r="J299" s="472"/>
      <c r="K299" s="472"/>
      <c r="L299" s="415"/>
      <c r="M299" s="415"/>
      <c r="N299" s="1040">
        <f t="shared" ref="N299:N321" si="50">MIN(363,INT((N268 - DATE(YEAR(N268),1,1))))+364*(YEAR(N268)-i_startyear)</f>
        <v>862</v>
      </c>
      <c r="O299" s="1041">
        <f t="shared" si="49"/>
        <v>862</v>
      </c>
      <c r="P299" s="1041">
        <f t="shared" si="49"/>
        <v>862</v>
      </c>
      <c r="Q299" s="1041">
        <f t="shared" si="49"/>
        <v>862</v>
      </c>
      <c r="R299" s="1043">
        <f t="shared" si="49"/>
        <v>134</v>
      </c>
      <c r="S299" s="1043">
        <f t="shared" si="49"/>
        <v>134</v>
      </c>
      <c r="T299" s="1043">
        <f t="shared" si="49"/>
        <v>134</v>
      </c>
      <c r="U299" s="1043">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outlineLevel="3" x14ac:dyDescent="0.25">
      <c r="A300" s="383"/>
      <c r="B300" s="392"/>
      <c r="C300" s="385"/>
      <c r="D300" s="410"/>
      <c r="E300" s="467"/>
      <c r="F300" s="467"/>
      <c r="G300" s="410"/>
      <c r="H300" s="415"/>
      <c r="I300" s="472"/>
      <c r="J300" s="472"/>
      <c r="K300" s="472"/>
      <c r="L300" s="415"/>
      <c r="M300" s="415"/>
      <c r="N300" s="1040">
        <f t="shared" si="50"/>
        <v>1226</v>
      </c>
      <c r="O300" s="1042">
        <f t="shared" si="49"/>
        <v>1226</v>
      </c>
      <c r="P300" s="1042">
        <f t="shared" si="49"/>
        <v>1226</v>
      </c>
      <c r="Q300" s="1042">
        <f t="shared" si="49"/>
        <v>1226</v>
      </c>
      <c r="R300" s="1043">
        <f t="shared" si="49"/>
        <v>134</v>
      </c>
      <c r="S300" s="1043">
        <f t="shared" si="49"/>
        <v>134</v>
      </c>
      <c r="T300" s="1043">
        <f t="shared" si="49"/>
        <v>134</v>
      </c>
      <c r="U300" s="1043">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outlineLevel="3" x14ac:dyDescent="0.25">
      <c r="A301" s="383"/>
      <c r="B301" s="392"/>
      <c r="C301" s="385"/>
      <c r="D301" s="410"/>
      <c r="E301" s="467"/>
      <c r="F301" s="467"/>
      <c r="G301" s="410"/>
      <c r="H301" s="415"/>
      <c r="I301" s="472"/>
      <c r="J301" s="472"/>
      <c r="K301" s="472"/>
      <c r="L301" s="415"/>
      <c r="M301" s="415"/>
      <c r="N301" s="1040">
        <f t="shared" si="50"/>
        <v>1590</v>
      </c>
      <c r="O301" s="1042">
        <f t="shared" si="49"/>
        <v>1590</v>
      </c>
      <c r="P301" s="1042">
        <f t="shared" si="49"/>
        <v>1590</v>
      </c>
      <c r="Q301" s="1042">
        <f t="shared" si="49"/>
        <v>1590</v>
      </c>
      <c r="R301" s="1043">
        <f t="shared" si="49"/>
        <v>134</v>
      </c>
      <c r="S301" s="1043">
        <f t="shared" si="49"/>
        <v>134</v>
      </c>
      <c r="T301" s="1043">
        <f t="shared" si="49"/>
        <v>134</v>
      </c>
      <c r="U301" s="1043">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outlineLevel="3" x14ac:dyDescent="0.25">
      <c r="A302" s="383"/>
      <c r="B302" s="392"/>
      <c r="C302" s="385"/>
      <c r="D302" s="410"/>
      <c r="E302" s="467"/>
      <c r="F302" s="467"/>
      <c r="G302" s="410"/>
      <c r="H302" s="415"/>
      <c r="I302" s="472"/>
      <c r="J302" s="472"/>
      <c r="K302" s="472"/>
      <c r="L302" s="415"/>
      <c r="M302" s="415"/>
      <c r="N302" s="1040">
        <f t="shared" si="50"/>
        <v>1955</v>
      </c>
      <c r="O302" s="1042">
        <f t="shared" si="49"/>
        <v>1955</v>
      </c>
      <c r="P302" s="1042">
        <f t="shared" si="49"/>
        <v>1955</v>
      </c>
      <c r="Q302" s="1042">
        <f t="shared" si="49"/>
        <v>1955</v>
      </c>
      <c r="R302" s="1043">
        <f t="shared" si="49"/>
        <v>134</v>
      </c>
      <c r="S302" s="1043">
        <f t="shared" si="49"/>
        <v>134</v>
      </c>
      <c r="T302" s="1043">
        <f t="shared" si="49"/>
        <v>134</v>
      </c>
      <c r="U302" s="1043">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outlineLevel="3" x14ac:dyDescent="0.25">
      <c r="A303" s="383"/>
      <c r="B303" s="392"/>
      <c r="C303" s="385"/>
      <c r="D303" s="410"/>
      <c r="E303" s="467"/>
      <c r="F303" s="467"/>
      <c r="G303" s="410"/>
      <c r="H303" s="415"/>
      <c r="I303" s="472"/>
      <c r="J303" s="472"/>
      <c r="K303" s="472"/>
      <c r="L303" s="415"/>
      <c r="M303" s="415"/>
      <c r="N303" s="1040">
        <f t="shared" si="50"/>
        <v>2318</v>
      </c>
      <c r="O303" s="1042">
        <f t="shared" si="49"/>
        <v>2318</v>
      </c>
      <c r="P303" s="1042">
        <f t="shared" si="49"/>
        <v>2318</v>
      </c>
      <c r="Q303" s="1042">
        <f t="shared" si="49"/>
        <v>2318</v>
      </c>
      <c r="R303" s="1043">
        <f t="shared" si="49"/>
        <v>134</v>
      </c>
      <c r="S303" s="1043">
        <f t="shared" si="49"/>
        <v>134</v>
      </c>
      <c r="T303" s="1043">
        <f t="shared" si="49"/>
        <v>134</v>
      </c>
      <c r="U303" s="1043">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outlineLevel="3" x14ac:dyDescent="0.25">
      <c r="A304" s="383"/>
      <c r="B304" s="392"/>
      <c r="C304" s="385"/>
      <c r="D304" s="410"/>
      <c r="E304" s="467"/>
      <c r="F304" s="467"/>
      <c r="G304" s="410"/>
      <c r="H304" s="415"/>
      <c r="I304" s="472"/>
      <c r="J304" s="472"/>
      <c r="K304" s="472"/>
      <c r="L304" s="415"/>
      <c r="M304" s="415"/>
      <c r="N304" s="1040">
        <f t="shared" si="50"/>
        <v>2682</v>
      </c>
      <c r="O304" s="1042">
        <f t="shared" si="49"/>
        <v>2682</v>
      </c>
      <c r="P304" s="1042">
        <f t="shared" si="49"/>
        <v>2682</v>
      </c>
      <c r="Q304" s="1042">
        <f t="shared" si="49"/>
        <v>2682</v>
      </c>
      <c r="R304" s="1043">
        <f t="shared" si="49"/>
        <v>134</v>
      </c>
      <c r="S304" s="1043">
        <f t="shared" si="49"/>
        <v>134</v>
      </c>
      <c r="T304" s="1043">
        <f t="shared" si="49"/>
        <v>134</v>
      </c>
      <c r="U304" s="1043">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outlineLevel="3" x14ac:dyDescent="0.25">
      <c r="A305" s="383"/>
      <c r="B305" s="392"/>
      <c r="C305" s="385"/>
      <c r="D305" s="410"/>
      <c r="E305" s="467"/>
      <c r="F305" s="467"/>
      <c r="G305" s="410"/>
      <c r="H305" s="415"/>
      <c r="I305" s="472"/>
      <c r="J305" s="472"/>
      <c r="K305" s="472"/>
      <c r="L305" s="415"/>
      <c r="M305" s="415"/>
      <c r="N305" s="1040">
        <f t="shared" si="50"/>
        <v>3046</v>
      </c>
      <c r="O305" s="1042">
        <f t="shared" si="49"/>
        <v>3046</v>
      </c>
      <c r="P305" s="1042">
        <f t="shared" si="49"/>
        <v>3046</v>
      </c>
      <c r="Q305" s="1042">
        <f t="shared" si="49"/>
        <v>3046</v>
      </c>
      <c r="R305" s="1043">
        <f t="shared" si="49"/>
        <v>134</v>
      </c>
      <c r="S305" s="1043">
        <f t="shared" si="49"/>
        <v>134</v>
      </c>
      <c r="T305" s="1043">
        <f t="shared" si="49"/>
        <v>134</v>
      </c>
      <c r="U305" s="1043">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outlineLevel="3" x14ac:dyDescent="0.25">
      <c r="A306" s="383"/>
      <c r="B306" s="392"/>
      <c r="C306" s="385"/>
      <c r="D306" s="410"/>
      <c r="E306" s="467"/>
      <c r="F306" s="467"/>
      <c r="G306" s="410"/>
      <c r="H306" s="415"/>
      <c r="I306" s="472"/>
      <c r="J306" s="472"/>
      <c r="K306" s="472"/>
      <c r="L306" s="415"/>
      <c r="M306" s="415"/>
      <c r="N306" s="1040">
        <f t="shared" si="50"/>
        <v>533</v>
      </c>
      <c r="O306" s="1041">
        <f t="shared" si="49"/>
        <v>533</v>
      </c>
      <c r="P306" s="1041">
        <f t="shared" si="49"/>
        <v>533</v>
      </c>
      <c r="Q306" s="1041">
        <f t="shared" si="49"/>
        <v>533</v>
      </c>
      <c r="R306" s="1043">
        <f t="shared" si="49"/>
        <v>168</v>
      </c>
      <c r="S306" s="1043">
        <f t="shared" si="49"/>
        <v>168</v>
      </c>
      <c r="T306" s="1043">
        <f t="shared" si="49"/>
        <v>168</v>
      </c>
      <c r="U306" s="1043">
        <f t="shared" si="49"/>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outlineLevel="3" x14ac:dyDescent="0.25">
      <c r="A307" s="383"/>
      <c r="B307" s="392"/>
      <c r="C307" s="385"/>
      <c r="D307" s="410"/>
      <c r="E307" s="467"/>
      <c r="F307" s="467"/>
      <c r="G307" s="410"/>
      <c r="H307" s="415"/>
      <c r="I307" s="472"/>
      <c r="J307" s="472"/>
      <c r="K307" s="472"/>
      <c r="L307" s="415"/>
      <c r="M307" s="415"/>
      <c r="N307" s="1040">
        <f t="shared" si="50"/>
        <v>896</v>
      </c>
      <c r="O307" s="1041">
        <f t="shared" si="49"/>
        <v>896</v>
      </c>
      <c r="P307" s="1041">
        <f t="shared" si="49"/>
        <v>896</v>
      </c>
      <c r="Q307" s="1041">
        <f t="shared" si="49"/>
        <v>896</v>
      </c>
      <c r="R307" s="1043">
        <f t="shared" si="49"/>
        <v>168</v>
      </c>
      <c r="S307" s="1043">
        <f t="shared" si="49"/>
        <v>168</v>
      </c>
      <c r="T307" s="1043">
        <f t="shared" si="49"/>
        <v>168</v>
      </c>
      <c r="U307" s="1043">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outlineLevel="3" x14ac:dyDescent="0.25">
      <c r="A308" s="383"/>
      <c r="B308" s="392"/>
      <c r="C308" s="385"/>
      <c r="D308" s="410"/>
      <c r="E308" s="467"/>
      <c r="F308" s="467"/>
      <c r="G308" s="410"/>
      <c r="H308" s="415"/>
      <c r="I308" s="472"/>
      <c r="J308" s="472"/>
      <c r="K308" s="472"/>
      <c r="L308" s="415"/>
      <c r="M308" s="415"/>
      <c r="N308" s="1040">
        <f t="shared" si="50"/>
        <v>1260</v>
      </c>
      <c r="O308" s="1042">
        <f t="shared" ref="O308:U317" si="51">MIN(363,INT((O277 - DATE(YEAR(O277),1,1))))+364*(YEAR(O277)-i_startyear)</f>
        <v>1260</v>
      </c>
      <c r="P308" s="1042">
        <f t="shared" si="51"/>
        <v>1260</v>
      </c>
      <c r="Q308" s="1042">
        <f t="shared" si="51"/>
        <v>1260</v>
      </c>
      <c r="R308" s="1043">
        <f t="shared" si="51"/>
        <v>168</v>
      </c>
      <c r="S308" s="1043">
        <f t="shared" si="51"/>
        <v>168</v>
      </c>
      <c r="T308" s="1043">
        <f t="shared" si="51"/>
        <v>168</v>
      </c>
      <c r="U308" s="1043">
        <f t="shared" si="51"/>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outlineLevel="3" x14ac:dyDescent="0.25">
      <c r="A309" s="383"/>
      <c r="B309" s="392"/>
      <c r="C309" s="385"/>
      <c r="D309" s="410"/>
      <c r="E309" s="467"/>
      <c r="F309" s="467"/>
      <c r="G309" s="410"/>
      <c r="H309" s="415"/>
      <c r="I309" s="472"/>
      <c r="J309" s="472"/>
      <c r="K309" s="472"/>
      <c r="L309" s="415"/>
      <c r="M309" s="415"/>
      <c r="N309" s="1040">
        <f t="shared" si="50"/>
        <v>1624</v>
      </c>
      <c r="O309" s="1042">
        <f t="shared" si="51"/>
        <v>1624</v>
      </c>
      <c r="P309" s="1042">
        <f t="shared" si="51"/>
        <v>1624</v>
      </c>
      <c r="Q309" s="1042">
        <f t="shared" si="51"/>
        <v>1624</v>
      </c>
      <c r="R309" s="1043">
        <f t="shared" si="51"/>
        <v>168</v>
      </c>
      <c r="S309" s="1043">
        <f t="shared" si="51"/>
        <v>168</v>
      </c>
      <c r="T309" s="1043">
        <f t="shared" si="51"/>
        <v>168</v>
      </c>
      <c r="U309" s="1043">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outlineLevel="3" x14ac:dyDescent="0.25">
      <c r="A310" s="383"/>
      <c r="B310" s="392"/>
      <c r="C310" s="385"/>
      <c r="D310" s="410"/>
      <c r="E310" s="467"/>
      <c r="F310" s="467"/>
      <c r="G310" s="410"/>
      <c r="H310" s="415"/>
      <c r="I310" s="472"/>
      <c r="J310" s="472"/>
      <c r="K310" s="472"/>
      <c r="L310" s="415"/>
      <c r="M310" s="415"/>
      <c r="N310" s="1040">
        <f t="shared" si="50"/>
        <v>1989</v>
      </c>
      <c r="O310" s="1042">
        <f t="shared" si="51"/>
        <v>1989</v>
      </c>
      <c r="P310" s="1042">
        <f t="shared" si="51"/>
        <v>1989</v>
      </c>
      <c r="Q310" s="1042">
        <f t="shared" si="51"/>
        <v>1989</v>
      </c>
      <c r="R310" s="1043">
        <f t="shared" si="51"/>
        <v>168</v>
      </c>
      <c r="S310" s="1043">
        <f t="shared" si="51"/>
        <v>168</v>
      </c>
      <c r="T310" s="1043">
        <f t="shared" si="51"/>
        <v>168</v>
      </c>
      <c r="U310" s="1043">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outlineLevel="3" x14ac:dyDescent="0.25">
      <c r="A311" s="383"/>
      <c r="B311" s="392"/>
      <c r="C311" s="385"/>
      <c r="D311" s="410"/>
      <c r="E311" s="467"/>
      <c r="F311" s="467"/>
      <c r="G311" s="410"/>
      <c r="H311" s="415"/>
      <c r="I311" s="472"/>
      <c r="J311" s="472"/>
      <c r="K311" s="472"/>
      <c r="L311" s="415"/>
      <c r="M311" s="415"/>
      <c r="N311" s="1040">
        <f t="shared" si="50"/>
        <v>2352</v>
      </c>
      <c r="O311" s="1042">
        <f t="shared" si="51"/>
        <v>2352</v>
      </c>
      <c r="P311" s="1042">
        <f t="shared" si="51"/>
        <v>2352</v>
      </c>
      <c r="Q311" s="1042">
        <f t="shared" si="51"/>
        <v>2352</v>
      </c>
      <c r="R311" s="1043">
        <f t="shared" si="51"/>
        <v>168</v>
      </c>
      <c r="S311" s="1043">
        <f t="shared" si="51"/>
        <v>168</v>
      </c>
      <c r="T311" s="1043">
        <f t="shared" si="51"/>
        <v>168</v>
      </c>
      <c r="U311" s="1043">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outlineLevel="3" x14ac:dyDescent="0.25">
      <c r="A312" s="383"/>
      <c r="B312" s="392"/>
      <c r="C312" s="385"/>
      <c r="D312" s="410"/>
      <c r="E312" s="467"/>
      <c r="F312" s="467"/>
      <c r="G312" s="410"/>
      <c r="H312" s="415"/>
      <c r="I312" s="472"/>
      <c r="J312" s="472"/>
      <c r="K312" s="472"/>
      <c r="L312" s="415"/>
      <c r="M312" s="415"/>
      <c r="N312" s="1040">
        <f t="shared" si="50"/>
        <v>2716</v>
      </c>
      <c r="O312" s="1042">
        <f t="shared" si="51"/>
        <v>2716</v>
      </c>
      <c r="P312" s="1042">
        <f t="shared" si="51"/>
        <v>2716</v>
      </c>
      <c r="Q312" s="1042">
        <f t="shared" si="51"/>
        <v>2716</v>
      </c>
      <c r="R312" s="1043">
        <f t="shared" si="51"/>
        <v>168</v>
      </c>
      <c r="S312" s="1043">
        <f t="shared" si="51"/>
        <v>168</v>
      </c>
      <c r="T312" s="1043">
        <f t="shared" si="51"/>
        <v>168</v>
      </c>
      <c r="U312" s="1043">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outlineLevel="3" x14ac:dyDescent="0.25">
      <c r="A313" s="383"/>
      <c r="B313" s="392"/>
      <c r="C313" s="385"/>
      <c r="D313" s="410"/>
      <c r="E313" s="467"/>
      <c r="F313" s="467"/>
      <c r="G313" s="410"/>
      <c r="H313" s="415"/>
      <c r="I313" s="472"/>
      <c r="J313" s="472"/>
      <c r="K313" s="472"/>
      <c r="L313" s="415"/>
      <c r="M313" s="415"/>
      <c r="N313" s="1040">
        <f t="shared" si="50"/>
        <v>3080</v>
      </c>
      <c r="O313" s="1042">
        <f t="shared" si="51"/>
        <v>3080</v>
      </c>
      <c r="P313" s="1042">
        <f t="shared" si="51"/>
        <v>3080</v>
      </c>
      <c r="Q313" s="1042">
        <f t="shared" si="51"/>
        <v>3080</v>
      </c>
      <c r="R313" s="1043">
        <f t="shared" si="51"/>
        <v>168</v>
      </c>
      <c r="S313" s="1043">
        <f t="shared" si="51"/>
        <v>168</v>
      </c>
      <c r="T313" s="1043">
        <f t="shared" si="51"/>
        <v>168</v>
      </c>
      <c r="U313" s="1043">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outlineLevel="3" x14ac:dyDescent="0.25">
      <c r="A314" s="383"/>
      <c r="B314" s="392"/>
      <c r="C314" s="385"/>
      <c r="D314" s="410"/>
      <c r="E314" s="467"/>
      <c r="F314" s="467"/>
      <c r="G314" s="410"/>
      <c r="H314" s="415"/>
      <c r="I314" s="472"/>
      <c r="J314" s="472"/>
      <c r="K314" s="472"/>
      <c r="L314" s="415"/>
      <c r="M314" s="415"/>
      <c r="N314" s="1040">
        <f t="shared" si="50"/>
        <v>568</v>
      </c>
      <c r="O314" s="1041">
        <f t="shared" si="51"/>
        <v>568</v>
      </c>
      <c r="P314" s="1041">
        <f t="shared" si="51"/>
        <v>568</v>
      </c>
      <c r="Q314" s="1041">
        <f t="shared" si="51"/>
        <v>568</v>
      </c>
      <c r="R314" s="1043">
        <f t="shared" si="51"/>
        <v>203</v>
      </c>
      <c r="S314" s="1043">
        <f t="shared" si="51"/>
        <v>203</v>
      </c>
      <c r="T314" s="1043">
        <f t="shared" si="51"/>
        <v>203</v>
      </c>
      <c r="U314" s="1043">
        <f t="shared" si="51"/>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outlineLevel="3" x14ac:dyDescent="0.25">
      <c r="A315" s="383"/>
      <c r="B315" s="392"/>
      <c r="C315" s="385"/>
      <c r="D315" s="410"/>
      <c r="E315" s="467"/>
      <c r="F315" s="467"/>
      <c r="G315" s="410"/>
      <c r="H315" s="415"/>
      <c r="I315" s="472"/>
      <c r="J315" s="472"/>
      <c r="K315" s="472"/>
      <c r="L315" s="415"/>
      <c r="M315" s="415"/>
      <c r="N315" s="1040">
        <f t="shared" si="50"/>
        <v>931</v>
      </c>
      <c r="O315" s="1041">
        <f t="shared" si="51"/>
        <v>931</v>
      </c>
      <c r="P315" s="1041">
        <f t="shared" si="51"/>
        <v>931</v>
      </c>
      <c r="Q315" s="1041">
        <f t="shared" si="51"/>
        <v>931</v>
      </c>
      <c r="R315" s="1043">
        <f t="shared" si="51"/>
        <v>203</v>
      </c>
      <c r="S315" s="1043">
        <f t="shared" si="51"/>
        <v>203</v>
      </c>
      <c r="T315" s="1043">
        <f t="shared" si="51"/>
        <v>203</v>
      </c>
      <c r="U315" s="1043">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outlineLevel="3" x14ac:dyDescent="0.25">
      <c r="A316" s="383"/>
      <c r="B316" s="392"/>
      <c r="C316" s="385"/>
      <c r="D316" s="410"/>
      <c r="E316" s="467"/>
      <c r="F316" s="467"/>
      <c r="G316" s="410"/>
      <c r="H316" s="415"/>
      <c r="I316" s="472"/>
      <c r="J316" s="472"/>
      <c r="K316" s="472"/>
      <c r="L316" s="415"/>
      <c r="M316" s="415"/>
      <c r="N316" s="1040">
        <f t="shared" si="50"/>
        <v>1295</v>
      </c>
      <c r="O316" s="1042">
        <f t="shared" si="51"/>
        <v>1295</v>
      </c>
      <c r="P316" s="1042">
        <f t="shared" si="51"/>
        <v>1295</v>
      </c>
      <c r="Q316" s="1042">
        <f t="shared" si="51"/>
        <v>1295</v>
      </c>
      <c r="R316" s="1043">
        <f t="shared" si="51"/>
        <v>203</v>
      </c>
      <c r="S316" s="1043">
        <f t="shared" si="51"/>
        <v>203</v>
      </c>
      <c r="T316" s="1043">
        <f t="shared" si="51"/>
        <v>203</v>
      </c>
      <c r="U316" s="1043">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outlineLevel="3" x14ac:dyDescent="0.25">
      <c r="A317" s="383"/>
      <c r="B317" s="392"/>
      <c r="C317" s="385"/>
      <c r="D317" s="410"/>
      <c r="E317" s="467"/>
      <c r="F317" s="467"/>
      <c r="G317" s="410"/>
      <c r="H317" s="415"/>
      <c r="I317" s="472"/>
      <c r="J317" s="472"/>
      <c r="K317" s="472"/>
      <c r="L317" s="415"/>
      <c r="M317" s="415"/>
      <c r="N317" s="1040">
        <f t="shared" si="50"/>
        <v>1659</v>
      </c>
      <c r="O317" s="1042">
        <f t="shared" si="51"/>
        <v>1659</v>
      </c>
      <c r="P317" s="1042">
        <f t="shared" si="51"/>
        <v>1659</v>
      </c>
      <c r="Q317" s="1042">
        <f t="shared" si="51"/>
        <v>1659</v>
      </c>
      <c r="R317" s="1043">
        <f t="shared" si="51"/>
        <v>203</v>
      </c>
      <c r="S317" s="1043">
        <f t="shared" si="51"/>
        <v>203</v>
      </c>
      <c r="T317" s="1043">
        <f t="shared" si="51"/>
        <v>203</v>
      </c>
      <c r="U317" s="1043">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outlineLevel="3" x14ac:dyDescent="0.25">
      <c r="A318" s="383"/>
      <c r="B318" s="392"/>
      <c r="C318" s="385"/>
      <c r="D318" s="410"/>
      <c r="E318" s="467"/>
      <c r="F318" s="467"/>
      <c r="G318" s="410"/>
      <c r="H318" s="415"/>
      <c r="I318" s="472"/>
      <c r="J318" s="472"/>
      <c r="K318" s="472"/>
      <c r="L318" s="415"/>
      <c r="M318" s="415"/>
      <c r="N318" s="1040">
        <f t="shared" si="50"/>
        <v>2024</v>
      </c>
      <c r="O318" s="1042">
        <f t="shared" ref="O318:U321" si="52">MIN(363,INT((O287 - DATE(YEAR(O287),1,1))))+364*(YEAR(O287)-i_startyear)</f>
        <v>2024</v>
      </c>
      <c r="P318" s="1042">
        <f t="shared" si="52"/>
        <v>2024</v>
      </c>
      <c r="Q318" s="1042">
        <f t="shared" si="52"/>
        <v>2024</v>
      </c>
      <c r="R318" s="1043">
        <f t="shared" si="52"/>
        <v>203</v>
      </c>
      <c r="S318" s="1043">
        <f t="shared" si="52"/>
        <v>203</v>
      </c>
      <c r="T318" s="1043">
        <f t="shared" si="52"/>
        <v>203</v>
      </c>
      <c r="U318" s="1043">
        <f t="shared" si="52"/>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outlineLevel="3" x14ac:dyDescent="0.25">
      <c r="A319" s="383"/>
      <c r="B319" s="392"/>
      <c r="C319" s="385"/>
      <c r="D319" s="410"/>
      <c r="E319" s="467"/>
      <c r="F319" s="467"/>
      <c r="G319" s="410"/>
      <c r="H319" s="415"/>
      <c r="I319" s="472"/>
      <c r="J319" s="472"/>
      <c r="K319" s="472"/>
      <c r="L319" s="415"/>
      <c r="M319" s="415"/>
      <c r="N319" s="1040">
        <f t="shared" si="50"/>
        <v>2387</v>
      </c>
      <c r="O319" s="1042">
        <f t="shared" si="52"/>
        <v>2387</v>
      </c>
      <c r="P319" s="1042">
        <f t="shared" si="52"/>
        <v>2387</v>
      </c>
      <c r="Q319" s="1042">
        <f t="shared" si="52"/>
        <v>2387</v>
      </c>
      <c r="R319" s="1043">
        <f t="shared" si="52"/>
        <v>203</v>
      </c>
      <c r="S319" s="1043">
        <f t="shared" si="52"/>
        <v>203</v>
      </c>
      <c r="T319" s="1043">
        <f t="shared" si="52"/>
        <v>203</v>
      </c>
      <c r="U319" s="1043">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outlineLevel="3" x14ac:dyDescent="0.25">
      <c r="A320" s="383"/>
      <c r="B320" s="392"/>
      <c r="C320" s="385"/>
      <c r="D320" s="410"/>
      <c r="E320" s="467"/>
      <c r="F320" s="467"/>
      <c r="G320" s="410"/>
      <c r="H320" s="415"/>
      <c r="I320" s="472"/>
      <c r="J320" s="472"/>
      <c r="K320" s="472"/>
      <c r="L320" s="415"/>
      <c r="M320" s="415"/>
      <c r="N320" s="1040">
        <f t="shared" si="50"/>
        <v>2751</v>
      </c>
      <c r="O320" s="1042">
        <f t="shared" si="52"/>
        <v>2751</v>
      </c>
      <c r="P320" s="1042">
        <f t="shared" si="52"/>
        <v>2751</v>
      </c>
      <c r="Q320" s="1042">
        <f t="shared" si="52"/>
        <v>2751</v>
      </c>
      <c r="R320" s="1043">
        <f t="shared" si="52"/>
        <v>203</v>
      </c>
      <c r="S320" s="1043">
        <f t="shared" si="52"/>
        <v>203</v>
      </c>
      <c r="T320" s="1043">
        <f t="shared" si="52"/>
        <v>203</v>
      </c>
      <c r="U320" s="1043">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outlineLevel="3" x14ac:dyDescent="0.25">
      <c r="A321" s="383"/>
      <c r="B321" s="392"/>
      <c r="C321" s="385"/>
      <c r="D321" s="410"/>
      <c r="E321" s="467"/>
      <c r="F321" s="467"/>
      <c r="G321" s="410"/>
      <c r="H321" s="415"/>
      <c r="I321" s="472"/>
      <c r="J321" s="472"/>
      <c r="K321" s="472"/>
      <c r="L321" s="415"/>
      <c r="M321" s="415"/>
      <c r="N321" s="1040">
        <f t="shared" si="50"/>
        <v>3115</v>
      </c>
      <c r="O321" s="1042">
        <f t="shared" si="52"/>
        <v>3115</v>
      </c>
      <c r="P321" s="1042">
        <f t="shared" si="52"/>
        <v>3115</v>
      </c>
      <c r="Q321" s="1042">
        <f t="shared" si="52"/>
        <v>3115</v>
      </c>
      <c r="R321" s="1043">
        <f t="shared" si="52"/>
        <v>203</v>
      </c>
      <c r="S321" s="1043">
        <f t="shared" si="52"/>
        <v>203</v>
      </c>
      <c r="T321" s="1043">
        <f t="shared" si="52"/>
        <v>203</v>
      </c>
      <c r="U321" s="1043">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438</v>
      </c>
      <c r="AP322" s="395"/>
      <c r="AQ322" s="383"/>
      <c r="AR322" s="383"/>
      <c r="AS322" s="383"/>
    </row>
    <row r="323" spans="1:45" outlineLevel="2" x14ac:dyDescent="0.25">
      <c r="A323" s="383"/>
      <c r="B323" s="392"/>
      <c r="C323" s="385">
        <f>INT($C$242)+2</f>
        <v>3</v>
      </c>
      <c r="D323" s="410"/>
      <c r="E323" s="467" t="s">
        <v>554</v>
      </c>
      <c r="F323" s="467"/>
      <c r="G323" s="410"/>
      <c r="H323" s="480" t="s">
        <v>555</v>
      </c>
      <c r="I323" s="438" t="s">
        <v>556</v>
      </c>
      <c r="J323" s="438"/>
      <c r="K323" s="415"/>
      <c r="L323" s="415"/>
      <c r="M323" s="415"/>
      <c r="N323" s="438" t="s">
        <v>576</v>
      </c>
      <c r="O323" s="438"/>
      <c r="P323" s="438"/>
      <c r="Q323" s="438"/>
      <c r="R323" s="415" t="s">
        <v>577</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outlineLevel="2" x14ac:dyDescent="0.25">
      <c r="A324" s="383"/>
      <c r="B324" s="392"/>
      <c r="C324" s="385">
        <f>INT($C$242)+2</f>
        <v>3</v>
      </c>
      <c r="D324" s="410"/>
      <c r="E324" s="467">
        <v>1</v>
      </c>
      <c r="F324" s="467"/>
      <c r="G324" s="410"/>
      <c r="H324" s="431" t="str">
        <f>H$261</f>
        <v>Aut</v>
      </c>
      <c r="I324" s="415">
        <v>0</v>
      </c>
      <c r="J324" s="415" t="s">
        <v>578</v>
      </c>
      <c r="K324" s="415"/>
      <c r="L324" s="415"/>
      <c r="M324" s="415"/>
      <c r="N324" s="509">
        <v>2.5000000000000001E-2</v>
      </c>
      <c r="O324" s="509">
        <v>2.5000000000000001E-2</v>
      </c>
      <c r="P324" s="509">
        <v>2.5000000000000001E-2</v>
      </c>
      <c r="Q324" s="509">
        <v>2.5000000000000001E-2</v>
      </c>
      <c r="R324" s="510">
        <f t="shared" ref="R324:R347" si="53">N267-150</f>
        <v>43816</v>
      </c>
      <c r="S324" s="510">
        <f t="shared" ref="S324:S347" si="54">O267-150</f>
        <v>43816</v>
      </c>
      <c r="T324" s="510">
        <f t="shared" ref="T324:T347" si="55">P267-150</f>
        <v>43816</v>
      </c>
      <c r="U324" s="510">
        <f t="shared" ref="U324:U347" si="56">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outlineLevel="3" x14ac:dyDescent="0.25">
      <c r="A325" s="383"/>
      <c r="B325" s="392"/>
      <c r="C325" s="385">
        <f>INT($C$242)+3</f>
        <v>4</v>
      </c>
      <c r="D325" s="410"/>
      <c r="E325" s="467">
        <v>1</v>
      </c>
      <c r="F325" s="467"/>
      <c r="G325" s="410"/>
      <c r="H325" s="415"/>
      <c r="I325" s="415">
        <v>1</v>
      </c>
      <c r="J325" s="415" t="s">
        <v>579</v>
      </c>
      <c r="K325" s="415"/>
      <c r="L325" s="415"/>
      <c r="M325" s="415"/>
      <c r="N325" s="509">
        <v>2.5000000000000001E-2</v>
      </c>
      <c r="O325" s="509">
        <v>2.5000000000000001E-2</v>
      </c>
      <c r="P325" s="509">
        <v>2.5000000000000001E-2</v>
      </c>
      <c r="Q325" s="509">
        <v>2.5000000000000001E-2</v>
      </c>
      <c r="R325" s="510">
        <f t="shared" si="53"/>
        <v>44181</v>
      </c>
      <c r="S325" s="510">
        <f t="shared" si="54"/>
        <v>44181</v>
      </c>
      <c r="T325" s="510">
        <f t="shared" si="55"/>
        <v>44181</v>
      </c>
      <c r="U325" s="510">
        <f t="shared" si="56"/>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outlineLevel="3" x14ac:dyDescent="0.25">
      <c r="A326" s="383"/>
      <c r="B326" s="392"/>
      <c r="C326" s="385">
        <f t="shared" ref="C326:C331" si="57">INT($C$242+3)</f>
        <v>4</v>
      </c>
      <c r="D326" s="410"/>
      <c r="E326" s="467">
        <v>1</v>
      </c>
      <c r="F326" s="467"/>
      <c r="G326" s="410"/>
      <c r="H326" s="415"/>
      <c r="I326" s="415">
        <v>2</v>
      </c>
      <c r="J326" s="415" t="s">
        <v>580</v>
      </c>
      <c r="K326" s="415"/>
      <c r="L326" s="415"/>
      <c r="M326" s="415"/>
      <c r="N326" s="509">
        <v>1.4999999999999999E-2</v>
      </c>
      <c r="O326" s="509">
        <v>1.4999999999999999E-2</v>
      </c>
      <c r="P326" s="509">
        <v>1.4999999999999999E-2</v>
      </c>
      <c r="Q326" s="509">
        <v>1.4999999999999999E-2</v>
      </c>
      <c r="R326" s="510">
        <f t="shared" si="53"/>
        <v>44546</v>
      </c>
      <c r="S326" s="510">
        <f t="shared" si="54"/>
        <v>44546</v>
      </c>
      <c r="T326" s="510">
        <f t="shared" si="55"/>
        <v>44546</v>
      </c>
      <c r="U326" s="510">
        <f t="shared" si="56"/>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outlineLevel="3" x14ac:dyDescent="0.25">
      <c r="A327" s="383"/>
      <c r="B327" s="392"/>
      <c r="C327" s="385">
        <f t="shared" si="57"/>
        <v>4</v>
      </c>
      <c r="D327" s="410"/>
      <c r="E327" s="467">
        <v>1</v>
      </c>
      <c r="F327" s="467"/>
      <c r="G327" s="410"/>
      <c r="H327" s="415"/>
      <c r="I327" s="415">
        <v>3</v>
      </c>
      <c r="J327" s="415" t="s">
        <v>565</v>
      </c>
      <c r="K327" s="415"/>
      <c r="L327" s="415"/>
      <c r="M327" s="415"/>
      <c r="N327" s="509">
        <v>1.4999999999999999E-2</v>
      </c>
      <c r="O327" s="509">
        <v>1.4999999999999999E-2</v>
      </c>
      <c r="P327" s="509">
        <v>1.4999999999999999E-2</v>
      </c>
      <c r="Q327" s="509">
        <v>1.4999999999999999E-2</v>
      </c>
      <c r="R327" s="510">
        <f t="shared" si="53"/>
        <v>44911</v>
      </c>
      <c r="S327" s="510">
        <f t="shared" si="54"/>
        <v>44911</v>
      </c>
      <c r="T327" s="510">
        <f t="shared" si="55"/>
        <v>44911</v>
      </c>
      <c r="U327" s="510">
        <f t="shared" si="56"/>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outlineLevel="3" x14ac:dyDescent="0.25">
      <c r="A328" s="383"/>
      <c r="B328" s="392"/>
      <c r="C328" s="385">
        <f t="shared" si="57"/>
        <v>4</v>
      </c>
      <c r="D328" s="410"/>
      <c r="E328" s="467">
        <v>1</v>
      </c>
      <c r="F328" s="467"/>
      <c r="G328" s="410"/>
      <c r="H328" s="415"/>
      <c r="I328" s="415">
        <v>4</v>
      </c>
      <c r="J328" s="415" t="s">
        <v>566</v>
      </c>
      <c r="K328" s="415"/>
      <c r="L328" s="415"/>
      <c r="M328" s="415"/>
      <c r="N328" s="509">
        <v>1.4999999999999999E-2</v>
      </c>
      <c r="O328" s="509">
        <v>1.4999999999999999E-2</v>
      </c>
      <c r="P328" s="509">
        <v>1.4999999999999999E-2</v>
      </c>
      <c r="Q328" s="509">
        <v>1.4999999999999999E-2</v>
      </c>
      <c r="R328" s="510">
        <f t="shared" si="53"/>
        <v>45277</v>
      </c>
      <c r="S328" s="510">
        <f t="shared" si="54"/>
        <v>45277</v>
      </c>
      <c r="T328" s="510">
        <f t="shared" si="55"/>
        <v>45277</v>
      </c>
      <c r="U328" s="510">
        <f t="shared" si="56"/>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outlineLevel="3" x14ac:dyDescent="0.25">
      <c r="A329" s="383"/>
      <c r="B329" s="392"/>
      <c r="C329" s="385">
        <f t="shared" si="57"/>
        <v>4</v>
      </c>
      <c r="D329" s="410"/>
      <c r="E329" s="467">
        <v>1</v>
      </c>
      <c r="F329" s="467"/>
      <c r="G329" s="410"/>
      <c r="H329" s="415"/>
      <c r="I329" s="415">
        <v>5</v>
      </c>
      <c r="J329" s="415" t="s">
        <v>567</v>
      </c>
      <c r="K329" s="415"/>
      <c r="L329" s="415"/>
      <c r="M329" s="415"/>
      <c r="N329" s="509">
        <v>1.4999999999999999E-2</v>
      </c>
      <c r="O329" s="509">
        <v>1.4999999999999999E-2</v>
      </c>
      <c r="P329" s="509">
        <v>1.4999999999999999E-2</v>
      </c>
      <c r="Q329" s="509">
        <v>1.4999999999999999E-2</v>
      </c>
      <c r="R329" s="510">
        <f t="shared" si="53"/>
        <v>45642</v>
      </c>
      <c r="S329" s="510">
        <f t="shared" si="54"/>
        <v>45642</v>
      </c>
      <c r="T329" s="510">
        <f t="shared" si="55"/>
        <v>45642</v>
      </c>
      <c r="U329" s="510">
        <f t="shared" si="56"/>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outlineLevel="3" x14ac:dyDescent="0.25">
      <c r="A330" s="383"/>
      <c r="B330" s="392"/>
      <c r="C330" s="385">
        <f t="shared" si="57"/>
        <v>4</v>
      </c>
      <c r="D330" s="410"/>
      <c r="E330" s="467">
        <v>1</v>
      </c>
      <c r="F330" s="467"/>
      <c r="G330" s="410"/>
      <c r="H330" s="415"/>
      <c r="I330" s="415">
        <v>6</v>
      </c>
      <c r="J330" s="415" t="s">
        <v>568</v>
      </c>
      <c r="K330" s="415"/>
      <c r="L330" s="415"/>
      <c r="M330" s="415"/>
      <c r="N330" s="509">
        <v>1.4999999999999999E-2</v>
      </c>
      <c r="O330" s="509">
        <v>1.4999999999999999E-2</v>
      </c>
      <c r="P330" s="509">
        <v>1.4999999999999999E-2</v>
      </c>
      <c r="Q330" s="509">
        <v>1.4999999999999999E-2</v>
      </c>
      <c r="R330" s="510">
        <f t="shared" si="53"/>
        <v>46007</v>
      </c>
      <c r="S330" s="510">
        <f t="shared" si="54"/>
        <v>46007</v>
      </c>
      <c r="T330" s="510">
        <f t="shared" si="55"/>
        <v>46007</v>
      </c>
      <c r="U330" s="510">
        <f t="shared" si="56"/>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outlineLevel="3" x14ac:dyDescent="0.25">
      <c r="A331" s="383"/>
      <c r="B331" s="392"/>
      <c r="C331" s="385">
        <f t="shared" si="57"/>
        <v>4</v>
      </c>
      <c r="D331" s="410"/>
      <c r="E331" s="467">
        <v>1</v>
      </c>
      <c r="F331" s="467"/>
      <c r="G331" s="410"/>
      <c r="H331" s="415"/>
      <c r="I331" s="415">
        <v>7</v>
      </c>
      <c r="J331" s="415" t="s">
        <v>569</v>
      </c>
      <c r="K331" s="415"/>
      <c r="L331" s="415"/>
      <c r="M331" s="415"/>
      <c r="N331" s="509">
        <v>1.4999999999999999E-2</v>
      </c>
      <c r="O331" s="509">
        <v>1.4999999999999999E-2</v>
      </c>
      <c r="P331" s="509">
        <v>1.4999999999999999E-2</v>
      </c>
      <c r="Q331" s="509">
        <v>1.4999999999999999E-2</v>
      </c>
      <c r="R331" s="510">
        <f t="shared" si="53"/>
        <v>46372</v>
      </c>
      <c r="S331" s="510">
        <f t="shared" si="54"/>
        <v>46372</v>
      </c>
      <c r="T331" s="510">
        <f t="shared" si="55"/>
        <v>46372</v>
      </c>
      <c r="U331" s="510">
        <f t="shared" si="56"/>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outlineLevel="2" x14ac:dyDescent="0.25">
      <c r="A332" s="383"/>
      <c r="B332" s="392"/>
      <c r="C332" s="385">
        <f>INT($C$242)+2</f>
        <v>3</v>
      </c>
      <c r="D332" s="410"/>
      <c r="E332" s="467">
        <v>2</v>
      </c>
      <c r="F332" s="467"/>
      <c r="G332" s="410"/>
      <c r="H332" s="431" t="str">
        <f>H$262</f>
        <v>Win</v>
      </c>
      <c r="I332" s="415">
        <v>0</v>
      </c>
      <c r="J332" s="415" t="s">
        <v>578</v>
      </c>
      <c r="K332" s="415"/>
      <c r="L332" s="415"/>
      <c r="M332" s="415"/>
      <c r="N332" s="509">
        <v>2.5000000000000001E-2</v>
      </c>
      <c r="O332" s="509">
        <v>2.5000000000000001E-2</v>
      </c>
      <c r="P332" s="509">
        <v>2.5000000000000001E-2</v>
      </c>
      <c r="Q332" s="509">
        <v>2.5000000000000001E-2</v>
      </c>
      <c r="R332" s="510">
        <f t="shared" si="53"/>
        <v>43850</v>
      </c>
      <c r="S332" s="510">
        <f t="shared" si="54"/>
        <v>43850</v>
      </c>
      <c r="T332" s="510">
        <f t="shared" si="55"/>
        <v>43850</v>
      </c>
      <c r="U332" s="510">
        <f t="shared" si="56"/>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outlineLevel="3" x14ac:dyDescent="0.25">
      <c r="A333" s="383"/>
      <c r="B333" s="392"/>
      <c r="C333" s="385">
        <f>INT($C$242)+3</f>
        <v>4</v>
      </c>
      <c r="D333" s="410"/>
      <c r="E333" s="467">
        <v>2</v>
      </c>
      <c r="F333" s="467"/>
      <c r="G333" s="410"/>
      <c r="H333" s="415"/>
      <c r="I333" s="415">
        <v>1</v>
      </c>
      <c r="J333" s="415" t="s">
        <v>579</v>
      </c>
      <c r="K333" s="415"/>
      <c r="L333" s="415"/>
      <c r="M333" s="415"/>
      <c r="N333" s="509">
        <v>2.5000000000000001E-2</v>
      </c>
      <c r="O333" s="509">
        <v>2.5000000000000001E-2</v>
      </c>
      <c r="P333" s="509">
        <v>2.5000000000000001E-2</v>
      </c>
      <c r="Q333" s="509">
        <v>2.5000000000000001E-2</v>
      </c>
      <c r="R333" s="510">
        <f t="shared" si="53"/>
        <v>44215</v>
      </c>
      <c r="S333" s="510">
        <f t="shared" si="54"/>
        <v>44215</v>
      </c>
      <c r="T333" s="510">
        <f t="shared" si="55"/>
        <v>44215</v>
      </c>
      <c r="U333" s="510">
        <f t="shared" si="56"/>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outlineLevel="3" x14ac:dyDescent="0.25">
      <c r="A334" s="383"/>
      <c r="B334" s="392"/>
      <c r="C334" s="385">
        <f t="shared" ref="C334:C339" si="58">INT($C$242+3)</f>
        <v>4</v>
      </c>
      <c r="D334" s="410"/>
      <c r="E334" s="467">
        <v>2</v>
      </c>
      <c r="F334" s="467"/>
      <c r="G334" s="410"/>
      <c r="H334" s="415"/>
      <c r="I334" s="415">
        <v>2</v>
      </c>
      <c r="J334" s="415" t="s">
        <v>580</v>
      </c>
      <c r="K334" s="415"/>
      <c r="L334" s="415"/>
      <c r="M334" s="415"/>
      <c r="N334" s="509">
        <v>1.4999999999999999E-2</v>
      </c>
      <c r="O334" s="509">
        <v>1.4999999999999999E-2</v>
      </c>
      <c r="P334" s="509">
        <v>1.4999999999999999E-2</v>
      </c>
      <c r="Q334" s="509">
        <v>1.4999999999999999E-2</v>
      </c>
      <c r="R334" s="510">
        <f t="shared" si="53"/>
        <v>44580</v>
      </c>
      <c r="S334" s="510">
        <f t="shared" si="54"/>
        <v>44580</v>
      </c>
      <c r="T334" s="510">
        <f t="shared" si="55"/>
        <v>44580</v>
      </c>
      <c r="U334" s="510">
        <f t="shared" si="56"/>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outlineLevel="3" x14ac:dyDescent="0.25">
      <c r="A335" s="383"/>
      <c r="B335" s="392"/>
      <c r="C335" s="385">
        <f t="shared" si="58"/>
        <v>4</v>
      </c>
      <c r="D335" s="410"/>
      <c r="E335" s="467">
        <v>2</v>
      </c>
      <c r="F335" s="467"/>
      <c r="G335" s="410"/>
      <c r="H335" s="415"/>
      <c r="I335" s="415">
        <v>3</v>
      </c>
      <c r="J335" s="415" t="s">
        <v>565</v>
      </c>
      <c r="K335" s="415"/>
      <c r="L335" s="415"/>
      <c r="M335" s="415"/>
      <c r="N335" s="509">
        <v>1.4999999999999999E-2</v>
      </c>
      <c r="O335" s="509">
        <v>1.4999999999999999E-2</v>
      </c>
      <c r="P335" s="509">
        <v>1.4999999999999999E-2</v>
      </c>
      <c r="Q335" s="509">
        <v>1.4999999999999999E-2</v>
      </c>
      <c r="R335" s="510">
        <f t="shared" si="53"/>
        <v>44945</v>
      </c>
      <c r="S335" s="510">
        <f t="shared" si="54"/>
        <v>44945</v>
      </c>
      <c r="T335" s="510">
        <f t="shared" si="55"/>
        <v>44945</v>
      </c>
      <c r="U335" s="510">
        <f t="shared" si="56"/>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outlineLevel="3" x14ac:dyDescent="0.25">
      <c r="A336" s="383"/>
      <c r="B336" s="392"/>
      <c r="C336" s="385">
        <f t="shared" si="58"/>
        <v>4</v>
      </c>
      <c r="D336" s="410"/>
      <c r="E336" s="467">
        <v>2</v>
      </c>
      <c r="F336" s="467"/>
      <c r="G336" s="410"/>
      <c r="H336" s="415"/>
      <c r="I336" s="415">
        <v>4</v>
      </c>
      <c r="J336" s="415" t="s">
        <v>566</v>
      </c>
      <c r="K336" s="415"/>
      <c r="L336" s="415"/>
      <c r="M336" s="415"/>
      <c r="N336" s="509">
        <v>1.4999999999999999E-2</v>
      </c>
      <c r="O336" s="509">
        <v>1.4999999999999999E-2</v>
      </c>
      <c r="P336" s="509">
        <v>1.4999999999999999E-2</v>
      </c>
      <c r="Q336" s="509">
        <v>1.4999999999999999E-2</v>
      </c>
      <c r="R336" s="510">
        <f t="shared" si="53"/>
        <v>45311</v>
      </c>
      <c r="S336" s="510">
        <f t="shared" si="54"/>
        <v>45311</v>
      </c>
      <c r="T336" s="510">
        <f t="shared" si="55"/>
        <v>45311</v>
      </c>
      <c r="U336" s="510">
        <f t="shared" si="56"/>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outlineLevel="3" x14ac:dyDescent="0.25">
      <c r="A337" s="383"/>
      <c r="B337" s="392"/>
      <c r="C337" s="385">
        <f t="shared" si="58"/>
        <v>4</v>
      </c>
      <c r="D337" s="410"/>
      <c r="E337" s="467">
        <v>2</v>
      </c>
      <c r="F337" s="467"/>
      <c r="G337" s="410"/>
      <c r="H337" s="415"/>
      <c r="I337" s="415">
        <v>5</v>
      </c>
      <c r="J337" s="415" t="s">
        <v>567</v>
      </c>
      <c r="K337" s="415"/>
      <c r="L337" s="415"/>
      <c r="M337" s="415"/>
      <c r="N337" s="509">
        <v>1.4999999999999999E-2</v>
      </c>
      <c r="O337" s="509">
        <v>1.4999999999999999E-2</v>
      </c>
      <c r="P337" s="509">
        <v>1.4999999999999999E-2</v>
      </c>
      <c r="Q337" s="509">
        <v>1.4999999999999999E-2</v>
      </c>
      <c r="R337" s="510">
        <f t="shared" si="53"/>
        <v>45676</v>
      </c>
      <c r="S337" s="510">
        <f t="shared" si="54"/>
        <v>45676</v>
      </c>
      <c r="T337" s="510">
        <f t="shared" si="55"/>
        <v>45676</v>
      </c>
      <c r="U337" s="510">
        <f t="shared" si="56"/>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outlineLevel="3" x14ac:dyDescent="0.25">
      <c r="A338" s="383"/>
      <c r="B338" s="392"/>
      <c r="C338" s="385">
        <f t="shared" si="58"/>
        <v>4</v>
      </c>
      <c r="D338" s="410"/>
      <c r="E338" s="467">
        <v>2</v>
      </c>
      <c r="F338" s="467"/>
      <c r="G338" s="410"/>
      <c r="H338" s="415"/>
      <c r="I338" s="415">
        <v>6</v>
      </c>
      <c r="J338" s="415" t="s">
        <v>568</v>
      </c>
      <c r="K338" s="415"/>
      <c r="L338" s="415"/>
      <c r="M338" s="415"/>
      <c r="N338" s="509">
        <v>1.4999999999999999E-2</v>
      </c>
      <c r="O338" s="509">
        <v>1.4999999999999999E-2</v>
      </c>
      <c r="P338" s="509">
        <v>1.4999999999999999E-2</v>
      </c>
      <c r="Q338" s="509">
        <v>1.4999999999999999E-2</v>
      </c>
      <c r="R338" s="510">
        <f t="shared" si="53"/>
        <v>46041</v>
      </c>
      <c r="S338" s="510">
        <f t="shared" si="54"/>
        <v>46041</v>
      </c>
      <c r="T338" s="510">
        <f t="shared" si="55"/>
        <v>46041</v>
      </c>
      <c r="U338" s="510">
        <f t="shared" si="56"/>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outlineLevel="3" x14ac:dyDescent="0.25">
      <c r="A339" s="383"/>
      <c r="B339" s="392"/>
      <c r="C339" s="385">
        <f t="shared" si="58"/>
        <v>4</v>
      </c>
      <c r="D339" s="410"/>
      <c r="E339" s="467">
        <v>2</v>
      </c>
      <c r="F339" s="467"/>
      <c r="G339" s="410"/>
      <c r="H339" s="415"/>
      <c r="I339" s="415">
        <v>7</v>
      </c>
      <c r="J339" s="415" t="s">
        <v>569</v>
      </c>
      <c r="K339" s="415"/>
      <c r="L339" s="415"/>
      <c r="M339" s="415"/>
      <c r="N339" s="509">
        <v>1.4999999999999999E-2</v>
      </c>
      <c r="O339" s="509">
        <v>1.4999999999999999E-2</v>
      </c>
      <c r="P339" s="509">
        <v>1.4999999999999999E-2</v>
      </c>
      <c r="Q339" s="509">
        <v>1.4999999999999999E-2</v>
      </c>
      <c r="R339" s="510">
        <f t="shared" si="53"/>
        <v>46406</v>
      </c>
      <c r="S339" s="510">
        <f t="shared" si="54"/>
        <v>46406</v>
      </c>
      <c r="T339" s="510">
        <f t="shared" si="55"/>
        <v>46406</v>
      </c>
      <c r="U339" s="510">
        <f t="shared" si="56"/>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outlineLevel="2" x14ac:dyDescent="0.25">
      <c r="A340" s="383"/>
      <c r="B340" s="392"/>
      <c r="C340" s="385">
        <f>INT($C$242)+2</f>
        <v>3</v>
      </c>
      <c r="D340" s="410"/>
      <c r="E340" s="467">
        <v>3</v>
      </c>
      <c r="F340" s="467"/>
      <c r="G340" s="410"/>
      <c r="H340" s="431" t="str">
        <f>H$263</f>
        <v>Spr</v>
      </c>
      <c r="I340" s="415">
        <v>0</v>
      </c>
      <c r="J340" s="415" t="s">
        <v>578</v>
      </c>
      <c r="K340" s="415"/>
      <c r="L340" s="415"/>
      <c r="M340" s="415"/>
      <c r="N340" s="509">
        <v>2.5000000000000001E-2</v>
      </c>
      <c r="O340" s="509">
        <v>2.5000000000000001E-2</v>
      </c>
      <c r="P340" s="509">
        <v>2.5000000000000001E-2</v>
      </c>
      <c r="Q340" s="509">
        <v>2.5000000000000001E-2</v>
      </c>
      <c r="R340" s="510">
        <f t="shared" si="53"/>
        <v>43885</v>
      </c>
      <c r="S340" s="510">
        <f t="shared" si="54"/>
        <v>43885</v>
      </c>
      <c r="T340" s="510">
        <f t="shared" si="55"/>
        <v>43885</v>
      </c>
      <c r="U340" s="510">
        <f t="shared" si="56"/>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outlineLevel="3" x14ac:dyDescent="0.25">
      <c r="A341" s="383"/>
      <c r="B341" s="392"/>
      <c r="C341" s="385">
        <f>INT($C$242)+3</f>
        <v>4</v>
      </c>
      <c r="D341" s="410"/>
      <c r="E341" s="467">
        <v>3</v>
      </c>
      <c r="F341" s="467"/>
      <c r="G341" s="410"/>
      <c r="H341" s="415"/>
      <c r="I341" s="415">
        <v>1</v>
      </c>
      <c r="J341" s="415" t="s">
        <v>579</v>
      </c>
      <c r="K341" s="415"/>
      <c r="L341" s="415"/>
      <c r="M341" s="415"/>
      <c r="N341" s="509">
        <v>2.5000000000000001E-2</v>
      </c>
      <c r="O341" s="509">
        <v>2.5000000000000001E-2</v>
      </c>
      <c r="P341" s="509">
        <v>2.5000000000000001E-2</v>
      </c>
      <c r="Q341" s="509">
        <v>2.5000000000000001E-2</v>
      </c>
      <c r="R341" s="510">
        <f t="shared" si="53"/>
        <v>44250</v>
      </c>
      <c r="S341" s="510">
        <f t="shared" si="54"/>
        <v>44250</v>
      </c>
      <c r="T341" s="510">
        <f t="shared" si="55"/>
        <v>44250</v>
      </c>
      <c r="U341" s="510">
        <f t="shared" si="56"/>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outlineLevel="3" x14ac:dyDescent="0.25">
      <c r="A342" s="383"/>
      <c r="B342" s="392"/>
      <c r="C342" s="385">
        <f t="shared" ref="C342:C347" si="59">INT($C$242+3)</f>
        <v>4</v>
      </c>
      <c r="D342" s="410"/>
      <c r="E342" s="467">
        <v>3</v>
      </c>
      <c r="F342" s="467"/>
      <c r="G342" s="410"/>
      <c r="H342" s="415"/>
      <c r="I342" s="415">
        <v>2</v>
      </c>
      <c r="J342" s="415" t="s">
        <v>580</v>
      </c>
      <c r="K342" s="415"/>
      <c r="L342" s="415"/>
      <c r="M342" s="415"/>
      <c r="N342" s="509">
        <v>1.4999999999999999E-2</v>
      </c>
      <c r="O342" s="509">
        <v>1.4999999999999999E-2</v>
      </c>
      <c r="P342" s="509">
        <v>1.4999999999999999E-2</v>
      </c>
      <c r="Q342" s="509">
        <v>1.4999999999999999E-2</v>
      </c>
      <c r="R342" s="510">
        <f t="shared" si="53"/>
        <v>44615</v>
      </c>
      <c r="S342" s="510">
        <f t="shared" si="54"/>
        <v>44615</v>
      </c>
      <c r="T342" s="510">
        <f t="shared" si="55"/>
        <v>44615</v>
      </c>
      <c r="U342" s="510">
        <f t="shared" si="56"/>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outlineLevel="3" x14ac:dyDescent="0.25">
      <c r="A343" s="383"/>
      <c r="B343" s="392"/>
      <c r="C343" s="385">
        <f t="shared" si="59"/>
        <v>4</v>
      </c>
      <c r="D343" s="410"/>
      <c r="E343" s="467">
        <v>3</v>
      </c>
      <c r="F343" s="467"/>
      <c r="G343" s="410"/>
      <c r="H343" s="415"/>
      <c r="I343" s="415">
        <v>3</v>
      </c>
      <c r="J343" s="415" t="s">
        <v>565</v>
      </c>
      <c r="K343" s="415"/>
      <c r="L343" s="415"/>
      <c r="M343" s="415"/>
      <c r="N343" s="509">
        <v>1.4999999999999999E-2</v>
      </c>
      <c r="O343" s="509">
        <v>1.4999999999999999E-2</v>
      </c>
      <c r="P343" s="509">
        <v>1.4999999999999999E-2</v>
      </c>
      <c r="Q343" s="509">
        <v>1.4999999999999999E-2</v>
      </c>
      <c r="R343" s="510">
        <f t="shared" si="53"/>
        <v>44980</v>
      </c>
      <c r="S343" s="510">
        <f t="shared" si="54"/>
        <v>44980</v>
      </c>
      <c r="T343" s="510">
        <f t="shared" si="55"/>
        <v>44980</v>
      </c>
      <c r="U343" s="510">
        <f t="shared" si="56"/>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outlineLevel="3" x14ac:dyDescent="0.25">
      <c r="A344" s="383"/>
      <c r="B344" s="392"/>
      <c r="C344" s="385">
        <f t="shared" si="59"/>
        <v>4</v>
      </c>
      <c r="D344" s="410"/>
      <c r="E344" s="467">
        <v>3</v>
      </c>
      <c r="F344" s="467"/>
      <c r="G344" s="410"/>
      <c r="H344" s="415"/>
      <c r="I344" s="415">
        <v>4</v>
      </c>
      <c r="J344" s="415" t="s">
        <v>566</v>
      </c>
      <c r="K344" s="415"/>
      <c r="L344" s="415"/>
      <c r="M344" s="415"/>
      <c r="N344" s="509">
        <v>1.4999999999999999E-2</v>
      </c>
      <c r="O344" s="509">
        <v>1.4999999999999999E-2</v>
      </c>
      <c r="P344" s="509">
        <v>1.4999999999999999E-2</v>
      </c>
      <c r="Q344" s="509">
        <v>1.4999999999999999E-2</v>
      </c>
      <c r="R344" s="510">
        <f t="shared" si="53"/>
        <v>45346</v>
      </c>
      <c r="S344" s="510">
        <f t="shared" si="54"/>
        <v>45346</v>
      </c>
      <c r="T344" s="510">
        <f t="shared" si="55"/>
        <v>45346</v>
      </c>
      <c r="U344" s="510">
        <f t="shared" si="56"/>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outlineLevel="3" x14ac:dyDescent="0.25">
      <c r="A345" s="383"/>
      <c r="B345" s="392"/>
      <c r="C345" s="385">
        <f t="shared" si="59"/>
        <v>4</v>
      </c>
      <c r="D345" s="410"/>
      <c r="E345" s="467">
        <v>3</v>
      </c>
      <c r="F345" s="467"/>
      <c r="G345" s="410"/>
      <c r="H345" s="415"/>
      <c r="I345" s="415">
        <v>5</v>
      </c>
      <c r="J345" s="415" t="s">
        <v>567</v>
      </c>
      <c r="K345" s="415"/>
      <c r="L345" s="415"/>
      <c r="M345" s="415"/>
      <c r="N345" s="509">
        <v>1.4999999999999999E-2</v>
      </c>
      <c r="O345" s="509">
        <v>1.4999999999999999E-2</v>
      </c>
      <c r="P345" s="509">
        <v>1.4999999999999999E-2</v>
      </c>
      <c r="Q345" s="509">
        <v>1.4999999999999999E-2</v>
      </c>
      <c r="R345" s="510">
        <f t="shared" si="53"/>
        <v>45711</v>
      </c>
      <c r="S345" s="510">
        <f t="shared" si="54"/>
        <v>45711</v>
      </c>
      <c r="T345" s="510">
        <f t="shared" si="55"/>
        <v>45711</v>
      </c>
      <c r="U345" s="510">
        <f t="shared" si="56"/>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outlineLevel="3" x14ac:dyDescent="0.25">
      <c r="A346" s="383"/>
      <c r="B346" s="392"/>
      <c r="C346" s="385">
        <f t="shared" si="59"/>
        <v>4</v>
      </c>
      <c r="D346" s="410"/>
      <c r="E346" s="467">
        <v>3</v>
      </c>
      <c r="F346" s="467"/>
      <c r="G346" s="410"/>
      <c r="H346" s="415"/>
      <c r="I346" s="415">
        <v>6</v>
      </c>
      <c r="J346" s="415" t="s">
        <v>568</v>
      </c>
      <c r="K346" s="415"/>
      <c r="L346" s="415"/>
      <c r="M346" s="415"/>
      <c r="N346" s="509">
        <v>1.4999999999999999E-2</v>
      </c>
      <c r="O346" s="509">
        <v>1.4999999999999999E-2</v>
      </c>
      <c r="P346" s="509">
        <v>1.4999999999999999E-2</v>
      </c>
      <c r="Q346" s="509">
        <v>1.4999999999999999E-2</v>
      </c>
      <c r="R346" s="510">
        <f t="shared" si="53"/>
        <v>46076</v>
      </c>
      <c r="S346" s="510">
        <f t="shared" si="54"/>
        <v>46076</v>
      </c>
      <c r="T346" s="510">
        <f t="shared" si="55"/>
        <v>46076</v>
      </c>
      <c r="U346" s="510">
        <f t="shared" si="56"/>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outlineLevel="3" x14ac:dyDescent="0.25">
      <c r="A347" s="383"/>
      <c r="B347" s="392"/>
      <c r="C347" s="385">
        <f t="shared" si="59"/>
        <v>4</v>
      </c>
      <c r="D347" s="410"/>
      <c r="E347" s="467">
        <v>3</v>
      </c>
      <c r="F347" s="467"/>
      <c r="G347" s="410"/>
      <c r="H347" s="415"/>
      <c r="I347" s="415">
        <v>7</v>
      </c>
      <c r="J347" s="415" t="s">
        <v>569</v>
      </c>
      <c r="K347" s="415"/>
      <c r="L347" s="415"/>
      <c r="M347" s="415"/>
      <c r="N347" s="509">
        <v>1.4999999999999999E-2</v>
      </c>
      <c r="O347" s="509">
        <v>1.4999999999999999E-2</v>
      </c>
      <c r="P347" s="509">
        <v>1.4999999999999999E-2</v>
      </c>
      <c r="Q347" s="509">
        <v>1.4999999999999999E-2</v>
      </c>
      <c r="R347" s="510">
        <f t="shared" si="53"/>
        <v>46441</v>
      </c>
      <c r="S347" s="510">
        <f t="shared" si="54"/>
        <v>46441</v>
      </c>
      <c r="T347" s="510">
        <f t="shared" si="55"/>
        <v>46441</v>
      </c>
      <c r="U347" s="510">
        <f t="shared" si="56"/>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438</v>
      </c>
      <c r="AP348" s="395"/>
      <c r="AQ348" s="383"/>
      <c r="AR348" s="383"/>
      <c r="AS348" s="383"/>
    </row>
    <row r="349" spans="1:45" outlineLevel="2" x14ac:dyDescent="0.25">
      <c r="A349" s="383"/>
      <c r="B349" s="392"/>
      <c r="C349" s="385">
        <f>INT($C$242+3)</f>
        <v>4</v>
      </c>
      <c r="D349" s="410"/>
      <c r="E349" s="467"/>
      <c r="F349" s="467"/>
      <c r="G349" s="410"/>
      <c r="H349" s="480" t="s">
        <v>581</v>
      </c>
      <c r="I349" s="438" t="s">
        <v>582</v>
      </c>
      <c r="J349" s="437"/>
      <c r="K349" s="415"/>
      <c r="L349" s="415"/>
      <c r="M349" s="415"/>
      <c r="N349" s="415"/>
      <c r="O349" s="1084" t="s">
        <v>1091</v>
      </c>
      <c r="P349" s="1085"/>
      <c r="Q349" s="1085"/>
      <c r="R349" s="1085"/>
      <c r="S349" s="1085"/>
      <c r="T349" s="1085"/>
      <c r="U349" s="1085"/>
      <c r="V349" s="1085"/>
      <c r="W349" s="1085"/>
      <c r="X349" s="1086"/>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087"/>
      <c r="P350" s="1088"/>
      <c r="Q350" s="1088"/>
      <c r="R350" s="1088"/>
      <c r="S350" s="1088"/>
      <c r="T350" s="1088"/>
      <c r="U350" s="1088"/>
      <c r="V350" s="1088"/>
      <c r="W350" s="1088"/>
      <c r="X350" s="1089"/>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outlineLevel="3" x14ac:dyDescent="0.25">
      <c r="A351" s="383"/>
      <c r="B351" s="392"/>
      <c r="C351" s="385">
        <f>INT($C$242+3)</f>
        <v>4</v>
      </c>
      <c r="D351" s="410"/>
      <c r="E351" s="467"/>
      <c r="F351" s="467"/>
      <c r="G351" s="410"/>
      <c r="H351" s="512" t="s">
        <v>1178</v>
      </c>
      <c r="I351" s="415">
        <v>1</v>
      </c>
      <c r="J351" s="415" t="b">
        <f>COUNTA(K351:M351)&gt;0</f>
        <v>0</v>
      </c>
      <c r="K351" s="432"/>
      <c r="L351" s="432"/>
      <c r="M351" s="432"/>
      <c r="N351" s="415"/>
      <c r="O351" s="1087"/>
      <c r="P351" s="1088"/>
      <c r="Q351" s="1088"/>
      <c r="R351" s="1088"/>
      <c r="S351" s="1088"/>
      <c r="T351" s="1088"/>
      <c r="U351" s="1088"/>
      <c r="V351" s="1088"/>
      <c r="W351" s="1088"/>
      <c r="X351" s="1089"/>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outlineLevel="3" x14ac:dyDescent="0.25">
      <c r="A352" s="383"/>
      <c r="B352" s="392"/>
      <c r="C352" s="385">
        <f>INT($C$242+3)</f>
        <v>4</v>
      </c>
      <c r="D352" s="410"/>
      <c r="E352" s="467"/>
      <c r="F352" s="467"/>
      <c r="G352" s="410"/>
      <c r="H352" s="431"/>
      <c r="I352" s="415">
        <v>2</v>
      </c>
      <c r="J352" s="415" t="b">
        <f>COUNTA(K352:M352)&gt;0</f>
        <v>0</v>
      </c>
      <c r="K352" s="432"/>
      <c r="L352" s="432"/>
      <c r="M352" s="432"/>
      <c r="N352" s="415"/>
      <c r="O352" s="1090"/>
      <c r="P352" s="1091"/>
      <c r="Q352" s="1091"/>
      <c r="R352" s="1091"/>
      <c r="S352" s="1091"/>
      <c r="T352" s="1091"/>
      <c r="U352" s="1091"/>
      <c r="V352" s="1091"/>
      <c r="W352" s="1091"/>
      <c r="X352" s="1092"/>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outlineLevel="3" x14ac:dyDescent="0.25">
      <c r="A354" s="383"/>
      <c r="B354" s="392"/>
      <c r="C354" s="385"/>
      <c r="D354" s="410"/>
      <c r="E354" s="467"/>
      <c r="F354" s="467"/>
      <c r="G354" s="410"/>
      <c r="H354" s="431"/>
      <c r="I354" s="415"/>
      <c r="J354" s="487" t="s">
        <v>1170</v>
      </c>
      <c r="K354" s="1049">
        <f t="shared" ref="K354:M356" si="60">MIN(363,INT((K350 - DATE(YEAR(K350),1,1))))+364*INT(YEAR(K350)-i_startyear)</f>
        <v>0</v>
      </c>
      <c r="L354" s="1049">
        <f t="shared" si="60"/>
        <v>0</v>
      </c>
      <c r="M354" s="1049">
        <f t="shared" si="60"/>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outlineLevel="3" x14ac:dyDescent="0.25">
      <c r="A355" s="383"/>
      <c r="B355" s="392"/>
      <c r="C355" s="385"/>
      <c r="D355" s="410"/>
      <c r="E355" s="467"/>
      <c r="F355" s="467"/>
      <c r="G355" s="410"/>
      <c r="H355" s="431"/>
      <c r="I355" s="415"/>
      <c r="J355" s="487"/>
      <c r="K355" s="1049">
        <f t="shared" si="60"/>
        <v>-43317</v>
      </c>
      <c r="L355" s="1049">
        <f t="shared" si="60"/>
        <v>-43317</v>
      </c>
      <c r="M355" s="1049">
        <f t="shared" si="60"/>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outlineLevel="3" x14ac:dyDescent="0.25">
      <c r="A356" s="383"/>
      <c r="B356" s="392"/>
      <c r="C356" s="385"/>
      <c r="D356" s="410"/>
      <c r="E356" s="467"/>
      <c r="F356" s="467"/>
      <c r="G356" s="410"/>
      <c r="H356" s="431"/>
      <c r="I356" s="415"/>
      <c r="J356" s="487"/>
      <c r="K356" s="1049">
        <f t="shared" si="60"/>
        <v>-43317</v>
      </c>
      <c r="L356" s="1049">
        <f t="shared" si="60"/>
        <v>-43317</v>
      </c>
      <c r="M356" s="1049">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438</v>
      </c>
      <c r="AP357" s="395"/>
      <c r="AQ357" s="383"/>
      <c r="AR357" s="383"/>
      <c r="AS357" s="383"/>
    </row>
    <row r="358" spans="1:45" outlineLevel="2" x14ac:dyDescent="0.25">
      <c r="A358" s="383"/>
      <c r="B358" s="392"/>
      <c r="C358" s="385">
        <f>INT($C$242+3)</f>
        <v>4</v>
      </c>
      <c r="D358" s="410"/>
      <c r="E358" s="467"/>
      <c r="F358" s="467"/>
      <c r="G358" s="410"/>
      <c r="H358" s="480" t="s">
        <v>555</v>
      </c>
      <c r="I358" s="415" t="s">
        <v>583</v>
      </c>
      <c r="J358" s="415"/>
      <c r="K358" s="415"/>
      <c r="L358" s="415"/>
      <c r="M358" s="415"/>
      <c r="N358" s="438" t="s">
        <v>584</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outlineLevel="3" x14ac:dyDescent="0.25">
      <c r="A359" s="383"/>
      <c r="B359" s="392"/>
      <c r="C359" s="385">
        <f>INT($C$242+3)</f>
        <v>4</v>
      </c>
      <c r="D359" s="410"/>
      <c r="E359" s="467"/>
      <c r="F359" s="467"/>
      <c r="G359" s="410"/>
      <c r="H359" s="431" t="str">
        <f>H$261</f>
        <v>Aut</v>
      </c>
      <c r="I359" s="448">
        <v>0.7</v>
      </c>
      <c r="J359" s="415"/>
      <c r="K359" s="415"/>
      <c r="L359" s="417" t="s">
        <v>585</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438</v>
      </c>
      <c r="AP362" s="395"/>
      <c r="AQ362" s="383"/>
      <c r="AR362" s="383"/>
      <c r="AS362" s="383"/>
    </row>
    <row r="363" spans="1:45" outlineLevel="2" x14ac:dyDescent="0.25">
      <c r="A363" s="383"/>
      <c r="B363" s="392"/>
      <c r="C363" s="385">
        <f>INT($C$242+3)</f>
        <v>4</v>
      </c>
      <c r="D363" s="410"/>
      <c r="E363" s="467"/>
      <c r="F363" s="467"/>
      <c r="G363" s="410"/>
      <c r="H363" s="513" t="s">
        <v>586</v>
      </c>
      <c r="I363" s="431" t="s">
        <v>535</v>
      </c>
      <c r="J363" s="415"/>
      <c r="K363" s="417" t="s">
        <v>587</v>
      </c>
      <c r="L363" s="431">
        <f>COUNTA($H$364:$H$367)</f>
        <v>3</v>
      </c>
      <c r="M363" s="418">
        <v>-6</v>
      </c>
      <c r="N363" s="415"/>
      <c r="O363" s="415"/>
      <c r="P363" s="415"/>
      <c r="Q363" s="415"/>
      <c r="R363" s="438" t="s">
        <v>588</v>
      </c>
      <c r="S363" s="437"/>
      <c r="T363" s="437"/>
      <c r="U363" s="437"/>
      <c r="V363" s="415"/>
      <c r="W363" s="415" t="s">
        <v>589</v>
      </c>
      <c r="X363" s="415" t="s">
        <v>590</v>
      </c>
      <c r="Y363" s="415" t="s">
        <v>591</v>
      </c>
      <c r="Z363" s="415" t="s">
        <v>592</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outlineLevel="3" x14ac:dyDescent="0.25">
      <c r="A364" s="383"/>
      <c r="B364" s="392"/>
      <c r="C364" s="385">
        <f>INT($C$242+3)</f>
        <v>4</v>
      </c>
      <c r="D364" s="410"/>
      <c r="E364" s="467"/>
      <c r="F364" s="467"/>
      <c r="G364" s="410"/>
      <c r="H364" s="514" t="s">
        <v>593</v>
      </c>
      <c r="I364" s="475" t="b">
        <v>1</v>
      </c>
      <c r="J364" s="431">
        <f>MAX(0.0001,IF(COUNTIF(i_mask_a,TRUE)=1,1,1-SUM(J365:J366)))</f>
        <v>1</v>
      </c>
      <c r="K364" s="415"/>
      <c r="L364" s="415"/>
      <c r="M364" s="415"/>
      <c r="N364" s="415"/>
      <c r="O364" s="415"/>
      <c r="P364" s="415"/>
      <c r="Q364" s="487"/>
      <c r="R364" s="457">
        <f>(56+35)</f>
        <v>91</v>
      </c>
      <c r="S364" s="457">
        <f t="shared" ref="S364:U364" si="61">(56+35)</f>
        <v>91</v>
      </c>
      <c r="T364" s="457">
        <f t="shared" si="61"/>
        <v>91</v>
      </c>
      <c r="U364" s="457">
        <f t="shared" si="61"/>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outlineLevel="3" x14ac:dyDescent="0.25">
      <c r="A365" s="383"/>
      <c r="B365" s="392"/>
      <c r="C365" s="385">
        <f>INT($C$242)+3</f>
        <v>4</v>
      </c>
      <c r="D365" s="410"/>
      <c r="E365" s="467"/>
      <c r="F365" s="467"/>
      <c r="G365" s="410"/>
      <c r="H365" s="515" t="s">
        <v>849</v>
      </c>
      <c r="I365" s="475" t="b">
        <v>0</v>
      </c>
      <c r="J365" s="418">
        <v>1E-3</v>
      </c>
      <c r="K365" s="415"/>
      <c r="L365" s="415">
        <f>SUMPRODUCT(--i_mask_a)</f>
        <v>1</v>
      </c>
      <c r="M365" s="415"/>
      <c r="N365" s="415"/>
      <c r="O365" s="415"/>
      <c r="P365" s="415"/>
      <c r="Q365" s="415"/>
      <c r="R365" s="457">
        <f t="shared" ref="R365:U366" si="62">R364+30</f>
        <v>121</v>
      </c>
      <c r="S365" s="457">
        <f t="shared" si="62"/>
        <v>121</v>
      </c>
      <c r="T365" s="457">
        <f t="shared" si="62"/>
        <v>121</v>
      </c>
      <c r="U365" s="457">
        <f t="shared" si="62"/>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outlineLevel="3" x14ac:dyDescent="0.25">
      <c r="A366" s="383"/>
      <c r="B366" s="392"/>
      <c r="C366" s="385">
        <f>INT($C$242)+3</f>
        <v>4</v>
      </c>
      <c r="D366" s="410"/>
      <c r="E366" s="467"/>
      <c r="F366" s="467"/>
      <c r="G366" s="410"/>
      <c r="H366" s="516" t="s">
        <v>850</v>
      </c>
      <c r="I366" s="475" t="b">
        <v>0</v>
      </c>
      <c r="J366" s="418">
        <v>1E-3</v>
      </c>
      <c r="K366" s="415"/>
      <c r="L366" s="415">
        <f>COUNTIF(i_mask_a,TRUE)</f>
        <v>1</v>
      </c>
      <c r="M366" s="415"/>
      <c r="N366" s="415"/>
      <c r="O366" s="415"/>
      <c r="P366" s="415"/>
      <c r="Q366" s="487"/>
      <c r="R366" s="457">
        <f t="shared" si="62"/>
        <v>151</v>
      </c>
      <c r="S366" s="457">
        <f t="shared" si="62"/>
        <v>151</v>
      </c>
      <c r="T366" s="457">
        <f t="shared" si="62"/>
        <v>151</v>
      </c>
      <c r="U366" s="457">
        <f t="shared" si="62"/>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438</v>
      </c>
      <c r="AP367" s="395"/>
      <c r="AQ367" s="383"/>
      <c r="AR367" s="383"/>
      <c r="AS367" s="383"/>
    </row>
    <row r="368" spans="1:45" outlineLevel="1" x14ac:dyDescent="0.25">
      <c r="A368" s="383"/>
      <c r="B368" s="392"/>
      <c r="C368" s="385">
        <f>INT($C$242)+1</f>
        <v>2</v>
      </c>
      <c r="D368" s="410"/>
      <c r="E368" s="467"/>
      <c r="F368" s="467"/>
      <c r="G368" s="410"/>
      <c r="H368" s="470" t="s">
        <v>594</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customHeight="1" outlineLevel="3" x14ac:dyDescent="0.25">
      <c r="A369" s="383"/>
      <c r="B369" s="392"/>
      <c r="C369" s="385">
        <f>INT($C$242)+3.005</f>
        <v>4.0049999999999999</v>
      </c>
      <c r="D369" s="410" t="s">
        <v>434</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outlineLevel="2" x14ac:dyDescent="0.25">
      <c r="A370" s="383"/>
      <c r="B370" s="392"/>
      <c r="C370" s="385">
        <f>INT($C$242+3)</f>
        <v>4</v>
      </c>
      <c r="D370" s="410"/>
      <c r="E370" s="467"/>
      <c r="F370" s="467"/>
      <c r="G370" s="410"/>
      <c r="H370" s="480"/>
      <c r="I370" s="438" t="s">
        <v>556</v>
      </c>
      <c r="J370" s="438"/>
      <c r="K370" s="415"/>
      <c r="L370" s="415"/>
      <c r="M370" s="415"/>
      <c r="N370" s="438" t="s">
        <v>595</v>
      </c>
      <c r="O370" s="438"/>
      <c r="P370" s="438"/>
      <c r="Q370" s="438"/>
      <c r="R370" s="415"/>
      <c r="S370" s="415"/>
      <c r="T370" s="415"/>
      <c r="U370" s="415"/>
      <c r="V370" s="415" t="s">
        <v>596</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outlineLevel="3" x14ac:dyDescent="0.25">
      <c r="A371" s="383"/>
      <c r="B371" s="392"/>
      <c r="C371" s="385">
        <f t="shared" ref="C371:C378" si="63">INT($C$242)+3</f>
        <v>4</v>
      </c>
      <c r="D371" s="410"/>
      <c r="E371" s="467"/>
      <c r="F371" s="467"/>
      <c r="G371" s="410"/>
      <c r="H371" s="415"/>
      <c r="I371" s="415">
        <v>0</v>
      </c>
      <c r="J371" s="415" t="s">
        <v>578</v>
      </c>
      <c r="K371" s="415"/>
      <c r="L371" s="415"/>
      <c r="M371" s="415"/>
      <c r="N371" s="432">
        <v>1</v>
      </c>
      <c r="O371" s="432">
        <v>1</v>
      </c>
      <c r="P371" s="432">
        <v>1</v>
      </c>
      <c r="Q371" s="432">
        <v>1</v>
      </c>
      <c r="R371" s="415"/>
      <c r="S371" s="415"/>
      <c r="T371" s="415"/>
      <c r="U371" s="415"/>
      <c r="V371" s="415">
        <f t="shared" ref="V371:Y378" si="64">INDEX(i_scan_day,N371+1,0)+17*N$359</f>
        <v>69</v>
      </c>
      <c r="W371" s="415">
        <f t="shared" si="64"/>
        <v>69</v>
      </c>
      <c r="X371" s="415">
        <f t="shared" si="64"/>
        <v>69</v>
      </c>
      <c r="Y371" s="415">
        <f t="shared" si="64"/>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outlineLevel="3" x14ac:dyDescent="0.25">
      <c r="A372" s="383"/>
      <c r="B372" s="392"/>
      <c r="C372" s="385">
        <f t="shared" si="63"/>
        <v>4</v>
      </c>
      <c r="D372" s="410"/>
      <c r="E372" s="467"/>
      <c r="F372" s="467"/>
      <c r="G372" s="410"/>
      <c r="H372" s="415"/>
      <c r="I372" s="415">
        <v>1</v>
      </c>
      <c r="J372" s="415" t="s">
        <v>579</v>
      </c>
      <c r="K372" s="415"/>
      <c r="L372" s="415"/>
      <c r="M372" s="415"/>
      <c r="N372" s="432">
        <v>1</v>
      </c>
      <c r="O372" s="432">
        <v>1</v>
      </c>
      <c r="P372" s="432">
        <v>1</v>
      </c>
      <c r="Q372" s="432">
        <v>1</v>
      </c>
      <c r="R372" s="415"/>
      <c r="S372" s="415"/>
      <c r="T372" s="415"/>
      <c r="U372" s="415"/>
      <c r="V372" s="415">
        <f t="shared" si="64"/>
        <v>69</v>
      </c>
      <c r="W372" s="415">
        <f t="shared" si="64"/>
        <v>69</v>
      </c>
      <c r="X372" s="415">
        <f t="shared" si="64"/>
        <v>69</v>
      </c>
      <c r="Y372" s="415">
        <f t="shared" si="64"/>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outlineLevel="3" x14ac:dyDescent="0.25">
      <c r="A373" s="383"/>
      <c r="B373" s="392"/>
      <c r="C373" s="385">
        <f t="shared" si="63"/>
        <v>4</v>
      </c>
      <c r="D373" s="410"/>
      <c r="E373" s="467"/>
      <c r="F373" s="467"/>
      <c r="G373" s="410"/>
      <c r="H373" s="415"/>
      <c r="I373" s="415">
        <v>2</v>
      </c>
      <c r="J373" s="415" t="s">
        <v>580</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outlineLevel="3" x14ac:dyDescent="0.25">
      <c r="A374" s="383"/>
      <c r="B374" s="392"/>
      <c r="C374" s="385">
        <f t="shared" si="63"/>
        <v>4</v>
      </c>
      <c r="D374" s="410"/>
      <c r="E374" s="467"/>
      <c r="F374" s="467"/>
      <c r="G374" s="410"/>
      <c r="H374" s="415"/>
      <c r="I374" s="415">
        <v>3</v>
      </c>
      <c r="J374" s="415" t="s">
        <v>565</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outlineLevel="3" x14ac:dyDescent="0.25">
      <c r="A375" s="383"/>
      <c r="B375" s="392"/>
      <c r="C375" s="385">
        <f t="shared" si="63"/>
        <v>4</v>
      </c>
      <c r="D375" s="410"/>
      <c r="E375" s="467"/>
      <c r="F375" s="467"/>
      <c r="G375" s="410"/>
      <c r="H375" s="415"/>
      <c r="I375" s="415">
        <v>4</v>
      </c>
      <c r="J375" s="415" t="s">
        <v>566</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outlineLevel="3" x14ac:dyDescent="0.25">
      <c r="A376" s="383"/>
      <c r="B376" s="392"/>
      <c r="C376" s="385">
        <f t="shared" si="63"/>
        <v>4</v>
      </c>
      <c r="D376" s="410"/>
      <c r="E376" s="467"/>
      <c r="F376" s="467"/>
      <c r="G376" s="410"/>
      <c r="H376" s="415"/>
      <c r="I376" s="415">
        <v>5</v>
      </c>
      <c r="J376" s="415" t="s">
        <v>567</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outlineLevel="3" x14ac:dyDescent="0.25">
      <c r="A377" s="383"/>
      <c r="B377" s="392"/>
      <c r="C377" s="385">
        <f t="shared" si="63"/>
        <v>4</v>
      </c>
      <c r="D377" s="410"/>
      <c r="E377" s="467"/>
      <c r="F377" s="467"/>
      <c r="G377" s="410"/>
      <c r="H377" s="415"/>
      <c r="I377" s="415">
        <v>6</v>
      </c>
      <c r="J377" s="415" t="s">
        <v>568</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outlineLevel="3" x14ac:dyDescent="0.25">
      <c r="A378" s="383"/>
      <c r="B378" s="392"/>
      <c r="C378" s="385">
        <f t="shared" si="63"/>
        <v>4</v>
      </c>
      <c r="D378" s="410"/>
      <c r="E378" s="467"/>
      <c r="F378" s="467"/>
      <c r="G378" s="410"/>
      <c r="H378" s="415"/>
      <c r="I378" s="415">
        <v>7</v>
      </c>
      <c r="J378" s="415" t="s">
        <v>569</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438</v>
      </c>
      <c r="AP379" s="395"/>
      <c r="AQ379" s="383"/>
      <c r="AR379" s="383"/>
      <c r="AS379" s="383"/>
    </row>
    <row r="380" spans="1:45" outlineLevel="2" x14ac:dyDescent="0.25">
      <c r="A380" s="383"/>
      <c r="B380" s="392"/>
      <c r="C380" s="385">
        <f>INT($C$242+3)</f>
        <v>4</v>
      </c>
      <c r="D380" s="410"/>
      <c r="E380" s="467"/>
      <c r="F380" s="467"/>
      <c r="G380" s="410"/>
      <c r="H380" s="480"/>
      <c r="I380" s="438" t="s">
        <v>556</v>
      </c>
      <c r="J380" s="438"/>
      <c r="K380" s="415"/>
      <c r="L380" s="415"/>
      <c r="M380" s="415"/>
      <c r="N380" s="438" t="s">
        <v>853</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outlineLevel="3" x14ac:dyDescent="0.25">
      <c r="A381" s="383"/>
      <c r="B381" s="392"/>
      <c r="C381" s="385">
        <f t="shared" ref="C381:C388" si="65">INT($C$242)+3</f>
        <v>4</v>
      </c>
      <c r="D381" s="410"/>
      <c r="E381" s="467"/>
      <c r="F381" s="467"/>
      <c r="G381" s="410"/>
      <c r="H381" s="415"/>
      <c r="I381" s="415">
        <v>0</v>
      </c>
      <c r="J381" s="415" t="s">
        <v>578</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outlineLevel="3" x14ac:dyDescent="0.25">
      <c r="A382" s="383"/>
      <c r="B382" s="392"/>
      <c r="C382" s="385">
        <f t="shared" si="65"/>
        <v>4</v>
      </c>
      <c r="D382" s="410"/>
      <c r="E382" s="467"/>
      <c r="F382" s="467"/>
      <c r="G382" s="410"/>
      <c r="H382" s="415"/>
      <c r="I382" s="415">
        <v>1</v>
      </c>
      <c r="J382" s="415" t="s">
        <v>579</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outlineLevel="3" x14ac:dyDescent="0.25">
      <c r="A383" s="383"/>
      <c r="B383" s="392"/>
      <c r="C383" s="385">
        <f t="shared" si="65"/>
        <v>4</v>
      </c>
      <c r="D383" s="410"/>
      <c r="E383" s="467"/>
      <c r="F383" s="467"/>
      <c r="G383" s="410"/>
      <c r="H383" s="415"/>
      <c r="I383" s="415">
        <v>2</v>
      </c>
      <c r="J383" s="415" t="s">
        <v>580</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outlineLevel="3" x14ac:dyDescent="0.25">
      <c r="A384" s="383"/>
      <c r="B384" s="392"/>
      <c r="C384" s="385">
        <f t="shared" si="65"/>
        <v>4</v>
      </c>
      <c r="D384" s="410"/>
      <c r="E384" s="467"/>
      <c r="F384" s="467"/>
      <c r="G384" s="410"/>
      <c r="H384" s="415"/>
      <c r="I384" s="415">
        <v>3</v>
      </c>
      <c r="J384" s="415" t="s">
        <v>565</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outlineLevel="3" x14ac:dyDescent="0.25">
      <c r="A385" s="383"/>
      <c r="B385" s="392"/>
      <c r="C385" s="385">
        <f t="shared" si="65"/>
        <v>4</v>
      </c>
      <c r="D385" s="410"/>
      <c r="E385" s="467"/>
      <c r="F385" s="467"/>
      <c r="G385" s="410"/>
      <c r="H385" s="415"/>
      <c r="I385" s="415">
        <v>4</v>
      </c>
      <c r="J385" s="415" t="s">
        <v>566</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outlineLevel="3" x14ac:dyDescent="0.25">
      <c r="A386" s="383"/>
      <c r="B386" s="392"/>
      <c r="C386" s="385">
        <f t="shared" si="65"/>
        <v>4</v>
      </c>
      <c r="D386" s="410"/>
      <c r="E386" s="467"/>
      <c r="F386" s="467"/>
      <c r="G386" s="410"/>
      <c r="H386" s="415"/>
      <c r="I386" s="415">
        <v>5</v>
      </c>
      <c r="J386" s="415" t="s">
        <v>567</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outlineLevel="3" x14ac:dyDescent="0.25">
      <c r="A387" s="383"/>
      <c r="B387" s="392"/>
      <c r="C387" s="385">
        <f t="shared" si="65"/>
        <v>4</v>
      </c>
      <c r="D387" s="410"/>
      <c r="E387" s="467"/>
      <c r="F387" s="467"/>
      <c r="G387" s="410"/>
      <c r="H387" s="415"/>
      <c r="I387" s="415">
        <v>6</v>
      </c>
      <c r="J387" s="415" t="s">
        <v>568</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outlineLevel="3" x14ac:dyDescent="0.25">
      <c r="A388" s="383"/>
      <c r="B388" s="392"/>
      <c r="C388" s="385">
        <f t="shared" si="65"/>
        <v>4</v>
      </c>
      <c r="D388" s="410"/>
      <c r="E388" s="467"/>
      <c r="F388" s="467"/>
      <c r="G388" s="410"/>
      <c r="H388" s="415"/>
      <c r="I388" s="415">
        <v>7</v>
      </c>
      <c r="J388" s="415" t="s">
        <v>569</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438</v>
      </c>
      <c r="AP389" s="395"/>
      <c r="AQ389" s="383"/>
      <c r="AR389" s="383"/>
      <c r="AS389" s="383"/>
    </row>
    <row r="390" spans="1:45" outlineLevel="2" x14ac:dyDescent="0.25">
      <c r="A390" s="383"/>
      <c r="B390" s="392"/>
      <c r="C390" s="385">
        <f>INT($C$242+3)</f>
        <v>4</v>
      </c>
      <c r="D390" s="410"/>
      <c r="E390" s="467"/>
      <c r="F390" s="467"/>
      <c r="G390" s="410"/>
      <c r="H390" s="480"/>
      <c r="I390" s="438" t="s">
        <v>556</v>
      </c>
      <c r="J390" s="438"/>
      <c r="K390" s="415"/>
      <c r="L390" s="415"/>
      <c r="M390" s="415"/>
      <c r="N390" s="438" t="s">
        <v>597</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outlineLevel="3" x14ac:dyDescent="0.25">
      <c r="A391" s="383"/>
      <c r="B391" s="392"/>
      <c r="C391" s="385">
        <f t="shared" ref="C391:C398" si="66">INT($C$242)+3</f>
        <v>4</v>
      </c>
      <c r="D391" s="410"/>
      <c r="E391" s="467"/>
      <c r="F391" s="467"/>
      <c r="G391" s="410"/>
      <c r="H391" s="415"/>
      <c r="I391" s="415">
        <v>0</v>
      </c>
      <c r="J391" s="415" t="s">
        <v>578</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outlineLevel="3" x14ac:dyDescent="0.25">
      <c r="A392" s="383"/>
      <c r="B392" s="392"/>
      <c r="C392" s="385">
        <f t="shared" si="66"/>
        <v>4</v>
      </c>
      <c r="D392" s="410"/>
      <c r="E392" s="467"/>
      <c r="F392" s="467"/>
      <c r="G392" s="410"/>
      <c r="H392" s="415"/>
      <c r="I392" s="415">
        <v>1</v>
      </c>
      <c r="J392" s="415" t="s">
        <v>579</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outlineLevel="3" x14ac:dyDescent="0.25">
      <c r="A393" s="383"/>
      <c r="B393" s="392"/>
      <c r="C393" s="385">
        <f t="shared" si="66"/>
        <v>4</v>
      </c>
      <c r="D393" s="410"/>
      <c r="E393" s="467"/>
      <c r="F393" s="467"/>
      <c r="G393" s="410"/>
      <c r="H393" s="415"/>
      <c r="I393" s="415">
        <v>2</v>
      </c>
      <c r="J393" s="415" t="s">
        <v>580</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outlineLevel="3" x14ac:dyDescent="0.25">
      <c r="A394" s="383"/>
      <c r="B394" s="392"/>
      <c r="C394" s="385">
        <f t="shared" si="66"/>
        <v>4</v>
      </c>
      <c r="D394" s="410"/>
      <c r="E394" s="467"/>
      <c r="F394" s="467"/>
      <c r="G394" s="410"/>
      <c r="H394" s="415"/>
      <c r="I394" s="415">
        <v>3</v>
      </c>
      <c r="J394" s="415" t="s">
        <v>565</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outlineLevel="3" x14ac:dyDescent="0.25">
      <c r="A395" s="383"/>
      <c r="B395" s="392"/>
      <c r="C395" s="385">
        <f t="shared" si="66"/>
        <v>4</v>
      </c>
      <c r="D395" s="410"/>
      <c r="E395" s="467"/>
      <c r="F395" s="467"/>
      <c r="G395" s="410"/>
      <c r="H395" s="415"/>
      <c r="I395" s="415">
        <v>4</v>
      </c>
      <c r="J395" s="415" t="s">
        <v>566</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outlineLevel="3" x14ac:dyDescent="0.25">
      <c r="A396" s="383"/>
      <c r="B396" s="392"/>
      <c r="C396" s="385">
        <f t="shared" si="66"/>
        <v>4</v>
      </c>
      <c r="D396" s="410"/>
      <c r="E396" s="467"/>
      <c r="F396" s="467"/>
      <c r="G396" s="410"/>
      <c r="H396" s="415"/>
      <c r="I396" s="415">
        <v>5</v>
      </c>
      <c r="J396" s="415" t="s">
        <v>567</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outlineLevel="3" x14ac:dyDescent="0.25">
      <c r="A397" s="383"/>
      <c r="B397" s="392"/>
      <c r="C397" s="385">
        <f t="shared" si="66"/>
        <v>4</v>
      </c>
      <c r="D397" s="410"/>
      <c r="E397" s="467"/>
      <c r="F397" s="467"/>
      <c r="G397" s="410"/>
      <c r="H397" s="415"/>
      <c r="I397" s="415">
        <v>6</v>
      </c>
      <c r="J397" s="415" t="s">
        <v>568</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outlineLevel="3" x14ac:dyDescent="0.25">
      <c r="A398" s="383"/>
      <c r="B398" s="392"/>
      <c r="C398" s="385">
        <f t="shared" si="66"/>
        <v>4</v>
      </c>
      <c r="D398" s="410"/>
      <c r="E398" s="467"/>
      <c r="F398" s="467"/>
      <c r="G398" s="410"/>
      <c r="H398" s="415"/>
      <c r="I398" s="415">
        <v>7</v>
      </c>
      <c r="J398" s="415" t="s">
        <v>569</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438</v>
      </c>
      <c r="AP399" s="395"/>
      <c r="AQ399" s="383"/>
      <c r="AR399" s="383"/>
      <c r="AS399" s="383"/>
    </row>
    <row r="400" spans="1:45" outlineLevel="2" x14ac:dyDescent="0.25">
      <c r="A400" s="383"/>
      <c r="B400" s="392"/>
      <c r="C400" s="385">
        <f t="shared" ref="C400:C405" si="67">INT($C$242)+3</f>
        <v>4</v>
      </c>
      <c r="D400" s="410"/>
      <c r="E400" s="467"/>
      <c r="F400" s="467"/>
      <c r="G400" s="410"/>
      <c r="H400" s="415" t="s">
        <v>1166</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outlineLevel="2" x14ac:dyDescent="0.25">
      <c r="A401" s="383"/>
      <c r="B401" s="392"/>
      <c r="C401" s="385">
        <f t="shared" si="67"/>
        <v>4</v>
      </c>
      <c r="D401" s="410"/>
      <c r="E401" s="467"/>
      <c r="F401" s="467"/>
      <c r="G401" s="410"/>
      <c r="H401" s="415" t="s">
        <v>598</v>
      </c>
      <c r="I401" s="454">
        <v>55</v>
      </c>
      <c r="J401" s="415" t="s">
        <v>599</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outlineLevel="3" x14ac:dyDescent="0.25">
      <c r="A402" s="383"/>
      <c r="B402" s="392"/>
      <c r="C402" s="385">
        <f t="shared" si="67"/>
        <v>4</v>
      </c>
      <c r="D402" s="410"/>
      <c r="E402" s="467"/>
      <c r="F402" s="467"/>
      <c r="G402" s="410"/>
      <c r="H402" s="415" t="s">
        <v>600</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outlineLevel="3" x14ac:dyDescent="0.25">
      <c r="A403" s="383"/>
      <c r="B403" s="392"/>
      <c r="C403" s="385">
        <f t="shared" si="67"/>
        <v>4</v>
      </c>
      <c r="D403" s="410"/>
      <c r="E403" s="467"/>
      <c r="F403" s="467"/>
      <c r="G403" s="410"/>
      <c r="H403" s="415" t="s">
        <v>601</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outlineLevel="3" x14ac:dyDescent="0.25">
      <c r="A404" s="383"/>
      <c r="B404" s="392"/>
      <c r="C404" s="385">
        <f t="shared" si="67"/>
        <v>4</v>
      </c>
      <c r="D404" s="410"/>
      <c r="E404" s="467"/>
      <c r="F404" s="467"/>
      <c r="G404" s="410"/>
      <c r="H404" s="415" t="s">
        <v>602</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outlineLevel="3" x14ac:dyDescent="0.25">
      <c r="A405" s="383"/>
      <c r="B405" s="392"/>
      <c r="C405" s="385">
        <f t="shared" si="67"/>
        <v>4</v>
      </c>
      <c r="D405" s="410"/>
      <c r="E405" s="467"/>
      <c r="F405" s="467"/>
      <c r="G405" s="410"/>
      <c r="H405" s="415" t="s">
        <v>603</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outlineLevel="3" x14ac:dyDescent="0.25">
      <c r="A407" s="383"/>
      <c r="B407" s="392"/>
      <c r="C407" s="385">
        <v>4</v>
      </c>
      <c r="D407" s="410"/>
      <c r="E407" s="467"/>
      <c r="F407" s="467"/>
      <c r="G407" s="410"/>
      <c r="H407" s="415" t="s">
        <v>1092</v>
      </c>
      <c r="I407" s="415"/>
      <c r="J407" s="415"/>
      <c r="K407" s="415"/>
      <c r="L407" s="415" t="s">
        <v>604</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outlineLevel="3" x14ac:dyDescent="0.25">
      <c r="A408" s="383"/>
      <c r="B408" s="392"/>
      <c r="C408" s="385"/>
      <c r="D408" s="410"/>
      <c r="E408" s="467"/>
      <c r="F408" s="467"/>
      <c r="G408" s="410"/>
      <c r="H408" s="517"/>
      <c r="I408" s="415" t="s">
        <v>1084</v>
      </c>
      <c r="J408" s="415" t="s">
        <v>1085</v>
      </c>
      <c r="K408" s="974"/>
      <c r="L408" s="431" t="s">
        <v>605</v>
      </c>
      <c r="M408" s="431" t="s">
        <v>1087</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customHeight="1" outlineLevel="3" x14ac:dyDescent="0.25">
      <c r="A409" s="383"/>
      <c r="B409" s="392"/>
      <c r="C409" s="385">
        <f t="shared" ref="C409:C422" si="68">INT($C$242)+3</f>
        <v>4</v>
      </c>
      <c r="D409" s="410"/>
      <c r="E409" s="467"/>
      <c r="F409" s="467"/>
      <c r="G409" s="410"/>
      <c r="H409" s="417" t="s">
        <v>1086</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customHeight="1" outlineLevel="3" x14ac:dyDescent="0.25">
      <c r="A410" s="383"/>
      <c r="B410" s="392"/>
      <c r="C410" s="385">
        <f t="shared" si="68"/>
        <v>4</v>
      </c>
      <c r="D410" s="410"/>
      <c r="E410" s="467"/>
      <c r="F410" s="467"/>
      <c r="G410" s="410"/>
      <c r="H410" s="417" t="s">
        <v>579</v>
      </c>
      <c r="I410" s="518" t="b">
        <v>0</v>
      </c>
      <c r="J410" s="432" t="b">
        <v>0</v>
      </c>
      <c r="K410" s="415"/>
      <c r="L410" s="448">
        <f>IF($I410,0,IF($J410,1,1))</f>
        <v>1</v>
      </c>
      <c r="M410" s="448">
        <f t="shared" ref="M410:M416" si="69">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customHeight="1" outlineLevel="3" x14ac:dyDescent="0.25">
      <c r="A411" s="383"/>
      <c r="B411" s="392"/>
      <c r="C411" s="385">
        <f t="shared" si="68"/>
        <v>4</v>
      </c>
      <c r="D411" s="410"/>
      <c r="E411" s="467"/>
      <c r="F411" s="467"/>
      <c r="G411" s="410"/>
      <c r="H411" s="417" t="s">
        <v>580</v>
      </c>
      <c r="I411" s="518" t="b">
        <v>0</v>
      </c>
      <c r="J411" s="432" t="b">
        <v>0</v>
      </c>
      <c r="K411" s="415"/>
      <c r="L411" s="448">
        <f t="shared" ref="L411:L416" si="70">IF($I411,0,IF($J411,1,1))</f>
        <v>1</v>
      </c>
      <c r="M411" s="448">
        <f t="shared" si="69"/>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customHeight="1" outlineLevel="3" x14ac:dyDescent="0.25">
      <c r="A412" s="383"/>
      <c r="B412" s="392"/>
      <c r="C412" s="385">
        <f t="shared" si="68"/>
        <v>4</v>
      </c>
      <c r="D412" s="410"/>
      <c r="E412" s="467"/>
      <c r="F412" s="467"/>
      <c r="G412" s="410"/>
      <c r="H412" s="417" t="s">
        <v>565</v>
      </c>
      <c r="I412" s="518" t="b">
        <v>0</v>
      </c>
      <c r="J412" s="432" t="b">
        <v>0</v>
      </c>
      <c r="K412" s="415"/>
      <c r="L412" s="448">
        <f t="shared" si="70"/>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customHeight="1" outlineLevel="3" x14ac:dyDescent="0.25">
      <c r="A413" s="383"/>
      <c r="B413" s="392"/>
      <c r="C413" s="385">
        <f t="shared" si="68"/>
        <v>4</v>
      </c>
      <c r="D413" s="410"/>
      <c r="E413" s="467"/>
      <c r="F413" s="467"/>
      <c r="G413" s="410"/>
      <c r="H413" s="417" t="s">
        <v>566</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customHeight="1" outlineLevel="3" x14ac:dyDescent="0.25">
      <c r="A414" s="383"/>
      <c r="B414" s="392"/>
      <c r="C414" s="385">
        <f t="shared" si="68"/>
        <v>4</v>
      </c>
      <c r="D414" s="410"/>
      <c r="E414" s="467"/>
      <c r="F414" s="467"/>
      <c r="G414" s="410"/>
      <c r="H414" s="417" t="s">
        <v>567</v>
      </c>
      <c r="I414" s="518" t="b">
        <v>0</v>
      </c>
      <c r="J414" s="432" t="b">
        <v>0</v>
      </c>
      <c r="K414" s="415"/>
      <c r="L414" s="448">
        <f t="shared" si="70"/>
        <v>1</v>
      </c>
      <c r="M414" s="448">
        <f t="shared" si="69"/>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customHeight="1" outlineLevel="3" x14ac:dyDescent="0.25">
      <c r="A415" s="383"/>
      <c r="B415" s="392"/>
      <c r="C415" s="385">
        <f t="shared" si="68"/>
        <v>4</v>
      </c>
      <c r="D415" s="410"/>
      <c r="E415" s="467"/>
      <c r="F415" s="467"/>
      <c r="G415" s="410"/>
      <c r="H415" s="417" t="s">
        <v>568</v>
      </c>
      <c r="I415" s="518" t="b">
        <v>0</v>
      </c>
      <c r="J415" s="432" t="b">
        <v>0</v>
      </c>
      <c r="K415" s="415"/>
      <c r="L415" s="448">
        <f t="shared" si="70"/>
        <v>1</v>
      </c>
      <c r="M415" s="448">
        <f t="shared" si="69"/>
        <v>1</v>
      </c>
      <c r="N415" s="485"/>
      <c r="O415" s="807"/>
      <c r="P415" s="1093" t="s">
        <v>953</v>
      </c>
      <c r="Q415" s="1093"/>
      <c r="R415" s="1093"/>
      <c r="S415" s="1093"/>
      <c r="T415" s="1093"/>
      <c r="U415" s="1093"/>
      <c r="V415" s="1093"/>
      <c r="W415" s="1093"/>
      <c r="X415" s="1093"/>
      <c r="Y415" s="1093"/>
      <c r="Z415" s="1094"/>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customHeight="1" outlineLevel="3" x14ac:dyDescent="0.25">
      <c r="A416" s="383"/>
      <c r="B416" s="392"/>
      <c r="C416" s="385">
        <f t="shared" si="68"/>
        <v>4</v>
      </c>
      <c r="D416" s="410"/>
      <c r="E416" s="467"/>
      <c r="F416" s="467"/>
      <c r="G416" s="410"/>
      <c r="H416" s="417" t="s">
        <v>569</v>
      </c>
      <c r="I416" s="518" t="b">
        <v>0</v>
      </c>
      <c r="J416" s="432" t="b">
        <v>0</v>
      </c>
      <c r="K416" s="415"/>
      <c r="L416" s="448">
        <f t="shared" si="70"/>
        <v>1</v>
      </c>
      <c r="M416" s="448">
        <f t="shared" si="69"/>
        <v>1</v>
      </c>
      <c r="N416" s="485"/>
      <c r="O416" s="807"/>
      <c r="P416" s="1095"/>
      <c r="Q416" s="1095"/>
      <c r="R416" s="1095"/>
      <c r="S416" s="1095"/>
      <c r="T416" s="1095"/>
      <c r="U416" s="1095"/>
      <c r="V416" s="1095"/>
      <c r="W416" s="1095"/>
      <c r="X416" s="1095"/>
      <c r="Y416" s="1095"/>
      <c r="Z416" s="1096"/>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customHeight="1" outlineLevel="3" x14ac:dyDescent="0.25">
      <c r="A417" s="383"/>
      <c r="B417" s="392"/>
      <c r="C417" s="385">
        <f t="shared" si="68"/>
        <v>4</v>
      </c>
      <c r="D417" s="410"/>
      <c r="E417" s="467"/>
      <c r="F417" s="467"/>
      <c r="G417" s="410"/>
      <c r="H417" s="484"/>
      <c r="I417" s="484"/>
      <c r="J417" s="484"/>
      <c r="K417" s="484"/>
      <c r="L417" s="484"/>
      <c r="M417" s="484"/>
      <c r="N417" s="696"/>
      <c r="O417" s="808"/>
      <c r="P417" s="1095"/>
      <c r="Q417" s="1095"/>
      <c r="R417" s="1095"/>
      <c r="S417" s="1095"/>
      <c r="T417" s="1095"/>
      <c r="U417" s="1095"/>
      <c r="V417" s="1095"/>
      <c r="W417" s="1095"/>
      <c r="X417" s="1095"/>
      <c r="Y417" s="1095"/>
      <c r="Z417" s="1096"/>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customHeight="1" outlineLevel="3" x14ac:dyDescent="0.25">
      <c r="A418" s="383"/>
      <c r="B418" s="392"/>
      <c r="C418" s="385">
        <f t="shared" si="68"/>
        <v>4</v>
      </c>
      <c r="D418" s="410"/>
      <c r="E418" s="467"/>
      <c r="F418" s="467"/>
      <c r="G418" s="410"/>
      <c r="H418" s="568" t="s">
        <v>606</v>
      </c>
      <c r="I418" s="568"/>
      <c r="J418" s="568"/>
      <c r="K418" s="568"/>
      <c r="L418" s="568"/>
      <c r="M418" s="568"/>
      <c r="N418" s="568"/>
      <c r="O418" s="806"/>
      <c r="P418" s="1095"/>
      <c r="Q418" s="1095"/>
      <c r="R418" s="1095"/>
      <c r="S418" s="1095"/>
      <c r="T418" s="1095"/>
      <c r="U418" s="1095"/>
      <c r="V418" s="1095"/>
      <c r="W418" s="1095"/>
      <c r="X418" s="1095"/>
      <c r="Y418" s="1095"/>
      <c r="Z418" s="1096"/>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outlineLevel="3" x14ac:dyDescent="0.25">
      <c r="A419" s="383"/>
      <c r="B419" s="392"/>
      <c r="C419" s="385">
        <f t="shared" si="68"/>
        <v>4</v>
      </c>
      <c r="D419" s="410"/>
      <c r="E419" s="467"/>
      <c r="F419" s="467"/>
      <c r="G419" s="410"/>
      <c r="H419" s="485"/>
      <c r="I419" s="519"/>
      <c r="J419" s="519"/>
      <c r="K419" s="520" t="s">
        <v>607</v>
      </c>
      <c r="L419" s="437"/>
      <c r="M419" s="437"/>
      <c r="N419" s="521"/>
      <c r="O419" s="804"/>
      <c r="P419" s="1095"/>
      <c r="Q419" s="1095"/>
      <c r="R419" s="1095"/>
      <c r="S419" s="1095"/>
      <c r="T419" s="1095"/>
      <c r="U419" s="1095"/>
      <c r="V419" s="1095"/>
      <c r="W419" s="1095"/>
      <c r="X419" s="1095"/>
      <c r="Y419" s="1095"/>
      <c r="Z419" s="1096"/>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outlineLevel="3" x14ac:dyDescent="0.25">
      <c r="A420" s="383"/>
      <c r="B420" s="392"/>
      <c r="C420" s="385">
        <f t="shared" si="68"/>
        <v>4</v>
      </c>
      <c r="D420" s="410"/>
      <c r="E420" s="467"/>
      <c r="F420" s="467"/>
      <c r="G420" s="410"/>
      <c r="H420" s="485"/>
      <c r="I420" s="522" t="s">
        <v>586</v>
      </c>
      <c r="J420" s="522" t="s">
        <v>608</v>
      </c>
      <c r="K420" s="523" t="s">
        <v>609</v>
      </c>
      <c r="L420" s="431" t="s">
        <v>610</v>
      </c>
      <c r="M420" s="431" t="s">
        <v>611</v>
      </c>
      <c r="N420" s="524" t="s">
        <v>586</v>
      </c>
      <c r="O420" s="805"/>
      <c r="P420" s="1095"/>
      <c r="Q420" s="1095"/>
      <c r="R420" s="1095"/>
      <c r="S420" s="1095"/>
      <c r="T420" s="1095"/>
      <c r="U420" s="1095"/>
      <c r="V420" s="1095"/>
      <c r="W420" s="1095"/>
      <c r="X420" s="1095"/>
      <c r="Y420" s="1095"/>
      <c r="Z420" s="1096"/>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outlineLevel="3" x14ac:dyDescent="0.25">
      <c r="A421" s="383"/>
      <c r="B421" s="392"/>
      <c r="C421" s="385">
        <f t="shared" si="68"/>
        <v>4</v>
      </c>
      <c r="D421" s="410"/>
      <c r="E421" s="467"/>
      <c r="F421" s="467"/>
      <c r="G421" s="410"/>
      <c r="H421" s="525" t="s">
        <v>469</v>
      </c>
      <c r="I421" s="518" t="b">
        <v>1</v>
      </c>
      <c r="J421" s="518" t="b">
        <v>1</v>
      </c>
      <c r="K421" s="523" t="b">
        <v>0</v>
      </c>
      <c r="L421" s="432" t="b">
        <v>1</v>
      </c>
      <c r="M421" s="432" t="b">
        <v>1</v>
      </c>
      <c r="N421" s="526" t="b">
        <v>1</v>
      </c>
      <c r="O421" s="805"/>
      <c r="P421" s="1095"/>
      <c r="Q421" s="1095"/>
      <c r="R421" s="1095"/>
      <c r="S421" s="1095"/>
      <c r="T421" s="1095"/>
      <c r="U421" s="1095"/>
      <c r="V421" s="1095"/>
      <c r="W421" s="1095"/>
      <c r="X421" s="1095"/>
      <c r="Y421" s="1095"/>
      <c r="Z421" s="1096"/>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outlineLevel="3" x14ac:dyDescent="0.25">
      <c r="A422" s="383"/>
      <c r="B422" s="392"/>
      <c r="C422" s="385">
        <f t="shared" si="68"/>
        <v>4</v>
      </c>
      <c r="D422" s="410"/>
      <c r="E422" s="467"/>
      <c r="F422" s="467"/>
      <c r="G422" s="410"/>
      <c r="H422" s="525" t="s">
        <v>471</v>
      </c>
      <c r="I422" s="518" t="b">
        <v>1</v>
      </c>
      <c r="J422" s="518" t="b">
        <v>1</v>
      </c>
      <c r="K422" s="523" t="b">
        <v>0</v>
      </c>
      <c r="L422" s="432" t="b">
        <v>1</v>
      </c>
      <c r="M422" s="432" t="b">
        <v>1</v>
      </c>
      <c r="N422" s="526" t="b">
        <v>1</v>
      </c>
      <c r="O422" s="805"/>
      <c r="P422" s="1097"/>
      <c r="Q422" s="1097"/>
      <c r="R422" s="1097"/>
      <c r="S422" s="1097"/>
      <c r="T422" s="1097"/>
      <c r="U422" s="1097"/>
      <c r="V422" s="1097"/>
      <c r="W422" s="1097"/>
      <c r="X422" s="1097"/>
      <c r="Y422" s="1097"/>
      <c r="Z422" s="1098"/>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438</v>
      </c>
      <c r="AP423" s="395"/>
      <c r="AQ423" s="383"/>
      <c r="AR423" s="383"/>
      <c r="AS423" s="383"/>
    </row>
    <row r="424" spans="1:45" outlineLevel="1" x14ac:dyDescent="0.25">
      <c r="A424" s="383"/>
      <c r="B424" s="392"/>
      <c r="C424" s="385">
        <f>INT($C$242)+1</f>
        <v>2</v>
      </c>
      <c r="D424" s="410"/>
      <c r="E424" s="467"/>
      <c r="F424" s="467"/>
      <c r="G424" s="410"/>
      <c r="H424" s="470" t="s">
        <v>937</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customHeight="1" outlineLevel="3" x14ac:dyDescent="0.25">
      <c r="A425" s="383"/>
      <c r="B425" s="392"/>
      <c r="C425" s="385">
        <f>INT($C$242)+3.005</f>
        <v>4.0049999999999999</v>
      </c>
      <c r="D425" s="410" t="s">
        <v>434</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outlineLevel="2" x14ac:dyDescent="0.25">
      <c r="A426" s="383"/>
      <c r="B426" s="392"/>
      <c r="C426" s="385">
        <f>INT($C$242)+2</f>
        <v>3</v>
      </c>
      <c r="D426" s="410"/>
      <c r="E426" s="467"/>
      <c r="F426" s="467"/>
      <c r="G426" s="410"/>
      <c r="H426" s="480" t="s">
        <v>613</v>
      </c>
      <c r="I426" s="438" t="s">
        <v>614</v>
      </c>
      <c r="J426" s="527"/>
      <c r="K426" s="438" t="s">
        <v>839</v>
      </c>
      <c r="L426" s="438"/>
      <c r="M426" s="438"/>
      <c r="N426" s="438" t="s">
        <v>840</v>
      </c>
      <c r="O426" s="438"/>
      <c r="P426" s="438"/>
      <c r="Q426" s="438"/>
      <c r="R426" s="438" t="s">
        <v>1172</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outlineLevel="3" x14ac:dyDescent="0.25">
      <c r="A427" s="383"/>
      <c r="B427" s="392"/>
      <c r="C427" s="385">
        <f t="shared" ref="C427:C437" si="71">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841</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outlineLevel="3" x14ac:dyDescent="0.25">
      <c r="A428" s="383"/>
      <c r="B428" s="392"/>
      <c r="C428" s="385">
        <f t="shared" si="71"/>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outlineLevel="3" x14ac:dyDescent="0.25">
      <c r="A429" s="383"/>
      <c r="B429" s="392"/>
      <c r="C429" s="385">
        <f t="shared" si="71"/>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outlineLevel="3" x14ac:dyDescent="0.25">
      <c r="A430" s="383"/>
      <c r="B430" s="392"/>
      <c r="C430" s="385">
        <f t="shared" si="71"/>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outlineLevel="3" x14ac:dyDescent="0.25">
      <c r="A431" s="383"/>
      <c r="B431" s="392"/>
      <c r="C431" s="385">
        <f t="shared" si="71"/>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72">134-28</f>
        <v>106</v>
      </c>
      <c r="T431" s="432">
        <f t="shared" si="72"/>
        <v>106</v>
      </c>
      <c r="U431" s="432">
        <f t="shared" si="72"/>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outlineLevel="3" x14ac:dyDescent="0.25">
      <c r="A432" s="383"/>
      <c r="B432" s="392"/>
      <c r="C432" s="385">
        <f t="shared" si="71"/>
        <v>4</v>
      </c>
      <c r="D432" s="410"/>
      <c r="E432" s="467"/>
      <c r="F432" s="467"/>
      <c r="G432" s="410"/>
      <c r="H432" s="431" t="str">
        <f>H$262</f>
        <v>Win</v>
      </c>
      <c r="I432" s="437"/>
      <c r="J432" s="437"/>
      <c r="K432" s="415"/>
      <c r="L432" s="415"/>
      <c r="M432" s="415"/>
      <c r="N432" s="415"/>
      <c r="O432" s="415"/>
      <c r="P432" s="415"/>
      <c r="Q432" s="415"/>
      <c r="R432" s="432">
        <f t="shared" ref="R432:R433" si="73">134-28</f>
        <v>106</v>
      </c>
      <c r="S432" s="432">
        <f t="shared" si="72"/>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outlineLevel="3" x14ac:dyDescent="0.25">
      <c r="A433" s="383"/>
      <c r="B433" s="392"/>
      <c r="C433" s="385">
        <f t="shared" si="71"/>
        <v>4</v>
      </c>
      <c r="D433" s="410"/>
      <c r="E433" s="467"/>
      <c r="F433" s="467"/>
      <c r="G433" s="410"/>
      <c r="H433" s="431" t="str">
        <f>H$263</f>
        <v>Spr</v>
      </c>
      <c r="I433" s="437"/>
      <c r="J433" s="437"/>
      <c r="K433" s="415"/>
      <c r="L433" s="415"/>
      <c r="M433" s="415"/>
      <c r="N433" s="415"/>
      <c r="O433" s="415"/>
      <c r="P433" s="415"/>
      <c r="Q433" s="415"/>
      <c r="R433" s="432">
        <f t="shared" si="73"/>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outlineLevel="3" x14ac:dyDescent="0.25">
      <c r="A434" s="383"/>
      <c r="B434" s="392"/>
      <c r="C434" s="385">
        <f t="shared" si="71"/>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outlineLevel="3" x14ac:dyDescent="0.25">
      <c r="A435" s="383"/>
      <c r="B435" s="392"/>
      <c r="C435" s="385">
        <f t="shared" si="71"/>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74">254-28</f>
        <v>226</v>
      </c>
      <c r="T435" s="432">
        <f t="shared" si="74"/>
        <v>226</v>
      </c>
      <c r="U435" s="432">
        <f t="shared" si="74"/>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outlineLevel="3" x14ac:dyDescent="0.25">
      <c r="A436" s="383"/>
      <c r="B436" s="392"/>
      <c r="C436" s="385">
        <f t="shared" si="71"/>
        <v>4</v>
      </c>
      <c r="D436" s="410"/>
      <c r="E436" s="467"/>
      <c r="F436" s="467"/>
      <c r="G436" s="410"/>
      <c r="H436" s="431" t="str">
        <f>H$262</f>
        <v>Win</v>
      </c>
      <c r="I436" s="437"/>
      <c r="J436" s="437"/>
      <c r="K436" s="415"/>
      <c r="L436" s="415"/>
      <c r="M436" s="415"/>
      <c r="N436" s="415"/>
      <c r="O436" s="415"/>
      <c r="P436" s="415"/>
      <c r="Q436" s="415"/>
      <c r="R436" s="432">
        <f t="shared" ref="R436:R437" si="75">254-28</f>
        <v>226</v>
      </c>
      <c r="S436" s="432">
        <f t="shared" si="74"/>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outlineLevel="3" x14ac:dyDescent="0.25">
      <c r="A437" s="383"/>
      <c r="B437" s="392"/>
      <c r="C437" s="385">
        <f t="shared" si="71"/>
        <v>4</v>
      </c>
      <c r="D437" s="410"/>
      <c r="E437" s="467"/>
      <c r="F437" s="467"/>
      <c r="G437" s="410"/>
      <c r="H437" s="431" t="str">
        <f>H$263</f>
        <v>Spr</v>
      </c>
      <c r="I437" s="437"/>
      <c r="J437" s="437"/>
      <c r="K437" s="415"/>
      <c r="L437" s="415"/>
      <c r="M437" s="415"/>
      <c r="N437" s="415"/>
      <c r="O437" s="415"/>
      <c r="P437" s="415"/>
      <c r="Q437" s="415"/>
      <c r="R437" s="432">
        <f t="shared" si="75"/>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438</v>
      </c>
      <c r="AP438" s="395"/>
      <c r="AQ438" s="383"/>
      <c r="AR438" s="383"/>
      <c r="AS438" s="383"/>
    </row>
    <row r="439" spans="1:45" outlineLevel="1" x14ac:dyDescent="0.25">
      <c r="A439" s="383"/>
      <c r="B439" s="392"/>
      <c r="C439" s="385">
        <f>INT($C$242)+1</f>
        <v>2</v>
      </c>
      <c r="D439" s="410"/>
      <c r="E439" s="467"/>
      <c r="F439" s="467"/>
      <c r="G439" s="410"/>
      <c r="H439" s="470" t="s">
        <v>612</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customHeight="1" outlineLevel="3" x14ac:dyDescent="0.25">
      <c r="A440" s="383"/>
      <c r="B440" s="392"/>
      <c r="C440" s="385">
        <f>INT($C$242)+3.005</f>
        <v>4.0049999999999999</v>
      </c>
      <c r="D440" s="410" t="s">
        <v>434</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outlineLevel="2" x14ac:dyDescent="0.25">
      <c r="A441" s="383"/>
      <c r="B441" s="392"/>
      <c r="C441" s="385">
        <f>INT($C$242)+2</f>
        <v>3</v>
      </c>
      <c r="D441" s="410"/>
      <c r="E441" s="467"/>
      <c r="F441" s="467"/>
      <c r="G441" s="410"/>
      <c r="H441" s="480" t="s">
        <v>613</v>
      </c>
      <c r="I441" s="438" t="s">
        <v>615</v>
      </c>
      <c r="J441" s="527"/>
      <c r="K441" s="528">
        <f>COUNTA($H442:$H$472)</f>
        <v>30</v>
      </c>
      <c r="L441" s="528">
        <f>COUNTA($I$442:$I$472)/K441</f>
        <v>1</v>
      </c>
      <c r="M441" s="418">
        <v>-9</v>
      </c>
      <c r="N441" s="438" t="s">
        <v>616</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outlineLevel="3" x14ac:dyDescent="0.25">
      <c r="A442" s="383"/>
      <c r="B442" s="392"/>
      <c r="C442" s="385">
        <f t="shared" ref="C442:C462" si="76">INT($C$242)+3</f>
        <v>4</v>
      </c>
      <c r="D442" s="410"/>
      <c r="E442" s="467"/>
      <c r="F442" s="467"/>
      <c r="G442" s="410"/>
      <c r="H442" s="431" t="str">
        <f t="shared" ref="H442:H451" si="77">H$261</f>
        <v>Aut</v>
      </c>
      <c r="I442" s="437" t="s">
        <v>848</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outlineLevel="4" x14ac:dyDescent="0.25">
      <c r="A443" s="383"/>
      <c r="B443" s="392"/>
      <c r="C443" s="385">
        <f>INT($C$242)+4</f>
        <v>5</v>
      </c>
      <c r="D443" s="410"/>
      <c r="E443" s="467"/>
      <c r="F443" s="467"/>
      <c r="G443" s="410"/>
      <c r="H443" s="431" t="str">
        <f t="shared" si="77"/>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outlineLevel="4" x14ac:dyDescent="0.25">
      <c r="A444" s="383"/>
      <c r="B444" s="392"/>
      <c r="C444" s="385">
        <f t="shared" ref="C444:C451" si="78">INT($C$242)+4</f>
        <v>5</v>
      </c>
      <c r="D444" s="410"/>
      <c r="E444" s="467"/>
      <c r="F444" s="467"/>
      <c r="G444" s="410"/>
      <c r="H444" s="431" t="str">
        <f t="shared" si="77"/>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outlineLevel="4" x14ac:dyDescent="0.25">
      <c r="A445" s="383"/>
      <c r="B445" s="392"/>
      <c r="C445" s="385">
        <f t="shared" si="78"/>
        <v>5</v>
      </c>
      <c r="D445" s="410"/>
      <c r="E445" s="467"/>
      <c r="F445" s="467"/>
      <c r="G445" s="410"/>
      <c r="H445" s="431" t="str">
        <f t="shared" si="77"/>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outlineLevel="4" x14ac:dyDescent="0.25">
      <c r="A446" s="383"/>
      <c r="B446" s="392"/>
      <c r="C446" s="385">
        <f t="shared" si="78"/>
        <v>5</v>
      </c>
      <c r="D446" s="410"/>
      <c r="E446" s="467"/>
      <c r="F446" s="467"/>
      <c r="G446" s="410"/>
      <c r="H446" s="431" t="str">
        <f t="shared" si="77"/>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outlineLevel="4" x14ac:dyDescent="0.25">
      <c r="A447" s="383"/>
      <c r="B447" s="392"/>
      <c r="C447" s="385">
        <f t="shared" si="78"/>
        <v>5</v>
      </c>
      <c r="D447" s="410"/>
      <c r="E447" s="467"/>
      <c r="F447" s="467"/>
      <c r="G447" s="410"/>
      <c r="H447" s="431" t="str">
        <f t="shared" si="77"/>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outlineLevel="4" x14ac:dyDescent="0.25">
      <c r="A448" s="383"/>
      <c r="B448" s="392"/>
      <c r="C448" s="385">
        <f t="shared" si="78"/>
        <v>5</v>
      </c>
      <c r="D448" s="410"/>
      <c r="E448" s="467"/>
      <c r="F448" s="467"/>
      <c r="G448" s="410"/>
      <c r="H448" s="431" t="str">
        <f t="shared" si="77"/>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outlineLevel="4" x14ac:dyDescent="0.25">
      <c r="A449" s="383"/>
      <c r="B449" s="392"/>
      <c r="C449" s="385">
        <f t="shared" si="78"/>
        <v>5</v>
      </c>
      <c r="D449" s="410"/>
      <c r="E449" s="467"/>
      <c r="F449" s="467"/>
      <c r="G449" s="410"/>
      <c r="H449" s="431" t="str">
        <f t="shared" si="77"/>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outlineLevel="4" x14ac:dyDescent="0.25">
      <c r="A450" s="383"/>
      <c r="B450" s="392"/>
      <c r="C450" s="385">
        <f t="shared" si="78"/>
        <v>5</v>
      </c>
      <c r="D450" s="410"/>
      <c r="E450" s="467"/>
      <c r="F450" s="467"/>
      <c r="G450" s="410"/>
      <c r="H450" s="431" t="str">
        <f t="shared" si="77"/>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outlineLevel="4" x14ac:dyDescent="0.25">
      <c r="A451" s="383"/>
      <c r="B451" s="392"/>
      <c r="C451" s="385">
        <f t="shared" si="78"/>
        <v>5</v>
      </c>
      <c r="D451" s="410"/>
      <c r="E451" s="467"/>
      <c r="F451" s="467"/>
      <c r="G451" s="410"/>
      <c r="H451" s="431" t="str">
        <f t="shared" si="77"/>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outlineLevel="3" x14ac:dyDescent="0.25">
      <c r="A452" s="383"/>
      <c r="B452" s="392"/>
      <c r="C452" s="385">
        <f t="shared" si="76"/>
        <v>4</v>
      </c>
      <c r="D452" s="410"/>
      <c r="E452" s="467"/>
      <c r="F452" s="467"/>
      <c r="G452" s="410"/>
      <c r="H452" s="431" t="str">
        <f>H$262</f>
        <v>Win</v>
      </c>
      <c r="I452" s="437" t="s">
        <v>848</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outlineLevel="4" x14ac:dyDescent="0.25">
      <c r="A453" s="383"/>
      <c r="B453" s="392"/>
      <c r="C453" s="385">
        <f>INT($C$242)+4</f>
        <v>5</v>
      </c>
      <c r="D453" s="410"/>
      <c r="E453" s="467"/>
      <c r="F453" s="467"/>
      <c r="G453" s="410"/>
      <c r="H453" s="431" t="str">
        <f t="shared" ref="H453:H461" si="79">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outlineLevel="4" x14ac:dyDescent="0.25">
      <c r="A454" s="383"/>
      <c r="B454" s="392"/>
      <c r="C454" s="385">
        <f t="shared" ref="C454:C461" si="80">INT($C$242)+4</f>
        <v>5</v>
      </c>
      <c r="D454" s="410"/>
      <c r="E454" s="467"/>
      <c r="F454" s="467"/>
      <c r="G454" s="410"/>
      <c r="H454" s="431" t="str">
        <f t="shared" si="79"/>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outlineLevel="4" x14ac:dyDescent="0.25">
      <c r="A455" s="383"/>
      <c r="B455" s="392"/>
      <c r="C455" s="385">
        <f t="shared" si="80"/>
        <v>5</v>
      </c>
      <c r="D455" s="410"/>
      <c r="E455" s="467"/>
      <c r="F455" s="467"/>
      <c r="G455" s="410"/>
      <c r="H455" s="431" t="str">
        <f t="shared" si="79"/>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outlineLevel="4" x14ac:dyDescent="0.25">
      <c r="A456" s="383"/>
      <c r="B456" s="392"/>
      <c r="C456" s="385">
        <f t="shared" si="80"/>
        <v>5</v>
      </c>
      <c r="D456" s="410"/>
      <c r="E456" s="467"/>
      <c r="F456" s="467"/>
      <c r="G456" s="410"/>
      <c r="H456" s="431" t="str">
        <f t="shared" si="79"/>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outlineLevel="4" x14ac:dyDescent="0.25">
      <c r="A457" s="383"/>
      <c r="B457" s="392"/>
      <c r="C457" s="385">
        <f t="shared" si="80"/>
        <v>5</v>
      </c>
      <c r="D457" s="410"/>
      <c r="E457" s="467"/>
      <c r="F457" s="467"/>
      <c r="G457" s="410"/>
      <c r="H457" s="431" t="str">
        <f t="shared" si="79"/>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outlineLevel="4" x14ac:dyDescent="0.25">
      <c r="A458" s="383"/>
      <c r="B458" s="392"/>
      <c r="C458" s="385">
        <f t="shared" si="80"/>
        <v>5</v>
      </c>
      <c r="D458" s="410"/>
      <c r="E458" s="467"/>
      <c r="F458" s="467"/>
      <c r="G458" s="410"/>
      <c r="H458" s="431" t="str">
        <f t="shared" si="79"/>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outlineLevel="4" x14ac:dyDescent="0.25">
      <c r="A459" s="383"/>
      <c r="B459" s="392"/>
      <c r="C459" s="385">
        <f t="shared" si="80"/>
        <v>5</v>
      </c>
      <c r="D459" s="410"/>
      <c r="E459" s="467"/>
      <c r="F459" s="467"/>
      <c r="G459" s="410"/>
      <c r="H459" s="431" t="str">
        <f t="shared" si="79"/>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outlineLevel="4" x14ac:dyDescent="0.25">
      <c r="A460" s="383"/>
      <c r="B460" s="392"/>
      <c r="C460" s="385">
        <f t="shared" si="80"/>
        <v>5</v>
      </c>
      <c r="D460" s="410"/>
      <c r="E460" s="467"/>
      <c r="F460" s="467"/>
      <c r="G460" s="410"/>
      <c r="H460" s="431" t="str">
        <f t="shared" si="79"/>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outlineLevel="4" x14ac:dyDescent="0.25">
      <c r="A461" s="383"/>
      <c r="B461" s="392"/>
      <c r="C461" s="385">
        <f t="shared" si="80"/>
        <v>5</v>
      </c>
      <c r="D461" s="410"/>
      <c r="E461" s="467"/>
      <c r="F461" s="467"/>
      <c r="G461" s="410"/>
      <c r="H461" s="431" t="str">
        <f t="shared" si="79"/>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outlineLevel="3" x14ac:dyDescent="0.25">
      <c r="A462" s="383"/>
      <c r="B462" s="392"/>
      <c r="C462" s="385">
        <f t="shared" si="76"/>
        <v>4</v>
      </c>
      <c r="D462" s="410"/>
      <c r="E462" s="467"/>
      <c r="F462" s="467"/>
      <c r="G462" s="410"/>
      <c r="H462" s="431" t="str">
        <f t="shared" ref="H462:H471" si="81">H$263</f>
        <v>Spr</v>
      </c>
      <c r="I462" s="437" t="s">
        <v>848</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outlineLevel="4" x14ac:dyDescent="0.25">
      <c r="A463" s="383"/>
      <c r="B463" s="392"/>
      <c r="C463" s="385">
        <f>INT($C$242)+4</f>
        <v>5</v>
      </c>
      <c r="D463" s="410"/>
      <c r="E463" s="467"/>
      <c r="F463" s="467"/>
      <c r="G463" s="410"/>
      <c r="H463" s="431" t="str">
        <f t="shared" si="81"/>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outlineLevel="4" x14ac:dyDescent="0.25">
      <c r="A464" s="383"/>
      <c r="B464" s="392"/>
      <c r="C464" s="385">
        <f t="shared" ref="C464:C471" si="82">INT($C$242)+4</f>
        <v>5</v>
      </c>
      <c r="D464" s="410"/>
      <c r="E464" s="467"/>
      <c r="F464" s="467"/>
      <c r="G464" s="410"/>
      <c r="H464" s="431" t="str">
        <f t="shared" si="81"/>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outlineLevel="4" x14ac:dyDescent="0.25">
      <c r="A465" s="383"/>
      <c r="B465" s="392"/>
      <c r="C465" s="385">
        <f t="shared" si="82"/>
        <v>5</v>
      </c>
      <c r="D465" s="410"/>
      <c r="E465" s="467"/>
      <c r="F465" s="467"/>
      <c r="G465" s="410"/>
      <c r="H465" s="431" t="str">
        <f t="shared" si="81"/>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outlineLevel="4" x14ac:dyDescent="0.25">
      <c r="A466" s="383"/>
      <c r="B466" s="392"/>
      <c r="C466" s="385">
        <f t="shared" si="82"/>
        <v>5</v>
      </c>
      <c r="D466" s="410"/>
      <c r="E466" s="467"/>
      <c r="F466" s="467"/>
      <c r="G466" s="410"/>
      <c r="H466" s="431" t="str">
        <f t="shared" si="81"/>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outlineLevel="4" x14ac:dyDescent="0.25">
      <c r="A467" s="383"/>
      <c r="B467" s="392"/>
      <c r="C467" s="385">
        <f t="shared" si="82"/>
        <v>5</v>
      </c>
      <c r="D467" s="410"/>
      <c r="E467" s="467"/>
      <c r="F467" s="467"/>
      <c r="G467" s="410"/>
      <c r="H467" s="431" t="str">
        <f t="shared" si="81"/>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outlineLevel="4" x14ac:dyDescent="0.25">
      <c r="A468" s="383"/>
      <c r="B468" s="392"/>
      <c r="C468" s="385">
        <f t="shared" si="82"/>
        <v>5</v>
      </c>
      <c r="D468" s="410"/>
      <c r="E468" s="467"/>
      <c r="F468" s="467"/>
      <c r="G468" s="410"/>
      <c r="H468" s="431" t="str">
        <f t="shared" si="81"/>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outlineLevel="4" x14ac:dyDescent="0.25">
      <c r="A469" s="383"/>
      <c r="B469" s="392"/>
      <c r="C469" s="385">
        <f t="shared" si="82"/>
        <v>5</v>
      </c>
      <c r="D469" s="410"/>
      <c r="E469" s="467"/>
      <c r="F469" s="467"/>
      <c r="G469" s="410"/>
      <c r="H469" s="431" t="str">
        <f t="shared" si="81"/>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outlineLevel="4" x14ac:dyDescent="0.25">
      <c r="A470" s="383"/>
      <c r="B470" s="392"/>
      <c r="C470" s="385">
        <f t="shared" si="82"/>
        <v>5</v>
      </c>
      <c r="D470" s="410"/>
      <c r="E470" s="467"/>
      <c r="F470" s="467"/>
      <c r="G470" s="410"/>
      <c r="H470" s="431" t="str">
        <f t="shared" si="81"/>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outlineLevel="4" x14ac:dyDescent="0.25">
      <c r="A471" s="383"/>
      <c r="B471" s="392"/>
      <c r="C471" s="385">
        <f t="shared" si="82"/>
        <v>5</v>
      </c>
      <c r="D471" s="410"/>
      <c r="E471" s="467"/>
      <c r="F471" s="467"/>
      <c r="G471" s="410"/>
      <c r="H471" s="431" t="str">
        <f t="shared" si="81"/>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438</v>
      </c>
      <c r="AP472" s="395"/>
      <c r="AQ472" s="383"/>
      <c r="AR472" s="383"/>
      <c r="AS472" s="383"/>
    </row>
    <row r="473" spans="1:45" outlineLevel="2" x14ac:dyDescent="0.25">
      <c r="A473" s="383"/>
      <c r="B473" s="392"/>
      <c r="C473" s="385">
        <f>INT($C$242)+2</f>
        <v>3</v>
      </c>
      <c r="D473" s="410"/>
      <c r="E473" s="467"/>
      <c r="F473" s="467"/>
      <c r="G473" s="410"/>
      <c r="H473" s="480" t="s">
        <v>613</v>
      </c>
      <c r="I473" s="438" t="s">
        <v>617</v>
      </c>
      <c r="J473" s="438"/>
      <c r="K473" s="530">
        <f>COUNTA($H474:$H$486)</f>
        <v>3</v>
      </c>
      <c r="L473" s="528">
        <f>COUNTA($I$474:$I$486)/K473</f>
        <v>4</v>
      </c>
      <c r="M473" s="502"/>
      <c r="N473" s="415"/>
      <c r="O473" s="438" t="s">
        <v>618</v>
      </c>
      <c r="P473" s="438"/>
      <c r="Q473" s="438"/>
      <c r="R473" s="438" t="s">
        <v>619</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outlineLevel="3" x14ac:dyDescent="0.25">
      <c r="A474" s="383"/>
      <c r="B474" s="392"/>
      <c r="C474" s="385">
        <f t="shared" ref="C474:C485" si="83">INT($C$242)+3</f>
        <v>4</v>
      </c>
      <c r="D474" s="410"/>
      <c r="E474" s="467"/>
      <c r="F474" s="467"/>
      <c r="G474" s="410"/>
      <c r="H474" s="431" t="str">
        <f>H$261</f>
        <v>Aut</v>
      </c>
      <c r="I474" s="437" t="s">
        <v>620</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outlineLevel="3" x14ac:dyDescent="0.25">
      <c r="A475" s="383"/>
      <c r="B475" s="392"/>
      <c r="C475" s="385">
        <f t="shared" si="83"/>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outlineLevel="3" x14ac:dyDescent="0.25">
      <c r="A476" s="383"/>
      <c r="B476" s="392"/>
      <c r="C476" s="385">
        <f t="shared" si="83"/>
        <v>4</v>
      </c>
      <c r="D476" s="410"/>
      <c r="E476" s="467"/>
      <c r="F476" s="467"/>
      <c r="G476" s="410"/>
      <c r="H476" s="431"/>
      <c r="I476" s="437" t="str">
        <f>H365</f>
        <v>a1</v>
      </c>
      <c r="J476" s="437"/>
      <c r="K476" s="415"/>
      <c r="L476" s="415"/>
      <c r="M476" s="415"/>
      <c r="N476" s="432">
        <v>19</v>
      </c>
      <c r="O476" s="784">
        <f>IF(N476=0,0,N476+72)</f>
        <v>91</v>
      </c>
      <c r="P476" s="785">
        <f t="shared" ref="P476:P477" si="84">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outlineLevel="3" x14ac:dyDescent="0.25">
      <c r="A477" s="383"/>
      <c r="B477" s="392"/>
      <c r="C477" s="385">
        <f t="shared" si="83"/>
        <v>4</v>
      </c>
      <c r="D477" s="410"/>
      <c r="E477" s="467"/>
      <c r="F477" s="467"/>
      <c r="G477" s="410"/>
      <c r="H477" s="431"/>
      <c r="I477" s="437" t="str">
        <f>H366</f>
        <v>a2</v>
      </c>
      <c r="J477" s="437"/>
      <c r="K477" s="415"/>
      <c r="L477" s="415"/>
      <c r="M477" s="415"/>
      <c r="N477" s="432">
        <v>19</v>
      </c>
      <c r="O477" s="784">
        <f>IF(N477=0,0,N477+72)</f>
        <v>91</v>
      </c>
      <c r="P477" s="785">
        <f t="shared" si="84"/>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outlineLevel="3" x14ac:dyDescent="0.25">
      <c r="A478" s="383"/>
      <c r="B478" s="392"/>
      <c r="C478" s="385">
        <f t="shared" si="83"/>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outlineLevel="3" x14ac:dyDescent="0.25">
      <c r="A479" s="383"/>
      <c r="B479" s="392"/>
      <c r="C479" s="385">
        <f t="shared" si="83"/>
        <v>4</v>
      </c>
      <c r="D479" s="410"/>
      <c r="E479" s="467"/>
      <c r="F479" s="467"/>
      <c r="G479" s="410"/>
      <c r="H479" s="431"/>
      <c r="I479" s="437" t="str">
        <f t="shared" ref="I479:I481" si="85">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outlineLevel="3" x14ac:dyDescent="0.25">
      <c r="A480" s="383"/>
      <c r="B480" s="392"/>
      <c r="C480" s="385">
        <f t="shared" si="83"/>
        <v>4</v>
      </c>
      <c r="D480" s="410"/>
      <c r="E480" s="467"/>
      <c r="F480" s="467"/>
      <c r="G480" s="410"/>
      <c r="H480" s="431"/>
      <c r="I480" s="437" t="str">
        <f t="shared" si="85"/>
        <v>a1</v>
      </c>
      <c r="J480" s="437"/>
      <c r="K480" s="415"/>
      <c r="L480" s="415"/>
      <c r="M480" s="415"/>
      <c r="N480" s="786">
        <f>IF(N476=0,0,N476+24)</f>
        <v>43</v>
      </c>
      <c r="O480" s="784">
        <f>IF(N480=0,0,N480+72)</f>
        <v>115</v>
      </c>
      <c r="P480" s="785">
        <f t="shared" ref="P480:P481" si="86">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outlineLevel="3" x14ac:dyDescent="0.25">
      <c r="A481" s="383"/>
      <c r="B481" s="392"/>
      <c r="C481" s="385">
        <f t="shared" si="83"/>
        <v>4</v>
      </c>
      <c r="D481" s="410"/>
      <c r="E481" s="467"/>
      <c r="F481" s="467"/>
      <c r="G481" s="410"/>
      <c r="H481" s="431"/>
      <c r="I481" s="437" t="str">
        <f t="shared" si="85"/>
        <v>a2</v>
      </c>
      <c r="J481" s="437"/>
      <c r="K481" s="415"/>
      <c r="L481" s="415"/>
      <c r="M481" s="415"/>
      <c r="N481" s="786">
        <f>IF(N477=0,0,N477+24)</f>
        <v>43</v>
      </c>
      <c r="O481" s="784">
        <f>IF(N481=0,0,N481+72)</f>
        <v>115</v>
      </c>
      <c r="P481" s="785">
        <f t="shared" si="86"/>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outlineLevel="3" x14ac:dyDescent="0.25">
      <c r="A482" s="383"/>
      <c r="B482" s="392"/>
      <c r="C482" s="385">
        <f t="shared" si="83"/>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outlineLevel="3" x14ac:dyDescent="0.25">
      <c r="A483" s="383"/>
      <c r="B483" s="392"/>
      <c r="C483" s="385">
        <f t="shared" si="83"/>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outlineLevel="3" x14ac:dyDescent="0.25">
      <c r="A484" s="383"/>
      <c r="B484" s="392"/>
      <c r="C484" s="385">
        <f t="shared" si="83"/>
        <v>4</v>
      </c>
      <c r="D484" s="410"/>
      <c r="E484" s="467"/>
      <c r="F484" s="467"/>
      <c r="G484" s="410"/>
      <c r="H484" s="431"/>
      <c r="I484" s="437" t="str">
        <f>I476</f>
        <v>a1</v>
      </c>
      <c r="J484" s="437"/>
      <c r="K484" s="415"/>
      <c r="L484" s="415"/>
      <c r="M484" s="415"/>
      <c r="N484" s="786">
        <f>IF(N480=0,0,N480+24)</f>
        <v>67</v>
      </c>
      <c r="O484" s="784">
        <f>IF(N484=0,0,N484+72)</f>
        <v>139</v>
      </c>
      <c r="P484" s="785">
        <f t="shared" ref="P484:P485" si="87">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outlineLevel="3" x14ac:dyDescent="0.25">
      <c r="A485" s="383"/>
      <c r="B485" s="392"/>
      <c r="C485" s="385">
        <f t="shared" si="83"/>
        <v>4</v>
      </c>
      <c r="D485" s="410"/>
      <c r="E485" s="467"/>
      <c r="F485" s="467"/>
      <c r="G485" s="410"/>
      <c r="H485" s="431"/>
      <c r="I485" s="437" t="str">
        <f>I477</f>
        <v>a2</v>
      </c>
      <c r="J485" s="437"/>
      <c r="K485" s="415"/>
      <c r="L485" s="415"/>
      <c r="M485" s="415"/>
      <c r="N485" s="786">
        <f>IF(N481=0,0,N481+24)</f>
        <v>67</v>
      </c>
      <c r="O485" s="784">
        <f>IF(N485=0,0,N485+72)</f>
        <v>139</v>
      </c>
      <c r="P485" s="785">
        <f t="shared" si="87"/>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438</v>
      </c>
      <c r="AP486" s="395"/>
      <c r="AQ486" s="383"/>
      <c r="AR486" s="383"/>
      <c r="AS486" s="383"/>
    </row>
    <row r="487" spans="1:45" outlineLevel="2" x14ac:dyDescent="0.25">
      <c r="A487" s="383"/>
      <c r="B487" s="392"/>
      <c r="C487" s="385">
        <f>INT($C$242)+2</f>
        <v>3</v>
      </c>
      <c r="D487" s="410"/>
      <c r="E487" s="467"/>
      <c r="F487" s="467"/>
      <c r="G487" s="410"/>
      <c r="H487" s="480" t="s">
        <v>613</v>
      </c>
      <c r="I487" s="438" t="s">
        <v>621</v>
      </c>
      <c r="J487" s="438"/>
      <c r="K487" s="530"/>
      <c r="L487" s="528">
        <f>COUNTA($I488:$I$500)/COUNTA($H488:$H$500)</f>
        <v>4</v>
      </c>
      <c r="M487" s="415"/>
      <c r="N487" s="438" t="s">
        <v>622</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outlineLevel="3" x14ac:dyDescent="0.25">
      <c r="A488" s="383"/>
      <c r="B488" s="392"/>
      <c r="C488" s="385">
        <f t="shared" ref="C488:C499" si="88">INT($C$242)+3</f>
        <v>4</v>
      </c>
      <c r="D488" s="410"/>
      <c r="E488" s="467"/>
      <c r="F488" s="467"/>
      <c r="G488" s="410"/>
      <c r="H488" s="431" t="str">
        <f>H$261</f>
        <v>Aut</v>
      </c>
      <c r="I488" s="437" t="s">
        <v>620</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outlineLevel="3" x14ac:dyDescent="0.25">
      <c r="A489" s="383"/>
      <c r="B489" s="392"/>
      <c r="C489" s="385">
        <f t="shared" si="88"/>
        <v>4</v>
      </c>
      <c r="D489" s="410"/>
      <c r="E489" s="467"/>
      <c r="F489" s="467"/>
      <c r="G489" s="410"/>
      <c r="H489" s="431"/>
      <c r="I489" s="437" t="s">
        <v>623</v>
      </c>
      <c r="J489" s="437"/>
      <c r="K489" s="415"/>
      <c r="L489" s="415"/>
      <c r="M489" s="415"/>
      <c r="N489" s="432">
        <v>15</v>
      </c>
      <c r="O489" s="784">
        <f>IF(N489=0,0,N489+72)</f>
        <v>87</v>
      </c>
      <c r="P489" s="785">
        <f t="shared" ref="P489:P491" si="89">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outlineLevel="3" x14ac:dyDescent="0.25">
      <c r="A490" s="383"/>
      <c r="B490" s="392"/>
      <c r="C490" s="385">
        <f t="shared" si="88"/>
        <v>4</v>
      </c>
      <c r="D490" s="410"/>
      <c r="E490" s="467"/>
      <c r="F490" s="467"/>
      <c r="G490" s="410"/>
      <c r="H490" s="431"/>
      <c r="I490" s="437" t="s">
        <v>624</v>
      </c>
      <c r="J490" s="437"/>
      <c r="K490" s="415"/>
      <c r="L490" s="415"/>
      <c r="M490" s="415"/>
      <c r="N490" s="432">
        <v>16</v>
      </c>
      <c r="O490" s="784">
        <f>IF(N490=0,0,N490+72)</f>
        <v>88</v>
      </c>
      <c r="P490" s="785">
        <f t="shared" si="89"/>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outlineLevel="3" x14ac:dyDescent="0.25">
      <c r="A491" s="383"/>
      <c r="B491" s="392"/>
      <c r="C491" s="385">
        <f t="shared" si="88"/>
        <v>4</v>
      </c>
      <c r="D491" s="410"/>
      <c r="E491" s="467"/>
      <c r="F491" s="467"/>
      <c r="G491" s="410"/>
      <c r="H491" s="431"/>
      <c r="I491" s="437" t="s">
        <v>625</v>
      </c>
      <c r="J491" s="437"/>
      <c r="K491" s="415"/>
      <c r="L491" s="415"/>
      <c r="M491" s="415"/>
      <c r="N491" s="432">
        <v>17</v>
      </c>
      <c r="O491" s="784">
        <f>IF(N491=0,0,N491+72)</f>
        <v>89</v>
      </c>
      <c r="P491" s="785">
        <f t="shared" si="89"/>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outlineLevel="3" x14ac:dyDescent="0.25">
      <c r="A492" s="383"/>
      <c r="B492" s="392"/>
      <c r="C492" s="385">
        <f t="shared" si="88"/>
        <v>4</v>
      </c>
      <c r="D492" s="410"/>
      <c r="E492" s="467"/>
      <c r="F492" s="467"/>
      <c r="G492" s="410"/>
      <c r="H492" s="431" t="str">
        <f>H$262</f>
        <v>Win</v>
      </c>
      <c r="I492" s="437" t="s">
        <v>620</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outlineLevel="3" x14ac:dyDescent="0.25">
      <c r="A493" s="383"/>
      <c r="B493" s="392"/>
      <c r="C493" s="385">
        <f t="shared" si="88"/>
        <v>4</v>
      </c>
      <c r="D493" s="410"/>
      <c r="E493" s="467"/>
      <c r="F493" s="467"/>
      <c r="G493" s="410"/>
      <c r="H493" s="431"/>
      <c r="I493" s="437" t="s">
        <v>623</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outlineLevel="3" x14ac:dyDescent="0.25">
      <c r="A494" s="383"/>
      <c r="B494" s="392"/>
      <c r="C494" s="385">
        <f t="shared" si="88"/>
        <v>4</v>
      </c>
      <c r="D494" s="410"/>
      <c r="E494" s="467"/>
      <c r="F494" s="467"/>
      <c r="G494" s="410"/>
      <c r="H494" s="431"/>
      <c r="I494" s="437" t="s">
        <v>624</v>
      </c>
      <c r="J494" s="437"/>
      <c r="K494" s="415"/>
      <c r="L494" s="415"/>
      <c r="M494" s="415"/>
      <c r="N494" s="786">
        <f>IF(N490=0,0,N490+24)</f>
        <v>40</v>
      </c>
      <c r="O494" s="784">
        <f>IF(N494=0,0,N494+72)</f>
        <v>112</v>
      </c>
      <c r="P494" s="785">
        <f t="shared" ref="P494:P495" si="90">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outlineLevel="3" x14ac:dyDescent="0.25">
      <c r="A495" s="383"/>
      <c r="B495" s="392"/>
      <c r="C495" s="385">
        <f t="shared" si="88"/>
        <v>4</v>
      </c>
      <c r="D495" s="410"/>
      <c r="E495" s="467"/>
      <c r="F495" s="467"/>
      <c r="G495" s="410"/>
      <c r="H495" s="431"/>
      <c r="I495" s="437" t="s">
        <v>625</v>
      </c>
      <c r="J495" s="437"/>
      <c r="K495" s="415"/>
      <c r="L495" s="415"/>
      <c r="M495" s="415"/>
      <c r="N495" s="786">
        <f>IF(N491=0,0,N491+24)</f>
        <v>41</v>
      </c>
      <c r="O495" s="784">
        <f>IF(N495=0,0,N495+72)</f>
        <v>113</v>
      </c>
      <c r="P495" s="785">
        <f t="shared" si="90"/>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outlineLevel="3" x14ac:dyDescent="0.25">
      <c r="A496" s="383"/>
      <c r="B496" s="392"/>
      <c r="C496" s="385">
        <f t="shared" si="88"/>
        <v>4</v>
      </c>
      <c r="D496" s="410"/>
      <c r="E496" s="467"/>
      <c r="F496" s="467"/>
      <c r="G496" s="410"/>
      <c r="H496" s="431" t="str">
        <f>H$263</f>
        <v>Spr</v>
      </c>
      <c r="I496" s="437" t="s">
        <v>620</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outlineLevel="3" x14ac:dyDescent="0.25">
      <c r="A497" s="383"/>
      <c r="B497" s="392"/>
      <c r="C497" s="385">
        <f t="shared" si="88"/>
        <v>4</v>
      </c>
      <c r="D497" s="410"/>
      <c r="E497" s="467"/>
      <c r="F497" s="467"/>
      <c r="G497" s="410"/>
      <c r="H497" s="431"/>
      <c r="I497" s="437" t="s">
        <v>623</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outlineLevel="3" x14ac:dyDescent="0.25">
      <c r="A498" s="383"/>
      <c r="B498" s="392"/>
      <c r="C498" s="385">
        <f t="shared" si="88"/>
        <v>4</v>
      </c>
      <c r="D498" s="410"/>
      <c r="E498" s="467"/>
      <c r="F498" s="467"/>
      <c r="G498" s="410"/>
      <c r="H498" s="431"/>
      <c r="I498" s="437" t="s">
        <v>624</v>
      </c>
      <c r="J498" s="437"/>
      <c r="K498" s="415"/>
      <c r="L498" s="415"/>
      <c r="M498" s="415"/>
      <c r="N498" s="786">
        <f>IF(N494=0,0,N494+24)</f>
        <v>64</v>
      </c>
      <c r="O498" s="784">
        <f>IF(N498=0,0,N498+72)</f>
        <v>136</v>
      </c>
      <c r="P498" s="785">
        <f t="shared" ref="P498:P499" si="91">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outlineLevel="3" x14ac:dyDescent="0.25">
      <c r="A499" s="383"/>
      <c r="B499" s="392"/>
      <c r="C499" s="385">
        <f t="shared" si="88"/>
        <v>4</v>
      </c>
      <c r="D499" s="410"/>
      <c r="E499" s="467"/>
      <c r="F499" s="467"/>
      <c r="G499" s="410"/>
      <c r="H499" s="431"/>
      <c r="I499" s="437" t="s">
        <v>625</v>
      </c>
      <c r="J499" s="437"/>
      <c r="K499" s="415"/>
      <c r="L499" s="415"/>
      <c r="M499" s="415"/>
      <c r="N499" s="786">
        <f>IF(N495=0,0,N495+24)</f>
        <v>65</v>
      </c>
      <c r="O499" s="784">
        <f>IF(N499=0,0,N499+72)</f>
        <v>137</v>
      </c>
      <c r="P499" s="785">
        <f t="shared" si="91"/>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438</v>
      </c>
      <c r="AP500" s="395"/>
      <c r="AQ500" s="383"/>
      <c r="AR500" s="383"/>
      <c r="AS500" s="383"/>
    </row>
    <row r="501" spans="1:45" outlineLevel="2" x14ac:dyDescent="0.25">
      <c r="A501" s="383"/>
      <c r="B501" s="392"/>
      <c r="C501" s="385">
        <f>INT($C$242)+2</f>
        <v>3</v>
      </c>
      <c r="D501" s="410"/>
      <c r="E501" s="467"/>
      <c r="F501" s="467"/>
      <c r="G501" s="410"/>
      <c r="H501" s="480" t="s">
        <v>613</v>
      </c>
      <c r="I501" s="480" t="s">
        <v>925</v>
      </c>
      <c r="J501" s="438" t="s">
        <v>940</v>
      </c>
      <c r="K501" s="438"/>
      <c r="L501" s="528">
        <f>COUNTA($J502:$J$622)/COUNTA($I502:$I$622)</f>
        <v>8</v>
      </c>
      <c r="M501" s="415"/>
      <c r="N501" s="438" t="s">
        <v>622</v>
      </c>
      <c r="O501" s="438"/>
      <c r="P501" s="438"/>
      <c r="Q501" s="438"/>
      <c r="R501" s="789" t="s">
        <v>938</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outlineLevel="3" x14ac:dyDescent="0.25">
      <c r="A502" s="383"/>
      <c r="B502" s="392"/>
      <c r="C502" s="385">
        <f t="shared" ref="C502:C543" si="92">INT($C$242)+3</f>
        <v>4</v>
      </c>
      <c r="D502" s="410"/>
      <c r="E502" s="467"/>
      <c r="F502" s="467"/>
      <c r="G502" s="410"/>
      <c r="H502" s="431" t="str">
        <f>H$261</f>
        <v>Aut</v>
      </c>
      <c r="I502" s="431">
        <v>0</v>
      </c>
      <c r="J502" s="437" t="s">
        <v>926</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outlineLevel="3" x14ac:dyDescent="0.25">
      <c r="A503" s="383"/>
      <c r="B503" s="392"/>
      <c r="C503" s="385">
        <f t="shared" si="92"/>
        <v>4</v>
      </c>
      <c r="D503" s="410"/>
      <c r="E503" s="467"/>
      <c r="F503" s="467"/>
      <c r="G503" s="410"/>
      <c r="H503" s="415"/>
      <c r="I503" s="431"/>
      <c r="J503" s="437" t="s">
        <v>927</v>
      </c>
      <c r="K503" s="437"/>
      <c r="L503" s="415"/>
      <c r="M503" s="415"/>
      <c r="N503" s="432">
        <v>1</v>
      </c>
      <c r="O503" s="784">
        <f t="shared" ref="O503" si="93">IF(N503=0,0,N503+72)</f>
        <v>73</v>
      </c>
      <c r="P503" s="785">
        <f t="shared" ref="P503" si="94">O503</f>
        <v>73</v>
      </c>
      <c r="Q503" s="784">
        <f t="shared" ref="Q503" si="95">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outlineLevel="3" x14ac:dyDescent="0.25">
      <c r="A504" s="383"/>
      <c r="B504" s="392"/>
      <c r="C504" s="385">
        <f t="shared" si="92"/>
        <v>4</v>
      </c>
      <c r="D504" s="410"/>
      <c r="E504" s="467"/>
      <c r="F504" s="467"/>
      <c r="G504" s="410"/>
      <c r="H504" s="415"/>
      <c r="I504" s="431"/>
      <c r="J504" s="437" t="s">
        <v>152</v>
      </c>
      <c r="K504" s="437"/>
      <c r="L504" s="415"/>
      <c r="M504" s="415"/>
      <c r="N504" s="432">
        <v>0</v>
      </c>
      <c r="O504" s="784">
        <f t="shared" ref="O504:O509" si="96">IF(N504=0,0,N504+72)</f>
        <v>0</v>
      </c>
      <c r="P504" s="785">
        <f t="shared" ref="P504:P509" si="97">O504</f>
        <v>0</v>
      </c>
      <c r="Q504" s="784">
        <f t="shared" ref="Q504:Q509" si="98">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outlineLevel="3" x14ac:dyDescent="0.25">
      <c r="A505" s="383"/>
      <c r="B505" s="392"/>
      <c r="C505" s="385">
        <f t="shared" si="92"/>
        <v>4</v>
      </c>
      <c r="D505" s="410"/>
      <c r="E505" s="467"/>
      <c r="F505" s="467"/>
      <c r="G505" s="410"/>
      <c r="H505" s="415"/>
      <c r="I505" s="431"/>
      <c r="J505" s="437" t="s">
        <v>626</v>
      </c>
      <c r="K505" s="437"/>
      <c r="L505" s="415"/>
      <c r="M505" s="415"/>
      <c r="N505" s="432">
        <v>0</v>
      </c>
      <c r="O505" s="784">
        <f t="shared" si="96"/>
        <v>0</v>
      </c>
      <c r="P505" s="785">
        <f t="shared" si="97"/>
        <v>0</v>
      </c>
      <c r="Q505" s="784">
        <f t="shared" si="98"/>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outlineLevel="3" x14ac:dyDescent="0.25">
      <c r="A506" s="383"/>
      <c r="B506" s="392"/>
      <c r="C506" s="385">
        <f t="shared" si="92"/>
        <v>4</v>
      </c>
      <c r="D506" s="410"/>
      <c r="E506" s="467"/>
      <c r="F506" s="467"/>
      <c r="G506" s="410"/>
      <c r="H506" s="415"/>
      <c r="I506" s="431"/>
      <c r="J506" s="437" t="s">
        <v>627</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outlineLevel="3" x14ac:dyDescent="0.25">
      <c r="A507" s="383"/>
      <c r="B507" s="392"/>
      <c r="C507" s="385">
        <f t="shared" si="92"/>
        <v>4</v>
      </c>
      <c r="D507" s="410"/>
      <c r="E507" s="467"/>
      <c r="F507" s="467"/>
      <c r="G507" s="410"/>
      <c r="H507" s="415"/>
      <c r="I507" s="431"/>
      <c r="J507" s="437" t="s">
        <v>628</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outlineLevel="3" x14ac:dyDescent="0.25">
      <c r="A508" s="383"/>
      <c r="B508" s="392"/>
      <c r="C508" s="385">
        <f t="shared" si="92"/>
        <v>4</v>
      </c>
      <c r="D508" s="410"/>
      <c r="E508" s="467"/>
      <c r="F508" s="467"/>
      <c r="G508" s="410"/>
      <c r="H508" s="415"/>
      <c r="I508" s="431"/>
      <c r="J508" s="437" t="s">
        <v>629</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outlineLevel="3" x14ac:dyDescent="0.25">
      <c r="A509" s="383"/>
      <c r="B509" s="392"/>
      <c r="C509" s="385">
        <f t="shared" si="92"/>
        <v>4</v>
      </c>
      <c r="D509" s="410"/>
      <c r="E509" s="467"/>
      <c r="F509" s="467"/>
      <c r="G509" s="410"/>
      <c r="H509" s="415"/>
      <c r="I509" s="431"/>
      <c r="J509" s="437" t="s">
        <v>602</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outlineLevel="3" x14ac:dyDescent="0.25">
      <c r="A510" s="383"/>
      <c r="B510" s="392"/>
      <c r="C510" s="385">
        <f t="shared" si="92"/>
        <v>4</v>
      </c>
      <c r="D510" s="410"/>
      <c r="E510" s="467"/>
      <c r="F510" s="467"/>
      <c r="G510" s="410"/>
      <c r="H510" s="431"/>
      <c r="I510" s="431">
        <v>1</v>
      </c>
      <c r="J510" s="437" t="s">
        <v>926</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outlineLevel="3" x14ac:dyDescent="0.25">
      <c r="A511" s="383"/>
      <c r="B511" s="392"/>
      <c r="C511" s="385">
        <f t="shared" si="92"/>
        <v>4</v>
      </c>
      <c r="D511" s="410"/>
      <c r="E511" s="467"/>
      <c r="F511" s="467"/>
      <c r="G511" s="410"/>
      <c r="H511" s="415"/>
      <c r="I511" s="431"/>
      <c r="J511" s="437" t="s">
        <v>927</v>
      </c>
      <c r="K511" s="437"/>
      <c r="L511" s="415"/>
      <c r="M511" s="415"/>
      <c r="N511" s="432">
        <v>1</v>
      </c>
      <c r="O511" s="784">
        <f t="shared" ref="O511" si="99">IF(N511=0,0,N511+72)</f>
        <v>73</v>
      </c>
      <c r="P511" s="785">
        <f t="shared" ref="P511" si="100">O511</f>
        <v>73</v>
      </c>
      <c r="Q511" s="784">
        <f t="shared" ref="Q511" si="101">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outlineLevel="3" x14ac:dyDescent="0.25">
      <c r="A512" s="383"/>
      <c r="B512" s="392"/>
      <c r="C512" s="385">
        <f t="shared" si="92"/>
        <v>4</v>
      </c>
      <c r="D512" s="410"/>
      <c r="E512" s="467"/>
      <c r="F512" s="467"/>
      <c r="G512" s="410"/>
      <c r="H512" s="415"/>
      <c r="I512" s="431"/>
      <c r="J512" s="437" t="s">
        <v>152</v>
      </c>
      <c r="K512" s="437"/>
      <c r="L512" s="415"/>
      <c r="M512" s="415"/>
      <c r="N512" s="432">
        <v>2</v>
      </c>
      <c r="O512" s="784">
        <f t="shared" ref="O512:O517" si="102">IF(N512=0,0,N512+72)</f>
        <v>74</v>
      </c>
      <c r="P512" s="785">
        <f t="shared" ref="P512:P517" si="103">O512</f>
        <v>74</v>
      </c>
      <c r="Q512" s="784">
        <f t="shared" ref="Q512:Q517" si="104">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outlineLevel="3" x14ac:dyDescent="0.25">
      <c r="A513" s="383"/>
      <c r="B513" s="392"/>
      <c r="C513" s="385">
        <f t="shared" si="92"/>
        <v>4</v>
      </c>
      <c r="D513" s="410"/>
      <c r="E513" s="467"/>
      <c r="F513" s="467"/>
      <c r="G513" s="410"/>
      <c r="H513" s="415"/>
      <c r="I513" s="431"/>
      <c r="J513" s="437" t="s">
        <v>626</v>
      </c>
      <c r="K513" s="437"/>
      <c r="L513" s="415"/>
      <c r="M513" s="415"/>
      <c r="N513" s="432">
        <v>3</v>
      </c>
      <c r="O513" s="784">
        <f t="shared" si="102"/>
        <v>75</v>
      </c>
      <c r="P513" s="785">
        <f t="shared" si="103"/>
        <v>75</v>
      </c>
      <c r="Q513" s="784">
        <f t="shared" si="104"/>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outlineLevel="3" x14ac:dyDescent="0.25">
      <c r="A514" s="383"/>
      <c r="B514" s="392"/>
      <c r="C514" s="385">
        <f t="shared" si="92"/>
        <v>4</v>
      </c>
      <c r="D514" s="410"/>
      <c r="E514" s="467"/>
      <c r="F514" s="467"/>
      <c r="G514" s="410"/>
      <c r="H514" s="415"/>
      <c r="I514" s="431"/>
      <c r="J514" s="437" t="s">
        <v>627</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outlineLevel="3" x14ac:dyDescent="0.25">
      <c r="A515" s="383"/>
      <c r="B515" s="392"/>
      <c r="C515" s="385">
        <f t="shared" si="92"/>
        <v>4</v>
      </c>
      <c r="D515" s="410"/>
      <c r="E515" s="467"/>
      <c r="F515" s="467"/>
      <c r="G515" s="410"/>
      <c r="H515" s="415"/>
      <c r="I515" s="431"/>
      <c r="J515" s="437" t="s">
        <v>628</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outlineLevel="3" x14ac:dyDescent="0.25">
      <c r="A516" s="383"/>
      <c r="B516" s="392"/>
      <c r="C516" s="385">
        <f t="shared" si="92"/>
        <v>4</v>
      </c>
      <c r="D516" s="410"/>
      <c r="E516" s="467"/>
      <c r="F516" s="467"/>
      <c r="G516" s="410"/>
      <c r="H516" s="415"/>
      <c r="I516" s="431"/>
      <c r="J516" s="437" t="s">
        <v>629</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outlineLevel="3" x14ac:dyDescent="0.25">
      <c r="A517" s="383"/>
      <c r="B517" s="392"/>
      <c r="C517" s="385">
        <f t="shared" si="92"/>
        <v>4</v>
      </c>
      <c r="D517" s="410"/>
      <c r="E517" s="467"/>
      <c r="F517" s="467"/>
      <c r="G517" s="410"/>
      <c r="H517" s="415"/>
      <c r="I517" s="431"/>
      <c r="J517" s="437" t="s">
        <v>602</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outlineLevel="3" x14ac:dyDescent="0.25">
      <c r="A518" s="383"/>
      <c r="B518" s="392"/>
      <c r="C518" s="385">
        <f t="shared" si="92"/>
        <v>4</v>
      </c>
      <c r="D518" s="410"/>
      <c r="E518" s="467"/>
      <c r="F518" s="467"/>
      <c r="G518" s="410"/>
      <c r="H518" s="431"/>
      <c r="I518" s="431">
        <v>2</v>
      </c>
      <c r="J518" s="437" t="s">
        <v>926</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outlineLevel="3" x14ac:dyDescent="0.25">
      <c r="A519" s="383"/>
      <c r="B519" s="392"/>
      <c r="C519" s="385">
        <f t="shared" si="92"/>
        <v>4</v>
      </c>
      <c r="D519" s="410"/>
      <c r="E519" s="467"/>
      <c r="F519" s="467"/>
      <c r="G519" s="410"/>
      <c r="H519" s="415"/>
      <c r="I519" s="431"/>
      <c r="J519" s="437" t="s">
        <v>927</v>
      </c>
      <c r="K519" s="437"/>
      <c r="L519" s="415"/>
      <c r="M519" s="415"/>
      <c r="N519" s="432">
        <v>1</v>
      </c>
      <c r="O519" s="784">
        <f t="shared" ref="O519" si="105">IF(N519=0,0,N519+72)</f>
        <v>73</v>
      </c>
      <c r="P519" s="785">
        <f t="shared" ref="P519" si="106">O519</f>
        <v>73</v>
      </c>
      <c r="Q519" s="784">
        <f t="shared" ref="Q519" si="107">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outlineLevel="3" x14ac:dyDescent="0.25">
      <c r="A520" s="383"/>
      <c r="B520" s="392"/>
      <c r="C520" s="385">
        <f t="shared" si="92"/>
        <v>4</v>
      </c>
      <c r="D520" s="410"/>
      <c r="E520" s="467"/>
      <c r="F520" s="467"/>
      <c r="G520" s="410"/>
      <c r="H520" s="415"/>
      <c r="I520" s="431"/>
      <c r="J520" s="437" t="s">
        <v>152</v>
      </c>
      <c r="K520" s="437"/>
      <c r="L520" s="415"/>
      <c r="M520" s="415"/>
      <c r="N520" s="432">
        <v>4</v>
      </c>
      <c r="O520" s="784">
        <f t="shared" ref="O520:O525" si="108">IF(N520=0,0,N520+72)</f>
        <v>76</v>
      </c>
      <c r="P520" s="785">
        <f t="shared" ref="P520:P525" si="109">O520</f>
        <v>76</v>
      </c>
      <c r="Q520" s="784">
        <f t="shared" ref="Q520:Q525" si="110">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outlineLevel="3" x14ac:dyDescent="0.25">
      <c r="A521" s="383"/>
      <c r="B521" s="392"/>
      <c r="C521" s="385">
        <f t="shared" si="92"/>
        <v>4</v>
      </c>
      <c r="D521" s="410"/>
      <c r="E521" s="467"/>
      <c r="F521" s="467"/>
      <c r="G521" s="410"/>
      <c r="H521" s="415"/>
      <c r="I521" s="431"/>
      <c r="J521" s="437" t="s">
        <v>626</v>
      </c>
      <c r="K521" s="437"/>
      <c r="L521" s="415"/>
      <c r="M521" s="415"/>
      <c r="N521" s="432">
        <v>5</v>
      </c>
      <c r="O521" s="784">
        <f t="shared" si="108"/>
        <v>77</v>
      </c>
      <c r="P521" s="785">
        <f t="shared" si="109"/>
        <v>77</v>
      </c>
      <c r="Q521" s="784">
        <f t="shared" si="110"/>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outlineLevel="3" x14ac:dyDescent="0.25">
      <c r="A522" s="383"/>
      <c r="B522" s="392"/>
      <c r="C522" s="385">
        <f t="shared" si="92"/>
        <v>4</v>
      </c>
      <c r="D522" s="410"/>
      <c r="E522" s="467"/>
      <c r="F522" s="467"/>
      <c r="G522" s="410"/>
      <c r="H522" s="415"/>
      <c r="I522" s="431"/>
      <c r="J522" s="437" t="s">
        <v>627</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outlineLevel="3" x14ac:dyDescent="0.25">
      <c r="A523" s="383"/>
      <c r="B523" s="392"/>
      <c r="C523" s="385">
        <f t="shared" si="92"/>
        <v>4</v>
      </c>
      <c r="D523" s="410"/>
      <c r="E523" s="467"/>
      <c r="F523" s="467"/>
      <c r="G523" s="410"/>
      <c r="H523" s="415"/>
      <c r="I523" s="431"/>
      <c r="J523" s="437" t="s">
        <v>628</v>
      </c>
      <c r="K523" s="437"/>
      <c r="L523" s="415"/>
      <c r="M523" s="415"/>
      <c r="N523" s="432">
        <v>6</v>
      </c>
      <c r="O523" s="784">
        <f t="shared" si="108"/>
        <v>78</v>
      </c>
      <c r="P523" s="785">
        <f t="shared" si="109"/>
        <v>78</v>
      </c>
      <c r="Q523" s="784">
        <f t="shared" si="110"/>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outlineLevel="3" x14ac:dyDescent="0.25">
      <c r="A524" s="383"/>
      <c r="B524" s="392"/>
      <c r="C524" s="385">
        <f t="shared" si="92"/>
        <v>4</v>
      </c>
      <c r="D524" s="410"/>
      <c r="E524" s="467"/>
      <c r="F524" s="467"/>
      <c r="G524" s="410"/>
      <c r="H524" s="415"/>
      <c r="I524" s="431"/>
      <c r="J524" s="437" t="s">
        <v>629</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outlineLevel="3" x14ac:dyDescent="0.25">
      <c r="A525" s="383"/>
      <c r="B525" s="392"/>
      <c r="C525" s="385">
        <f t="shared" si="92"/>
        <v>4</v>
      </c>
      <c r="D525" s="410"/>
      <c r="E525" s="467"/>
      <c r="F525" s="467"/>
      <c r="G525" s="410"/>
      <c r="H525" s="415"/>
      <c r="I525" s="431"/>
      <c r="J525" s="437" t="s">
        <v>602</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outlineLevel="3" x14ac:dyDescent="0.25">
      <c r="A526" s="383"/>
      <c r="B526" s="392"/>
      <c r="C526" s="385">
        <f t="shared" si="92"/>
        <v>4</v>
      </c>
      <c r="D526" s="410"/>
      <c r="E526" s="467"/>
      <c r="F526" s="467"/>
      <c r="G526" s="410"/>
      <c r="H526" s="431"/>
      <c r="I526" s="431">
        <v>3</v>
      </c>
      <c r="J526" s="437" t="s">
        <v>926</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outlineLevel="3" x14ac:dyDescent="0.25">
      <c r="A527" s="383"/>
      <c r="B527" s="392"/>
      <c r="C527" s="385">
        <f t="shared" si="92"/>
        <v>4</v>
      </c>
      <c r="D527" s="410"/>
      <c r="E527" s="467"/>
      <c r="F527" s="467"/>
      <c r="G527" s="410"/>
      <c r="H527" s="415"/>
      <c r="I527" s="431"/>
      <c r="J527" s="437" t="s">
        <v>927</v>
      </c>
      <c r="K527" s="437"/>
      <c r="L527" s="415"/>
      <c r="M527" s="415"/>
      <c r="N527" s="432">
        <v>1</v>
      </c>
      <c r="O527" s="784">
        <f t="shared" ref="O527" si="111">IF(N527=0,0,N527+72)</f>
        <v>73</v>
      </c>
      <c r="P527" s="785">
        <f t="shared" ref="P527" si="112">O527</f>
        <v>73</v>
      </c>
      <c r="Q527" s="784">
        <f t="shared" ref="Q527" si="113">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outlineLevel="3" x14ac:dyDescent="0.25">
      <c r="A528" s="383"/>
      <c r="B528" s="392"/>
      <c r="C528" s="385">
        <f t="shared" si="92"/>
        <v>4</v>
      </c>
      <c r="D528" s="410"/>
      <c r="E528" s="467"/>
      <c r="F528" s="467"/>
      <c r="G528" s="410"/>
      <c r="H528" s="415"/>
      <c r="I528" s="431"/>
      <c r="J528" s="437" t="s">
        <v>152</v>
      </c>
      <c r="K528" s="437"/>
      <c r="L528" s="415"/>
      <c r="M528" s="415"/>
      <c r="N528" s="432">
        <v>7</v>
      </c>
      <c r="O528" s="784">
        <f t="shared" ref="O528:O533" si="114">IF(N528=0,0,N528+72)</f>
        <v>79</v>
      </c>
      <c r="P528" s="785">
        <f t="shared" ref="P528:P533" si="115">O528</f>
        <v>79</v>
      </c>
      <c r="Q528" s="784">
        <f t="shared" ref="Q528:Q533" si="116">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outlineLevel="3" x14ac:dyDescent="0.25">
      <c r="A529" s="383"/>
      <c r="B529" s="392"/>
      <c r="C529" s="385">
        <f t="shared" si="92"/>
        <v>4</v>
      </c>
      <c r="D529" s="410"/>
      <c r="E529" s="467"/>
      <c r="F529" s="467"/>
      <c r="G529" s="410"/>
      <c r="H529" s="415"/>
      <c r="I529" s="431"/>
      <c r="J529" s="437" t="s">
        <v>626</v>
      </c>
      <c r="K529" s="437"/>
      <c r="L529" s="415"/>
      <c r="M529" s="415"/>
      <c r="N529" s="432">
        <v>8</v>
      </c>
      <c r="O529" s="784">
        <f t="shared" si="114"/>
        <v>80</v>
      </c>
      <c r="P529" s="785">
        <f t="shared" si="115"/>
        <v>80</v>
      </c>
      <c r="Q529" s="784">
        <f t="shared" si="116"/>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outlineLevel="3" x14ac:dyDescent="0.25">
      <c r="A530" s="383"/>
      <c r="B530" s="392"/>
      <c r="C530" s="385">
        <f t="shared" si="92"/>
        <v>4</v>
      </c>
      <c r="D530" s="410"/>
      <c r="E530" s="467"/>
      <c r="F530" s="467"/>
      <c r="G530" s="410"/>
      <c r="H530" s="415"/>
      <c r="I530" s="431"/>
      <c r="J530" s="437" t="s">
        <v>627</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outlineLevel="3" x14ac:dyDescent="0.25">
      <c r="A531" s="383"/>
      <c r="B531" s="392"/>
      <c r="C531" s="385">
        <f t="shared" si="92"/>
        <v>4</v>
      </c>
      <c r="D531" s="410"/>
      <c r="E531" s="467"/>
      <c r="F531" s="467"/>
      <c r="G531" s="410"/>
      <c r="H531" s="415"/>
      <c r="I531" s="431"/>
      <c r="J531" s="437" t="s">
        <v>628</v>
      </c>
      <c r="K531" s="437"/>
      <c r="L531" s="415"/>
      <c r="M531" s="415"/>
      <c r="N531" s="432">
        <v>9</v>
      </c>
      <c r="O531" s="784">
        <f t="shared" si="114"/>
        <v>81</v>
      </c>
      <c r="P531" s="785">
        <f t="shared" si="115"/>
        <v>81</v>
      </c>
      <c r="Q531" s="784">
        <f t="shared" si="116"/>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outlineLevel="3" x14ac:dyDescent="0.25">
      <c r="A532" s="383"/>
      <c r="B532" s="392"/>
      <c r="C532" s="385">
        <f t="shared" si="92"/>
        <v>4</v>
      </c>
      <c r="D532" s="410"/>
      <c r="E532" s="467"/>
      <c r="F532" s="467"/>
      <c r="G532" s="410"/>
      <c r="H532" s="415"/>
      <c r="I532" s="431"/>
      <c r="J532" s="437" t="s">
        <v>629</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outlineLevel="3" x14ac:dyDescent="0.25">
      <c r="A533" s="383"/>
      <c r="B533" s="392"/>
      <c r="C533" s="385">
        <f t="shared" si="92"/>
        <v>4</v>
      </c>
      <c r="D533" s="410"/>
      <c r="E533" s="467"/>
      <c r="F533" s="467"/>
      <c r="G533" s="410"/>
      <c r="H533" s="415"/>
      <c r="I533" s="431"/>
      <c r="J533" s="437" t="s">
        <v>602</v>
      </c>
      <c r="K533" s="437"/>
      <c r="L533" s="415"/>
      <c r="M533" s="415"/>
      <c r="N533" s="432">
        <v>10</v>
      </c>
      <c r="O533" s="784">
        <f t="shared" si="114"/>
        <v>82</v>
      </c>
      <c r="P533" s="785">
        <f t="shared" si="115"/>
        <v>82</v>
      </c>
      <c r="Q533" s="784">
        <f t="shared" si="116"/>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outlineLevel="3" x14ac:dyDescent="0.25">
      <c r="A534" s="383"/>
      <c r="B534" s="392"/>
      <c r="C534" s="385">
        <f t="shared" si="92"/>
        <v>4</v>
      </c>
      <c r="D534" s="410"/>
      <c r="E534" s="467"/>
      <c r="F534" s="467"/>
      <c r="G534" s="410"/>
      <c r="H534" s="431"/>
      <c r="I534" s="431">
        <v>4</v>
      </c>
      <c r="J534" s="437" t="s">
        <v>926</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outlineLevel="3" x14ac:dyDescent="0.25">
      <c r="A535" s="383"/>
      <c r="B535" s="392"/>
      <c r="C535" s="385">
        <f t="shared" si="92"/>
        <v>4</v>
      </c>
      <c r="D535" s="410"/>
      <c r="E535" s="467"/>
      <c r="F535" s="467"/>
      <c r="G535" s="410"/>
      <c r="H535" s="415"/>
      <c r="I535" s="431"/>
      <c r="J535" s="437" t="s">
        <v>927</v>
      </c>
      <c r="K535" s="437"/>
      <c r="L535" s="415"/>
      <c r="M535" s="415"/>
      <c r="N535" s="432">
        <v>1</v>
      </c>
      <c r="O535" s="784">
        <f t="shared" ref="O535" si="117">IF(N535=0,0,N535+72)</f>
        <v>73</v>
      </c>
      <c r="P535" s="785">
        <f t="shared" ref="P535" si="118">O535</f>
        <v>73</v>
      </c>
      <c r="Q535" s="784">
        <f t="shared" ref="Q535" si="119">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outlineLevel="3" x14ac:dyDescent="0.25">
      <c r="A536" s="383"/>
      <c r="B536" s="392"/>
      <c r="C536" s="385">
        <f t="shared" si="92"/>
        <v>4</v>
      </c>
      <c r="D536" s="410"/>
      <c r="E536" s="467"/>
      <c r="F536" s="467"/>
      <c r="G536" s="410"/>
      <c r="H536" s="415"/>
      <c r="I536" s="431"/>
      <c r="J536" s="437" t="s">
        <v>152</v>
      </c>
      <c r="K536" s="437"/>
      <c r="L536" s="415"/>
      <c r="M536" s="415"/>
      <c r="N536" s="432">
        <v>11</v>
      </c>
      <c r="O536" s="784">
        <f t="shared" ref="O536:O541" si="120">IF(N536=0,0,N536+72)</f>
        <v>83</v>
      </c>
      <c r="P536" s="785">
        <f t="shared" ref="P536:P541" si="121">O536</f>
        <v>83</v>
      </c>
      <c r="Q536" s="784">
        <f t="shared" ref="Q536:Q541" si="122">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outlineLevel="3" x14ac:dyDescent="0.25">
      <c r="A537" s="383"/>
      <c r="B537" s="392"/>
      <c r="C537" s="385">
        <f t="shared" si="92"/>
        <v>4</v>
      </c>
      <c r="D537" s="410"/>
      <c r="E537" s="467"/>
      <c r="F537" s="467"/>
      <c r="G537" s="410"/>
      <c r="H537" s="415"/>
      <c r="I537" s="431"/>
      <c r="J537" s="437" t="s">
        <v>626</v>
      </c>
      <c r="K537" s="437"/>
      <c r="L537" s="415"/>
      <c r="M537" s="415"/>
      <c r="N537" s="432">
        <v>12</v>
      </c>
      <c r="O537" s="784">
        <f t="shared" si="120"/>
        <v>84</v>
      </c>
      <c r="P537" s="785">
        <f t="shared" si="121"/>
        <v>84</v>
      </c>
      <c r="Q537" s="784">
        <f t="shared" si="122"/>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outlineLevel="3" x14ac:dyDescent="0.25">
      <c r="A538" s="383"/>
      <c r="B538" s="392"/>
      <c r="C538" s="385">
        <f t="shared" si="92"/>
        <v>4</v>
      </c>
      <c r="D538" s="410"/>
      <c r="E538" s="467"/>
      <c r="F538" s="467"/>
      <c r="G538" s="410"/>
      <c r="H538" s="415"/>
      <c r="I538" s="431"/>
      <c r="J538" s="437" t="s">
        <v>627</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outlineLevel="3" x14ac:dyDescent="0.25">
      <c r="A539" s="383"/>
      <c r="B539" s="392"/>
      <c r="C539" s="385">
        <f t="shared" si="92"/>
        <v>4</v>
      </c>
      <c r="D539" s="410"/>
      <c r="E539" s="467"/>
      <c r="F539" s="467"/>
      <c r="G539" s="410"/>
      <c r="H539" s="415"/>
      <c r="I539" s="431"/>
      <c r="J539" s="437" t="s">
        <v>628</v>
      </c>
      <c r="K539" s="437"/>
      <c r="L539" s="415"/>
      <c r="M539" s="415"/>
      <c r="N539" s="432">
        <v>13</v>
      </c>
      <c r="O539" s="784">
        <f t="shared" si="120"/>
        <v>85</v>
      </c>
      <c r="P539" s="785">
        <f t="shared" si="121"/>
        <v>85</v>
      </c>
      <c r="Q539" s="784">
        <f t="shared" si="122"/>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outlineLevel="3" x14ac:dyDescent="0.25">
      <c r="A540" s="383"/>
      <c r="B540" s="392"/>
      <c r="C540" s="385">
        <f t="shared" si="92"/>
        <v>4</v>
      </c>
      <c r="D540" s="410"/>
      <c r="E540" s="467"/>
      <c r="F540" s="467"/>
      <c r="G540" s="410"/>
      <c r="H540" s="415"/>
      <c r="I540" s="431"/>
      <c r="J540" s="437" t="s">
        <v>629</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outlineLevel="3" x14ac:dyDescent="0.25">
      <c r="A541" s="383"/>
      <c r="B541" s="392"/>
      <c r="C541" s="385">
        <f t="shared" si="92"/>
        <v>4</v>
      </c>
      <c r="D541" s="410"/>
      <c r="E541" s="467"/>
      <c r="F541" s="467"/>
      <c r="G541" s="410"/>
      <c r="H541" s="415"/>
      <c r="I541" s="431"/>
      <c r="J541" s="437" t="s">
        <v>602</v>
      </c>
      <c r="K541" s="437"/>
      <c r="L541" s="415"/>
      <c r="M541" s="415"/>
      <c r="N541" s="432">
        <v>14</v>
      </c>
      <c r="O541" s="784">
        <f t="shared" si="120"/>
        <v>86</v>
      </c>
      <c r="P541" s="785">
        <f t="shared" si="121"/>
        <v>86</v>
      </c>
      <c r="Q541" s="784">
        <f t="shared" si="122"/>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outlineLevel="4" x14ac:dyDescent="0.25">
      <c r="A542" s="383"/>
      <c r="B542" s="392"/>
      <c r="C542" s="385">
        <f>INT($C$242)+4</f>
        <v>5</v>
      </c>
      <c r="D542" s="410"/>
      <c r="E542" s="467"/>
      <c r="F542" s="467"/>
      <c r="G542" s="410"/>
      <c r="H542" s="431" t="str">
        <f>H$262</f>
        <v>Win</v>
      </c>
      <c r="I542" s="431">
        <v>0</v>
      </c>
      <c r="J542" s="437" t="s">
        <v>620</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outlineLevel="3" x14ac:dyDescent="0.25">
      <c r="A543" s="383"/>
      <c r="B543" s="392"/>
      <c r="C543" s="385">
        <f t="shared" si="92"/>
        <v>4</v>
      </c>
      <c r="D543" s="410"/>
      <c r="E543" s="467"/>
      <c r="F543" s="467"/>
      <c r="G543" s="410"/>
      <c r="H543" s="415"/>
      <c r="I543" s="431"/>
      <c r="J543" s="437" t="s">
        <v>927</v>
      </c>
      <c r="K543" s="437"/>
      <c r="L543" s="415"/>
      <c r="M543" s="415"/>
      <c r="N543" s="787">
        <f t="shared" ref="N543:N549" si="123">IF(N503=0,0,N503+24)</f>
        <v>25</v>
      </c>
      <c r="O543" s="784">
        <f t="shared" ref="O543" si="124">IF(N543=0,0,N543+72)</f>
        <v>97</v>
      </c>
      <c r="P543" s="785">
        <f t="shared" ref="P543" si="125">O543</f>
        <v>97</v>
      </c>
      <c r="Q543" s="784">
        <f t="shared" ref="Q543" si="126">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outlineLevel="4" x14ac:dyDescent="0.25">
      <c r="A544" s="383"/>
      <c r="B544" s="392"/>
      <c r="C544" s="385">
        <f t="shared" ref="C544:C616" si="127">INT($C$242)+4</f>
        <v>5</v>
      </c>
      <c r="D544" s="410"/>
      <c r="E544" s="467"/>
      <c r="F544" s="467"/>
      <c r="G544" s="410"/>
      <c r="H544" s="415"/>
      <c r="I544" s="431"/>
      <c r="J544" s="437" t="s">
        <v>152</v>
      </c>
      <c r="K544" s="437"/>
      <c r="L544" s="415"/>
      <c r="M544" s="415"/>
      <c r="N544" s="787">
        <f t="shared" si="123"/>
        <v>0</v>
      </c>
      <c r="O544" s="784">
        <f t="shared" ref="O544:O549" si="128">IF(N544=0,0,N544+72)</f>
        <v>0</v>
      </c>
      <c r="P544" s="785">
        <f t="shared" ref="P544:P549" si="129">O544</f>
        <v>0</v>
      </c>
      <c r="Q544" s="784">
        <f t="shared" ref="Q544:Q549" si="130">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outlineLevel="4" x14ac:dyDescent="0.25">
      <c r="A545" s="383"/>
      <c r="B545" s="392"/>
      <c r="C545" s="385">
        <f t="shared" si="127"/>
        <v>5</v>
      </c>
      <c r="D545" s="410"/>
      <c r="E545" s="467"/>
      <c r="F545" s="467"/>
      <c r="G545" s="410"/>
      <c r="H545" s="415"/>
      <c r="I545" s="431"/>
      <c r="J545" s="437" t="s">
        <v>626</v>
      </c>
      <c r="K545" s="437"/>
      <c r="L545" s="415"/>
      <c r="M545" s="415"/>
      <c r="N545" s="787">
        <f t="shared" si="123"/>
        <v>0</v>
      </c>
      <c r="O545" s="784">
        <f t="shared" si="128"/>
        <v>0</v>
      </c>
      <c r="P545" s="785">
        <f t="shared" si="129"/>
        <v>0</v>
      </c>
      <c r="Q545" s="784">
        <f t="shared" si="130"/>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outlineLevel="4" x14ac:dyDescent="0.25">
      <c r="A546" s="383"/>
      <c r="B546" s="392"/>
      <c r="C546" s="385">
        <f t="shared" si="127"/>
        <v>5</v>
      </c>
      <c r="D546" s="410"/>
      <c r="E546" s="467"/>
      <c r="F546" s="467"/>
      <c r="G546" s="410"/>
      <c r="H546" s="415"/>
      <c r="I546" s="431"/>
      <c r="J546" s="437" t="s">
        <v>627</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outlineLevel="4" x14ac:dyDescent="0.25">
      <c r="A547" s="383"/>
      <c r="B547" s="392"/>
      <c r="C547" s="385">
        <f t="shared" si="127"/>
        <v>5</v>
      </c>
      <c r="D547" s="410"/>
      <c r="E547" s="467"/>
      <c r="F547" s="467"/>
      <c r="G547" s="410"/>
      <c r="H547" s="415"/>
      <c r="I547" s="431"/>
      <c r="J547" s="437" t="s">
        <v>628</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outlineLevel="4" x14ac:dyDescent="0.25">
      <c r="A548" s="383"/>
      <c r="B548" s="392"/>
      <c r="C548" s="385">
        <f t="shared" si="127"/>
        <v>5</v>
      </c>
      <c r="D548" s="410"/>
      <c r="E548" s="467"/>
      <c r="F548" s="467"/>
      <c r="G548" s="410"/>
      <c r="H548" s="415"/>
      <c r="I548" s="431"/>
      <c r="J548" s="437" t="s">
        <v>629</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outlineLevel="4" x14ac:dyDescent="0.25">
      <c r="A549" s="383"/>
      <c r="B549" s="392"/>
      <c r="C549" s="385">
        <f t="shared" si="127"/>
        <v>5</v>
      </c>
      <c r="D549" s="410"/>
      <c r="E549" s="467"/>
      <c r="F549" s="467"/>
      <c r="G549" s="410"/>
      <c r="H549" s="415"/>
      <c r="I549" s="431"/>
      <c r="J549" s="437" t="s">
        <v>602</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outlineLevel="4" x14ac:dyDescent="0.25">
      <c r="A550" s="383"/>
      <c r="B550" s="392"/>
      <c r="C550" s="385">
        <f t="shared" si="127"/>
        <v>5</v>
      </c>
      <c r="D550" s="410"/>
      <c r="E550" s="467"/>
      <c r="F550" s="467"/>
      <c r="G550" s="410"/>
      <c r="H550" s="431"/>
      <c r="I550" s="431">
        <v>1</v>
      </c>
      <c r="J550" s="437" t="s">
        <v>620</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outlineLevel="3" x14ac:dyDescent="0.25">
      <c r="A551" s="383"/>
      <c r="B551" s="392"/>
      <c r="C551" s="385">
        <f t="shared" ref="C551" si="131">INT($C$242)+3</f>
        <v>4</v>
      </c>
      <c r="D551" s="410"/>
      <c r="E551" s="467"/>
      <c r="F551" s="467"/>
      <c r="G551" s="410"/>
      <c r="H551" s="415"/>
      <c r="I551" s="431"/>
      <c r="J551" s="437" t="s">
        <v>927</v>
      </c>
      <c r="K551" s="437"/>
      <c r="L551" s="415"/>
      <c r="M551" s="415"/>
      <c r="N551" s="787">
        <f t="shared" ref="N551:N557" si="132">IF(N511=0,0,N511+24)</f>
        <v>25</v>
      </c>
      <c r="O551" s="784">
        <f t="shared" ref="O551" si="133">IF(N551=0,0,N551+72)</f>
        <v>97</v>
      </c>
      <c r="P551" s="785">
        <f t="shared" ref="P551" si="134">O551</f>
        <v>97</v>
      </c>
      <c r="Q551" s="784">
        <f t="shared" ref="Q551" si="135">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outlineLevel="4" x14ac:dyDescent="0.25">
      <c r="A552" s="383"/>
      <c r="B552" s="392"/>
      <c r="C552" s="385">
        <f t="shared" si="127"/>
        <v>5</v>
      </c>
      <c r="D552" s="410"/>
      <c r="E552" s="467"/>
      <c r="F552" s="467"/>
      <c r="G552" s="410"/>
      <c r="H552" s="415"/>
      <c r="I552" s="431"/>
      <c r="J552" s="437" t="s">
        <v>152</v>
      </c>
      <c r="K552" s="437"/>
      <c r="L552" s="415"/>
      <c r="M552" s="415"/>
      <c r="N552" s="787">
        <f t="shared" si="132"/>
        <v>26</v>
      </c>
      <c r="O552" s="784">
        <f t="shared" ref="O552:O557" si="136">IF(N552=0,0,N552+72)</f>
        <v>98</v>
      </c>
      <c r="P552" s="785">
        <f t="shared" ref="P552:P557" si="137">O552</f>
        <v>98</v>
      </c>
      <c r="Q552" s="784">
        <f t="shared" ref="Q552:Q557" si="138">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outlineLevel="4" x14ac:dyDescent="0.25">
      <c r="A553" s="383"/>
      <c r="B553" s="392"/>
      <c r="C553" s="385">
        <f t="shared" si="127"/>
        <v>5</v>
      </c>
      <c r="D553" s="410"/>
      <c r="E553" s="467"/>
      <c r="F553" s="467"/>
      <c r="G553" s="410"/>
      <c r="H553" s="415"/>
      <c r="I553" s="431"/>
      <c r="J553" s="437" t="s">
        <v>626</v>
      </c>
      <c r="K553" s="437"/>
      <c r="L553" s="415"/>
      <c r="M553" s="415"/>
      <c r="N553" s="787">
        <f t="shared" si="132"/>
        <v>27</v>
      </c>
      <c r="O553" s="784">
        <f t="shared" si="136"/>
        <v>99</v>
      </c>
      <c r="P553" s="785">
        <f t="shared" si="137"/>
        <v>99</v>
      </c>
      <c r="Q553" s="784">
        <f t="shared" si="138"/>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outlineLevel="4" x14ac:dyDescent="0.25">
      <c r="A554" s="383"/>
      <c r="B554" s="392"/>
      <c r="C554" s="385">
        <f t="shared" si="127"/>
        <v>5</v>
      </c>
      <c r="D554" s="410"/>
      <c r="E554" s="467"/>
      <c r="F554" s="467"/>
      <c r="G554" s="410"/>
      <c r="H554" s="415"/>
      <c r="I554" s="431"/>
      <c r="J554" s="437" t="s">
        <v>627</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outlineLevel="4" x14ac:dyDescent="0.25">
      <c r="A555" s="383"/>
      <c r="B555" s="392"/>
      <c r="C555" s="385">
        <f t="shared" si="127"/>
        <v>5</v>
      </c>
      <c r="D555" s="410"/>
      <c r="E555" s="467"/>
      <c r="F555" s="467"/>
      <c r="G555" s="410"/>
      <c r="H555" s="415"/>
      <c r="I555" s="431"/>
      <c r="J555" s="437" t="s">
        <v>628</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outlineLevel="4" x14ac:dyDescent="0.25">
      <c r="A556" s="383"/>
      <c r="B556" s="392"/>
      <c r="C556" s="385">
        <f t="shared" si="127"/>
        <v>5</v>
      </c>
      <c r="D556" s="410"/>
      <c r="E556" s="467"/>
      <c r="F556" s="467"/>
      <c r="G556" s="410"/>
      <c r="H556" s="415"/>
      <c r="I556" s="431"/>
      <c r="J556" s="437" t="s">
        <v>629</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outlineLevel="4" x14ac:dyDescent="0.25">
      <c r="A557" s="383"/>
      <c r="B557" s="392"/>
      <c r="C557" s="385">
        <f t="shared" si="127"/>
        <v>5</v>
      </c>
      <c r="D557" s="410"/>
      <c r="E557" s="467"/>
      <c r="F557" s="467"/>
      <c r="G557" s="410"/>
      <c r="H557" s="415"/>
      <c r="I557" s="431"/>
      <c r="J557" s="437" t="s">
        <v>602</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outlineLevel="4" x14ac:dyDescent="0.25">
      <c r="A558" s="383"/>
      <c r="B558" s="392"/>
      <c r="C558" s="385">
        <f t="shared" si="127"/>
        <v>5</v>
      </c>
      <c r="D558" s="410"/>
      <c r="E558" s="467"/>
      <c r="F558" s="467"/>
      <c r="G558" s="410"/>
      <c r="H558" s="431"/>
      <c r="I558" s="431">
        <v>2</v>
      </c>
      <c r="J558" s="437" t="s">
        <v>620</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outlineLevel="3" x14ac:dyDescent="0.25">
      <c r="A559" s="383"/>
      <c r="B559" s="392"/>
      <c r="C559" s="385">
        <f t="shared" ref="C559" si="139">INT($C$242)+3</f>
        <v>4</v>
      </c>
      <c r="D559" s="410"/>
      <c r="E559" s="467"/>
      <c r="F559" s="467"/>
      <c r="G559" s="410"/>
      <c r="H559" s="415"/>
      <c r="I559" s="431"/>
      <c r="J559" s="437" t="s">
        <v>927</v>
      </c>
      <c r="K559" s="437"/>
      <c r="L559" s="415"/>
      <c r="M559" s="415"/>
      <c r="N559" s="787">
        <f t="shared" ref="N559:N565" si="140">IF(N519=0,0,N519+24)</f>
        <v>25</v>
      </c>
      <c r="O559" s="784">
        <f t="shared" ref="O559" si="141">IF(N559=0,0,N559+72)</f>
        <v>97</v>
      </c>
      <c r="P559" s="785">
        <f t="shared" ref="P559" si="142">O559</f>
        <v>97</v>
      </c>
      <c r="Q559" s="784">
        <f t="shared" ref="Q559" si="143">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outlineLevel="4" x14ac:dyDescent="0.25">
      <c r="A560" s="383"/>
      <c r="B560" s="392"/>
      <c r="C560" s="385">
        <f t="shared" si="127"/>
        <v>5</v>
      </c>
      <c r="D560" s="410"/>
      <c r="E560" s="467"/>
      <c r="F560" s="467"/>
      <c r="G560" s="410"/>
      <c r="H560" s="415"/>
      <c r="I560" s="431"/>
      <c r="J560" s="437" t="s">
        <v>152</v>
      </c>
      <c r="K560" s="437"/>
      <c r="L560" s="415"/>
      <c r="M560" s="415"/>
      <c r="N560" s="787">
        <f t="shared" si="140"/>
        <v>28</v>
      </c>
      <c r="O560" s="784">
        <f t="shared" ref="O560:O565" si="144">IF(N560=0,0,N560+72)</f>
        <v>100</v>
      </c>
      <c r="P560" s="785">
        <f t="shared" ref="P560:P565" si="145">O560</f>
        <v>100</v>
      </c>
      <c r="Q560" s="784">
        <f t="shared" ref="Q560:Q565" si="146">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outlineLevel="4" x14ac:dyDescent="0.25">
      <c r="A561" s="383"/>
      <c r="B561" s="392"/>
      <c r="C561" s="385">
        <f t="shared" si="127"/>
        <v>5</v>
      </c>
      <c r="D561" s="410"/>
      <c r="E561" s="467"/>
      <c r="F561" s="467"/>
      <c r="G561" s="410"/>
      <c r="H561" s="415"/>
      <c r="I561" s="431"/>
      <c r="J561" s="437" t="s">
        <v>626</v>
      </c>
      <c r="K561" s="437"/>
      <c r="L561" s="415"/>
      <c r="M561" s="415"/>
      <c r="N561" s="787">
        <f t="shared" si="140"/>
        <v>29</v>
      </c>
      <c r="O561" s="784">
        <f t="shared" si="144"/>
        <v>101</v>
      </c>
      <c r="P561" s="785">
        <f t="shared" si="145"/>
        <v>101</v>
      </c>
      <c r="Q561" s="784">
        <f t="shared" si="146"/>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outlineLevel="4" x14ac:dyDescent="0.25">
      <c r="A562" s="383"/>
      <c r="B562" s="392"/>
      <c r="C562" s="385">
        <f t="shared" si="127"/>
        <v>5</v>
      </c>
      <c r="D562" s="410"/>
      <c r="E562" s="467"/>
      <c r="F562" s="467"/>
      <c r="G562" s="410"/>
      <c r="H562" s="415"/>
      <c r="I562" s="431"/>
      <c r="J562" s="437" t="s">
        <v>627</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outlineLevel="4" x14ac:dyDescent="0.25">
      <c r="A563" s="383"/>
      <c r="B563" s="392"/>
      <c r="C563" s="385">
        <f t="shared" si="127"/>
        <v>5</v>
      </c>
      <c r="D563" s="410"/>
      <c r="E563" s="467"/>
      <c r="F563" s="467"/>
      <c r="G563" s="410"/>
      <c r="H563" s="415"/>
      <c r="I563" s="431"/>
      <c r="J563" s="437" t="s">
        <v>628</v>
      </c>
      <c r="K563" s="437"/>
      <c r="L563" s="415"/>
      <c r="M563" s="415"/>
      <c r="N563" s="787">
        <f t="shared" si="140"/>
        <v>30</v>
      </c>
      <c r="O563" s="784">
        <f t="shared" si="144"/>
        <v>102</v>
      </c>
      <c r="P563" s="785">
        <f t="shared" si="145"/>
        <v>102</v>
      </c>
      <c r="Q563" s="784">
        <f t="shared" si="146"/>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outlineLevel="4" x14ac:dyDescent="0.25">
      <c r="A564" s="383"/>
      <c r="B564" s="392"/>
      <c r="C564" s="385">
        <f t="shared" si="127"/>
        <v>5</v>
      </c>
      <c r="D564" s="410"/>
      <c r="E564" s="467"/>
      <c r="F564" s="467"/>
      <c r="G564" s="410"/>
      <c r="H564" s="415"/>
      <c r="I564" s="431"/>
      <c r="J564" s="437" t="s">
        <v>629</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outlineLevel="4" x14ac:dyDescent="0.25">
      <c r="A565" s="383"/>
      <c r="B565" s="392"/>
      <c r="C565" s="385">
        <f t="shared" si="127"/>
        <v>5</v>
      </c>
      <c r="D565" s="410"/>
      <c r="E565" s="467"/>
      <c r="F565" s="467"/>
      <c r="G565" s="410"/>
      <c r="H565" s="415"/>
      <c r="I565" s="431"/>
      <c r="J565" s="437" t="s">
        <v>602</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outlineLevel="4" x14ac:dyDescent="0.25">
      <c r="A566" s="383"/>
      <c r="B566" s="392"/>
      <c r="C566" s="385">
        <f t="shared" si="127"/>
        <v>5</v>
      </c>
      <c r="D566" s="410"/>
      <c r="E566" s="467"/>
      <c r="F566" s="467"/>
      <c r="G566" s="410"/>
      <c r="H566" s="431"/>
      <c r="I566" s="431">
        <v>3</v>
      </c>
      <c r="J566" s="437" t="s">
        <v>620</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outlineLevel="3" x14ac:dyDescent="0.25">
      <c r="A567" s="383"/>
      <c r="B567" s="392"/>
      <c r="C567" s="385">
        <f t="shared" ref="C567" si="147">INT($C$242)+3</f>
        <v>4</v>
      </c>
      <c r="D567" s="410"/>
      <c r="E567" s="467"/>
      <c r="F567" s="467"/>
      <c r="G567" s="410"/>
      <c r="H567" s="415"/>
      <c r="I567" s="431"/>
      <c r="J567" s="437" t="s">
        <v>927</v>
      </c>
      <c r="K567" s="437"/>
      <c r="L567" s="415"/>
      <c r="M567" s="415"/>
      <c r="N567" s="787">
        <f t="shared" ref="N567:N573" si="148">IF(N527=0,0,N527+24)</f>
        <v>25</v>
      </c>
      <c r="O567" s="784">
        <f t="shared" ref="O567" si="149">IF(N567=0,0,N567+72)</f>
        <v>97</v>
      </c>
      <c r="P567" s="785">
        <f t="shared" ref="P567" si="150">O567</f>
        <v>97</v>
      </c>
      <c r="Q567" s="784">
        <f t="shared" ref="Q567" si="151">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outlineLevel="4" x14ac:dyDescent="0.25">
      <c r="A568" s="383"/>
      <c r="B568" s="392"/>
      <c r="C568" s="385">
        <f t="shared" si="127"/>
        <v>5</v>
      </c>
      <c r="D568" s="410"/>
      <c r="E568" s="467"/>
      <c r="F568" s="467"/>
      <c r="G568" s="410"/>
      <c r="H568" s="415"/>
      <c r="I568" s="431"/>
      <c r="J568" s="437" t="s">
        <v>152</v>
      </c>
      <c r="K568" s="437"/>
      <c r="L568" s="415"/>
      <c r="M568" s="415"/>
      <c r="N568" s="787">
        <f t="shared" si="148"/>
        <v>31</v>
      </c>
      <c r="O568" s="784">
        <f t="shared" ref="O568:O573" si="152">IF(N568=0,0,N568+72)</f>
        <v>103</v>
      </c>
      <c r="P568" s="785">
        <f t="shared" ref="P568:P581" si="153">O568</f>
        <v>103</v>
      </c>
      <c r="Q568" s="784">
        <f t="shared" ref="Q568:Q573" si="154">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outlineLevel="4" x14ac:dyDescent="0.25">
      <c r="A569" s="383"/>
      <c r="B569" s="392"/>
      <c r="C569" s="385">
        <f t="shared" si="127"/>
        <v>5</v>
      </c>
      <c r="D569" s="410"/>
      <c r="E569" s="467"/>
      <c r="F569" s="467"/>
      <c r="G569" s="410"/>
      <c r="H569" s="415"/>
      <c r="I569" s="431"/>
      <c r="J569" s="437" t="s">
        <v>626</v>
      </c>
      <c r="K569" s="437"/>
      <c r="L569" s="415"/>
      <c r="M569" s="415"/>
      <c r="N569" s="787">
        <f t="shared" si="148"/>
        <v>32</v>
      </c>
      <c r="O569" s="784">
        <f t="shared" si="152"/>
        <v>104</v>
      </c>
      <c r="P569" s="785">
        <f t="shared" si="153"/>
        <v>104</v>
      </c>
      <c r="Q569" s="784">
        <f t="shared" si="154"/>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outlineLevel="4" x14ac:dyDescent="0.25">
      <c r="A570" s="383"/>
      <c r="B570" s="392"/>
      <c r="C570" s="385">
        <f t="shared" si="127"/>
        <v>5</v>
      </c>
      <c r="D570" s="410"/>
      <c r="E570" s="467"/>
      <c r="F570" s="467"/>
      <c r="G570" s="410"/>
      <c r="H570" s="415"/>
      <c r="I570" s="431"/>
      <c r="J570" s="437" t="s">
        <v>627</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outlineLevel="4" x14ac:dyDescent="0.25">
      <c r="A571" s="383"/>
      <c r="B571" s="392"/>
      <c r="C571" s="385">
        <f t="shared" si="127"/>
        <v>5</v>
      </c>
      <c r="D571" s="410"/>
      <c r="E571" s="467"/>
      <c r="F571" s="467"/>
      <c r="G571" s="410"/>
      <c r="H571" s="415"/>
      <c r="I571" s="431"/>
      <c r="J571" s="437" t="s">
        <v>628</v>
      </c>
      <c r="K571" s="437"/>
      <c r="L571" s="415"/>
      <c r="M571" s="415"/>
      <c r="N571" s="787">
        <f t="shared" si="148"/>
        <v>33</v>
      </c>
      <c r="O571" s="784">
        <f t="shared" si="152"/>
        <v>105</v>
      </c>
      <c r="P571" s="785">
        <f t="shared" si="153"/>
        <v>105</v>
      </c>
      <c r="Q571" s="784">
        <f t="shared" si="154"/>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outlineLevel="4" x14ac:dyDescent="0.25">
      <c r="A572" s="383"/>
      <c r="B572" s="392"/>
      <c r="C572" s="385">
        <f t="shared" si="127"/>
        <v>5</v>
      </c>
      <c r="D572" s="410"/>
      <c r="E572" s="467"/>
      <c r="F572" s="467"/>
      <c r="G572" s="410"/>
      <c r="H572" s="415"/>
      <c r="I572" s="431"/>
      <c r="J572" s="437" t="s">
        <v>629</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outlineLevel="4" x14ac:dyDescent="0.25">
      <c r="A573" s="383"/>
      <c r="B573" s="392"/>
      <c r="C573" s="385">
        <f t="shared" si="127"/>
        <v>5</v>
      </c>
      <c r="D573" s="410"/>
      <c r="E573" s="467"/>
      <c r="F573" s="467"/>
      <c r="G573" s="410"/>
      <c r="H573" s="415"/>
      <c r="I573" s="431"/>
      <c r="J573" s="437" t="s">
        <v>602</v>
      </c>
      <c r="K573" s="437"/>
      <c r="L573" s="415"/>
      <c r="M573" s="415"/>
      <c r="N573" s="787">
        <f t="shared" si="148"/>
        <v>34</v>
      </c>
      <c r="O573" s="784">
        <f t="shared" si="152"/>
        <v>106</v>
      </c>
      <c r="P573" s="785">
        <f t="shared" si="153"/>
        <v>106</v>
      </c>
      <c r="Q573" s="784">
        <f t="shared" si="154"/>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outlineLevel="4" x14ac:dyDescent="0.25">
      <c r="A574" s="383"/>
      <c r="B574" s="392"/>
      <c r="C574" s="385">
        <f t="shared" si="127"/>
        <v>5</v>
      </c>
      <c r="D574" s="410"/>
      <c r="E574" s="467"/>
      <c r="F574" s="467"/>
      <c r="G574" s="410"/>
      <c r="H574" s="431"/>
      <c r="I574" s="431">
        <v>4</v>
      </c>
      <c r="J574" s="437" t="s">
        <v>620</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outlineLevel="3" x14ac:dyDescent="0.25">
      <c r="A575" s="383"/>
      <c r="B575" s="392"/>
      <c r="C575" s="385">
        <f t="shared" ref="C575" si="155">INT($C$242)+3</f>
        <v>4</v>
      </c>
      <c r="D575" s="410"/>
      <c r="E575" s="467"/>
      <c r="F575" s="467"/>
      <c r="G575" s="410"/>
      <c r="H575" s="415"/>
      <c r="I575" s="431"/>
      <c r="J575" s="437" t="s">
        <v>927</v>
      </c>
      <c r="K575" s="437"/>
      <c r="L575" s="415"/>
      <c r="M575" s="415"/>
      <c r="N575" s="787">
        <f t="shared" ref="N575:N581" si="156">IF(N535=0,0,N535+24)</f>
        <v>25</v>
      </c>
      <c r="O575" s="784">
        <f t="shared" ref="O575" si="157">IF(N575=0,0,N575+72)</f>
        <v>97</v>
      </c>
      <c r="P575" s="785">
        <f t="shared" ref="P575" si="158">O575</f>
        <v>97</v>
      </c>
      <c r="Q575" s="784">
        <f t="shared" ref="Q575" si="159">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outlineLevel="4" x14ac:dyDescent="0.25">
      <c r="A576" s="383"/>
      <c r="B576" s="392"/>
      <c r="C576" s="385">
        <f t="shared" si="127"/>
        <v>5</v>
      </c>
      <c r="D576" s="410"/>
      <c r="E576" s="467"/>
      <c r="F576" s="467"/>
      <c r="G576" s="410"/>
      <c r="H576" s="415"/>
      <c r="I576" s="431"/>
      <c r="J576" s="437" t="s">
        <v>152</v>
      </c>
      <c r="K576" s="437"/>
      <c r="L576" s="415"/>
      <c r="M576" s="415"/>
      <c r="N576" s="787">
        <f t="shared" si="156"/>
        <v>35</v>
      </c>
      <c r="O576" s="784">
        <f t="shared" ref="O576:O581" si="160">IF(N576=0,0,N576+72)</f>
        <v>107</v>
      </c>
      <c r="P576" s="785">
        <f t="shared" si="153"/>
        <v>107</v>
      </c>
      <c r="Q576" s="784">
        <f t="shared" ref="Q576:Q581" si="161">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outlineLevel="4" x14ac:dyDescent="0.25">
      <c r="A577" s="383"/>
      <c r="B577" s="392"/>
      <c r="C577" s="385">
        <f t="shared" si="127"/>
        <v>5</v>
      </c>
      <c r="D577" s="410"/>
      <c r="E577" s="467"/>
      <c r="F577" s="467"/>
      <c r="G577" s="410"/>
      <c r="H577" s="415"/>
      <c r="I577" s="431"/>
      <c r="J577" s="437" t="s">
        <v>626</v>
      </c>
      <c r="K577" s="437"/>
      <c r="L577" s="415"/>
      <c r="M577" s="415"/>
      <c r="N577" s="787">
        <f t="shared" si="156"/>
        <v>36</v>
      </c>
      <c r="O577" s="784">
        <f t="shared" si="160"/>
        <v>108</v>
      </c>
      <c r="P577" s="785">
        <f t="shared" si="153"/>
        <v>108</v>
      </c>
      <c r="Q577" s="784">
        <f t="shared" si="161"/>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outlineLevel="4" x14ac:dyDescent="0.25">
      <c r="A578" s="383"/>
      <c r="B578" s="392"/>
      <c r="C578" s="385">
        <f t="shared" si="127"/>
        <v>5</v>
      </c>
      <c r="D578" s="410"/>
      <c r="E578" s="467"/>
      <c r="F578" s="467"/>
      <c r="G578" s="410"/>
      <c r="H578" s="415"/>
      <c r="I578" s="431"/>
      <c r="J578" s="437" t="s">
        <v>627</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outlineLevel="4" x14ac:dyDescent="0.25">
      <c r="A579" s="383"/>
      <c r="B579" s="392"/>
      <c r="C579" s="385">
        <f t="shared" si="127"/>
        <v>5</v>
      </c>
      <c r="D579" s="410"/>
      <c r="E579" s="467"/>
      <c r="F579" s="467"/>
      <c r="G579" s="410"/>
      <c r="H579" s="415"/>
      <c r="I579" s="431"/>
      <c r="J579" s="437" t="s">
        <v>628</v>
      </c>
      <c r="K579" s="437"/>
      <c r="L579" s="415"/>
      <c r="M579" s="415"/>
      <c r="N579" s="787">
        <f t="shared" si="156"/>
        <v>37</v>
      </c>
      <c r="O579" s="784">
        <f t="shared" si="160"/>
        <v>109</v>
      </c>
      <c r="P579" s="785">
        <f t="shared" si="153"/>
        <v>109</v>
      </c>
      <c r="Q579" s="784">
        <f t="shared" si="161"/>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outlineLevel="4" x14ac:dyDescent="0.25">
      <c r="A580" s="383"/>
      <c r="B580" s="392"/>
      <c r="C580" s="385">
        <f t="shared" si="127"/>
        <v>5</v>
      </c>
      <c r="D580" s="410"/>
      <c r="E580" s="467"/>
      <c r="F580" s="467"/>
      <c r="G580" s="410"/>
      <c r="H580" s="415"/>
      <c r="I580" s="431"/>
      <c r="J580" s="437" t="s">
        <v>629</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outlineLevel="4" x14ac:dyDescent="0.25">
      <c r="A581" s="383"/>
      <c r="B581" s="392"/>
      <c r="C581" s="385">
        <f t="shared" si="127"/>
        <v>5</v>
      </c>
      <c r="D581" s="410"/>
      <c r="E581" s="467"/>
      <c r="F581" s="467"/>
      <c r="G581" s="410"/>
      <c r="H581" s="415"/>
      <c r="I581" s="431"/>
      <c r="J581" s="437" t="s">
        <v>602</v>
      </c>
      <c r="K581" s="437"/>
      <c r="L581" s="415"/>
      <c r="M581" s="415"/>
      <c r="N581" s="787">
        <f t="shared" si="156"/>
        <v>38</v>
      </c>
      <c r="O581" s="784">
        <f t="shared" si="160"/>
        <v>110</v>
      </c>
      <c r="P581" s="785">
        <f t="shared" si="153"/>
        <v>110</v>
      </c>
      <c r="Q581" s="784">
        <f t="shared" si="161"/>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outlineLevel="4" x14ac:dyDescent="0.25">
      <c r="A582" s="383"/>
      <c r="B582" s="392"/>
      <c r="C582" s="385">
        <f t="shared" si="127"/>
        <v>5</v>
      </c>
      <c r="D582" s="410"/>
      <c r="E582" s="467"/>
      <c r="F582" s="467"/>
      <c r="G582" s="410"/>
      <c r="H582" s="431" t="str">
        <f>H$263</f>
        <v>Spr</v>
      </c>
      <c r="I582" s="431">
        <v>0</v>
      </c>
      <c r="J582" s="437" t="s">
        <v>620</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outlineLevel="3" x14ac:dyDescent="0.25">
      <c r="A583" s="383"/>
      <c r="B583" s="392"/>
      <c r="C583" s="385">
        <f t="shared" ref="C583" si="162">INT($C$242)+3</f>
        <v>4</v>
      </c>
      <c r="D583" s="410"/>
      <c r="E583" s="467"/>
      <c r="F583" s="467"/>
      <c r="G583" s="410"/>
      <c r="H583" s="415"/>
      <c r="I583" s="431"/>
      <c r="J583" s="437" t="s">
        <v>927</v>
      </c>
      <c r="K583" s="437"/>
      <c r="L583" s="415"/>
      <c r="M583" s="415"/>
      <c r="N583" s="787">
        <f t="shared" ref="N583:N589" si="163">IF(N543=0,0,N543+24)</f>
        <v>49</v>
      </c>
      <c r="O583" s="784">
        <f t="shared" ref="O583" si="164">IF(N583=0,0,N583+72)</f>
        <v>121</v>
      </c>
      <c r="P583" s="785">
        <f t="shared" ref="P583" si="165">O583</f>
        <v>121</v>
      </c>
      <c r="Q583" s="784">
        <f t="shared" ref="Q583" si="166">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outlineLevel="4" x14ac:dyDescent="0.25">
      <c r="A584" s="383"/>
      <c r="B584" s="392"/>
      <c r="C584" s="385">
        <f t="shared" si="127"/>
        <v>5</v>
      </c>
      <c r="D584" s="410"/>
      <c r="E584" s="467"/>
      <c r="F584" s="467"/>
      <c r="G584" s="410"/>
      <c r="H584" s="415"/>
      <c r="I584" s="431"/>
      <c r="J584" s="437" t="s">
        <v>152</v>
      </c>
      <c r="K584" s="437"/>
      <c r="L584" s="415"/>
      <c r="M584" s="415"/>
      <c r="N584" s="787">
        <f t="shared" si="163"/>
        <v>0</v>
      </c>
      <c r="O584" s="784">
        <f t="shared" ref="O584:O589" si="167">IF(N584=0,0,N584+72)</f>
        <v>0</v>
      </c>
      <c r="P584" s="785">
        <f t="shared" ref="P584:P589" si="168">O584</f>
        <v>0</v>
      </c>
      <c r="Q584" s="784">
        <f t="shared" ref="Q584:Q589" si="169">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outlineLevel="4" x14ac:dyDescent="0.25">
      <c r="A585" s="383"/>
      <c r="B585" s="392"/>
      <c r="C585" s="385">
        <f t="shared" si="127"/>
        <v>5</v>
      </c>
      <c r="D585" s="410"/>
      <c r="E585" s="467"/>
      <c r="F585" s="467"/>
      <c r="G585" s="410"/>
      <c r="H585" s="415"/>
      <c r="I585" s="431"/>
      <c r="J585" s="437" t="s">
        <v>626</v>
      </c>
      <c r="K585" s="437"/>
      <c r="L585" s="415"/>
      <c r="M585" s="415"/>
      <c r="N585" s="787">
        <f t="shared" si="163"/>
        <v>0</v>
      </c>
      <c r="O585" s="784">
        <f t="shared" si="167"/>
        <v>0</v>
      </c>
      <c r="P585" s="785">
        <f t="shared" si="168"/>
        <v>0</v>
      </c>
      <c r="Q585" s="784">
        <f t="shared" si="169"/>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outlineLevel="4" x14ac:dyDescent="0.25">
      <c r="A586" s="383"/>
      <c r="B586" s="392"/>
      <c r="C586" s="385">
        <f t="shared" si="127"/>
        <v>5</v>
      </c>
      <c r="D586" s="410"/>
      <c r="E586" s="467"/>
      <c r="F586" s="467"/>
      <c r="G586" s="410"/>
      <c r="H586" s="415"/>
      <c r="I586" s="431"/>
      <c r="J586" s="437" t="s">
        <v>627</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outlineLevel="4" x14ac:dyDescent="0.25">
      <c r="A587" s="383"/>
      <c r="B587" s="392"/>
      <c r="C587" s="385">
        <f t="shared" si="127"/>
        <v>5</v>
      </c>
      <c r="D587" s="410"/>
      <c r="E587" s="467"/>
      <c r="F587" s="467"/>
      <c r="G587" s="410"/>
      <c r="H587" s="415"/>
      <c r="I587" s="431"/>
      <c r="J587" s="437" t="s">
        <v>628</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outlineLevel="4" x14ac:dyDescent="0.25">
      <c r="A588" s="383"/>
      <c r="B588" s="392"/>
      <c r="C588" s="385">
        <f t="shared" si="127"/>
        <v>5</v>
      </c>
      <c r="D588" s="410"/>
      <c r="E588" s="467"/>
      <c r="F588" s="467"/>
      <c r="G588" s="410"/>
      <c r="H588" s="415"/>
      <c r="I588" s="431"/>
      <c r="J588" s="437" t="s">
        <v>629</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outlineLevel="4" x14ac:dyDescent="0.25">
      <c r="A589" s="383"/>
      <c r="B589" s="392"/>
      <c r="C589" s="385">
        <f t="shared" si="127"/>
        <v>5</v>
      </c>
      <c r="D589" s="410"/>
      <c r="E589" s="467"/>
      <c r="F589" s="467"/>
      <c r="G589" s="410"/>
      <c r="H589" s="415"/>
      <c r="I589" s="431"/>
      <c r="J589" s="437" t="s">
        <v>602</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outlineLevel="4" x14ac:dyDescent="0.25">
      <c r="A590" s="383"/>
      <c r="B590" s="392"/>
      <c r="C590" s="385">
        <f t="shared" si="127"/>
        <v>5</v>
      </c>
      <c r="D590" s="410"/>
      <c r="E590" s="467"/>
      <c r="F590" s="467"/>
      <c r="G590" s="410"/>
      <c r="H590" s="431"/>
      <c r="I590" s="431">
        <v>1</v>
      </c>
      <c r="J590" s="437" t="s">
        <v>620</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outlineLevel="3" x14ac:dyDescent="0.25">
      <c r="A591" s="383"/>
      <c r="B591" s="392"/>
      <c r="C591" s="385">
        <f t="shared" ref="C591" si="170">INT($C$242)+3</f>
        <v>4</v>
      </c>
      <c r="D591" s="410"/>
      <c r="E591" s="467"/>
      <c r="F591" s="467"/>
      <c r="G591" s="410"/>
      <c r="H591" s="415"/>
      <c r="I591" s="431"/>
      <c r="J591" s="437" t="s">
        <v>927</v>
      </c>
      <c r="K591" s="437"/>
      <c r="L591" s="415"/>
      <c r="M591" s="415"/>
      <c r="N591" s="787">
        <f t="shared" ref="N591:N597" si="171">IF(N551=0,0,N551+24)</f>
        <v>49</v>
      </c>
      <c r="O591" s="784">
        <f t="shared" ref="O591" si="172">IF(N591=0,0,N591+72)</f>
        <v>121</v>
      </c>
      <c r="P591" s="785">
        <f t="shared" ref="P591" si="173">O591</f>
        <v>121</v>
      </c>
      <c r="Q591" s="784">
        <f t="shared" ref="Q591" si="174">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outlineLevel="4" x14ac:dyDescent="0.25">
      <c r="A592" s="383"/>
      <c r="B592" s="392"/>
      <c r="C592" s="385">
        <f t="shared" si="127"/>
        <v>5</v>
      </c>
      <c r="D592" s="410"/>
      <c r="E592" s="467"/>
      <c r="F592" s="467"/>
      <c r="G592" s="410"/>
      <c r="H592" s="415"/>
      <c r="I592" s="431"/>
      <c r="J592" s="437" t="s">
        <v>152</v>
      </c>
      <c r="K592" s="437"/>
      <c r="L592" s="415"/>
      <c r="M592" s="415"/>
      <c r="N592" s="787">
        <f t="shared" si="171"/>
        <v>50</v>
      </c>
      <c r="O592" s="784">
        <f t="shared" ref="O592:O597" si="175">IF(N592=0,0,N592+72)</f>
        <v>122</v>
      </c>
      <c r="P592" s="785">
        <f t="shared" ref="P592:P597" si="176">O592</f>
        <v>122</v>
      </c>
      <c r="Q592" s="784">
        <f t="shared" ref="Q592:Q597" si="177">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outlineLevel="4" x14ac:dyDescent="0.25">
      <c r="A593" s="383"/>
      <c r="B593" s="392"/>
      <c r="C593" s="385">
        <f t="shared" si="127"/>
        <v>5</v>
      </c>
      <c r="D593" s="410"/>
      <c r="E593" s="467"/>
      <c r="F593" s="467"/>
      <c r="G593" s="410"/>
      <c r="H593" s="415"/>
      <c r="I593" s="431"/>
      <c r="J593" s="437" t="s">
        <v>626</v>
      </c>
      <c r="K593" s="437"/>
      <c r="L593" s="415"/>
      <c r="M593" s="415"/>
      <c r="N593" s="787">
        <f t="shared" si="171"/>
        <v>51</v>
      </c>
      <c r="O593" s="784">
        <f t="shared" si="175"/>
        <v>123</v>
      </c>
      <c r="P593" s="785">
        <f t="shared" si="176"/>
        <v>123</v>
      </c>
      <c r="Q593" s="784">
        <f t="shared" si="177"/>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outlineLevel="4" x14ac:dyDescent="0.25">
      <c r="A594" s="383"/>
      <c r="B594" s="392"/>
      <c r="C594" s="385">
        <f t="shared" si="127"/>
        <v>5</v>
      </c>
      <c r="D594" s="410"/>
      <c r="E594" s="467"/>
      <c r="F594" s="467"/>
      <c r="G594" s="410"/>
      <c r="H594" s="415"/>
      <c r="I594" s="431"/>
      <c r="J594" s="437" t="s">
        <v>627</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outlineLevel="4" x14ac:dyDescent="0.25">
      <c r="A595" s="383"/>
      <c r="B595" s="392"/>
      <c r="C595" s="385">
        <f t="shared" si="127"/>
        <v>5</v>
      </c>
      <c r="D595" s="410"/>
      <c r="E595" s="467"/>
      <c r="F595" s="467"/>
      <c r="G595" s="410"/>
      <c r="H595" s="415"/>
      <c r="I595" s="431"/>
      <c r="J595" s="437" t="s">
        <v>628</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outlineLevel="4" x14ac:dyDescent="0.25">
      <c r="A596" s="383"/>
      <c r="B596" s="392"/>
      <c r="C596" s="385">
        <f t="shared" si="127"/>
        <v>5</v>
      </c>
      <c r="D596" s="410"/>
      <c r="E596" s="467"/>
      <c r="F596" s="467"/>
      <c r="G596" s="410"/>
      <c r="H596" s="415"/>
      <c r="I596" s="431"/>
      <c r="J596" s="437" t="s">
        <v>629</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outlineLevel="4" x14ac:dyDescent="0.25">
      <c r="A597" s="383"/>
      <c r="B597" s="392"/>
      <c r="C597" s="385">
        <f t="shared" si="127"/>
        <v>5</v>
      </c>
      <c r="D597" s="410"/>
      <c r="E597" s="467"/>
      <c r="F597" s="467"/>
      <c r="G597" s="410"/>
      <c r="H597" s="415"/>
      <c r="I597" s="431"/>
      <c r="J597" s="437" t="s">
        <v>602</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outlineLevel="4" x14ac:dyDescent="0.25">
      <c r="A598" s="383"/>
      <c r="B598" s="392"/>
      <c r="C598" s="385">
        <f t="shared" si="127"/>
        <v>5</v>
      </c>
      <c r="D598" s="410"/>
      <c r="E598" s="467"/>
      <c r="F598" s="467"/>
      <c r="G598" s="410"/>
      <c r="H598" s="431"/>
      <c r="I598" s="431">
        <v>2</v>
      </c>
      <c r="J598" s="437" t="s">
        <v>620</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outlineLevel="3" x14ac:dyDescent="0.25">
      <c r="A599" s="383"/>
      <c r="B599" s="392"/>
      <c r="C599" s="385">
        <f t="shared" ref="C599" si="178">INT($C$242)+3</f>
        <v>4</v>
      </c>
      <c r="D599" s="410"/>
      <c r="E599" s="467"/>
      <c r="F599" s="467"/>
      <c r="G599" s="410"/>
      <c r="H599" s="415"/>
      <c r="I599" s="431"/>
      <c r="J599" s="437" t="s">
        <v>927</v>
      </c>
      <c r="K599" s="437"/>
      <c r="L599" s="415"/>
      <c r="M599" s="415"/>
      <c r="N599" s="787">
        <f t="shared" ref="N599:N605" si="179">IF(N559=0,0,N559+24)</f>
        <v>49</v>
      </c>
      <c r="O599" s="784">
        <f t="shared" ref="O599" si="180">IF(N599=0,0,N599+72)</f>
        <v>121</v>
      </c>
      <c r="P599" s="785">
        <f t="shared" ref="P599" si="181">O599</f>
        <v>121</v>
      </c>
      <c r="Q599" s="784">
        <f t="shared" ref="Q599" si="182">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outlineLevel="4" x14ac:dyDescent="0.25">
      <c r="A600" s="383"/>
      <c r="B600" s="392"/>
      <c r="C600" s="385">
        <f t="shared" si="127"/>
        <v>5</v>
      </c>
      <c r="D600" s="410"/>
      <c r="E600" s="467"/>
      <c r="F600" s="467"/>
      <c r="G600" s="410"/>
      <c r="H600" s="415"/>
      <c r="I600" s="431"/>
      <c r="J600" s="437" t="s">
        <v>152</v>
      </c>
      <c r="K600" s="437"/>
      <c r="L600" s="415"/>
      <c r="M600" s="415"/>
      <c r="N600" s="787">
        <f t="shared" si="179"/>
        <v>52</v>
      </c>
      <c r="O600" s="784">
        <f t="shared" ref="O600:O605" si="183">IF(N600=0,0,N600+72)</f>
        <v>124</v>
      </c>
      <c r="P600" s="785">
        <f t="shared" ref="P600:P605" si="184">O600</f>
        <v>124</v>
      </c>
      <c r="Q600" s="784">
        <f t="shared" ref="Q600:Q605" si="185">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outlineLevel="4" x14ac:dyDescent="0.25">
      <c r="A601" s="383"/>
      <c r="B601" s="392"/>
      <c r="C601" s="385">
        <f t="shared" si="127"/>
        <v>5</v>
      </c>
      <c r="D601" s="410"/>
      <c r="E601" s="467"/>
      <c r="F601" s="467"/>
      <c r="G601" s="410"/>
      <c r="H601" s="415"/>
      <c r="I601" s="431"/>
      <c r="J601" s="437" t="s">
        <v>626</v>
      </c>
      <c r="K601" s="437"/>
      <c r="L601" s="415"/>
      <c r="M601" s="415"/>
      <c r="N601" s="787">
        <f t="shared" si="179"/>
        <v>53</v>
      </c>
      <c r="O601" s="784">
        <f t="shared" si="183"/>
        <v>125</v>
      </c>
      <c r="P601" s="785">
        <f t="shared" si="184"/>
        <v>125</v>
      </c>
      <c r="Q601" s="784">
        <f t="shared" si="185"/>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outlineLevel="4" x14ac:dyDescent="0.25">
      <c r="A602" s="383"/>
      <c r="B602" s="392"/>
      <c r="C602" s="385">
        <f t="shared" si="127"/>
        <v>5</v>
      </c>
      <c r="D602" s="410"/>
      <c r="E602" s="467"/>
      <c r="F602" s="467"/>
      <c r="G602" s="410"/>
      <c r="H602" s="415"/>
      <c r="I602" s="431"/>
      <c r="J602" s="437" t="s">
        <v>627</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outlineLevel="4" x14ac:dyDescent="0.25">
      <c r="A603" s="383"/>
      <c r="B603" s="392"/>
      <c r="C603" s="385">
        <f t="shared" si="127"/>
        <v>5</v>
      </c>
      <c r="D603" s="410"/>
      <c r="E603" s="467"/>
      <c r="F603" s="467"/>
      <c r="G603" s="410"/>
      <c r="H603" s="415"/>
      <c r="I603" s="431"/>
      <c r="J603" s="437" t="s">
        <v>628</v>
      </c>
      <c r="K603" s="437"/>
      <c r="L603" s="415"/>
      <c r="M603" s="415"/>
      <c r="N603" s="787">
        <f t="shared" si="179"/>
        <v>54</v>
      </c>
      <c r="O603" s="784">
        <f t="shared" si="183"/>
        <v>126</v>
      </c>
      <c r="P603" s="785">
        <f t="shared" si="184"/>
        <v>126</v>
      </c>
      <c r="Q603" s="784">
        <f t="shared" si="185"/>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outlineLevel="4" x14ac:dyDescent="0.25">
      <c r="A604" s="383"/>
      <c r="B604" s="392"/>
      <c r="C604" s="385">
        <f t="shared" si="127"/>
        <v>5</v>
      </c>
      <c r="D604" s="410"/>
      <c r="E604" s="467"/>
      <c r="F604" s="467"/>
      <c r="G604" s="410"/>
      <c r="H604" s="415"/>
      <c r="I604" s="431"/>
      <c r="J604" s="437" t="s">
        <v>629</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outlineLevel="4" x14ac:dyDescent="0.25">
      <c r="A605" s="383"/>
      <c r="B605" s="392"/>
      <c r="C605" s="385">
        <f t="shared" si="127"/>
        <v>5</v>
      </c>
      <c r="D605" s="410"/>
      <c r="E605" s="467"/>
      <c r="F605" s="467"/>
      <c r="G605" s="410"/>
      <c r="H605" s="415"/>
      <c r="I605" s="431"/>
      <c r="J605" s="437" t="s">
        <v>602</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outlineLevel="4" x14ac:dyDescent="0.25">
      <c r="A606" s="383"/>
      <c r="B606" s="392"/>
      <c r="C606" s="385">
        <f t="shared" si="127"/>
        <v>5</v>
      </c>
      <c r="D606" s="410"/>
      <c r="E606" s="467"/>
      <c r="F606" s="467"/>
      <c r="G606" s="410"/>
      <c r="H606" s="431"/>
      <c r="I606" s="431">
        <v>3</v>
      </c>
      <c r="J606" s="437" t="s">
        <v>620</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outlineLevel="3" x14ac:dyDescent="0.25">
      <c r="A607" s="383"/>
      <c r="B607" s="392"/>
      <c r="C607" s="385">
        <f t="shared" ref="C607" si="186">INT($C$242)+3</f>
        <v>4</v>
      </c>
      <c r="D607" s="410"/>
      <c r="E607" s="467"/>
      <c r="F607" s="467"/>
      <c r="G607" s="410"/>
      <c r="H607" s="415"/>
      <c r="I607" s="431"/>
      <c r="J607" s="437" t="s">
        <v>927</v>
      </c>
      <c r="K607" s="437"/>
      <c r="L607" s="415"/>
      <c r="M607" s="415"/>
      <c r="N607" s="787">
        <f t="shared" ref="N607:N613" si="187">IF(N567=0,0,N567+24)</f>
        <v>49</v>
      </c>
      <c r="O607" s="784">
        <f t="shared" ref="O607" si="188">IF(N607=0,0,N607+72)</f>
        <v>121</v>
      </c>
      <c r="P607" s="785">
        <f t="shared" ref="P607" si="189">O607</f>
        <v>121</v>
      </c>
      <c r="Q607" s="784">
        <f t="shared" ref="Q607" si="190">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outlineLevel="4" x14ac:dyDescent="0.25">
      <c r="A608" s="383"/>
      <c r="B608" s="392"/>
      <c r="C608" s="385">
        <f t="shared" si="127"/>
        <v>5</v>
      </c>
      <c r="D608" s="410"/>
      <c r="E608" s="467"/>
      <c r="F608" s="467"/>
      <c r="G608" s="410"/>
      <c r="H608" s="415"/>
      <c r="I608" s="431"/>
      <c r="J608" s="437" t="s">
        <v>152</v>
      </c>
      <c r="K608" s="437"/>
      <c r="L608" s="415"/>
      <c r="M608" s="415"/>
      <c r="N608" s="787">
        <f t="shared" si="187"/>
        <v>55</v>
      </c>
      <c r="O608" s="784">
        <f t="shared" ref="O608:O613" si="191">IF(N608=0,0,N608+72)</f>
        <v>127</v>
      </c>
      <c r="P608" s="785">
        <f t="shared" ref="P608:P613" si="192">O608</f>
        <v>127</v>
      </c>
      <c r="Q608" s="784">
        <f t="shared" ref="Q608:Q613" si="193">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outlineLevel="4" x14ac:dyDescent="0.25">
      <c r="A609" s="383"/>
      <c r="B609" s="392"/>
      <c r="C609" s="385">
        <f t="shared" si="127"/>
        <v>5</v>
      </c>
      <c r="D609" s="410"/>
      <c r="E609" s="467"/>
      <c r="F609" s="467"/>
      <c r="G609" s="410"/>
      <c r="H609" s="415"/>
      <c r="I609" s="431"/>
      <c r="J609" s="437" t="s">
        <v>626</v>
      </c>
      <c r="K609" s="437"/>
      <c r="L609" s="415"/>
      <c r="M609" s="415"/>
      <c r="N609" s="787">
        <f t="shared" si="187"/>
        <v>56</v>
      </c>
      <c r="O609" s="784">
        <f t="shared" si="191"/>
        <v>128</v>
      </c>
      <c r="P609" s="785">
        <f t="shared" si="192"/>
        <v>128</v>
      </c>
      <c r="Q609" s="784">
        <f t="shared" si="193"/>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outlineLevel="4" x14ac:dyDescent="0.25">
      <c r="A610" s="383"/>
      <c r="B610" s="392"/>
      <c r="C610" s="385">
        <f t="shared" si="127"/>
        <v>5</v>
      </c>
      <c r="D610" s="410"/>
      <c r="E610" s="467"/>
      <c r="F610" s="467"/>
      <c r="G610" s="410"/>
      <c r="H610" s="415"/>
      <c r="I610" s="431"/>
      <c r="J610" s="437" t="s">
        <v>627</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outlineLevel="4" x14ac:dyDescent="0.25">
      <c r="A611" s="383"/>
      <c r="B611" s="392"/>
      <c r="C611" s="385">
        <f t="shared" si="127"/>
        <v>5</v>
      </c>
      <c r="D611" s="410"/>
      <c r="E611" s="467"/>
      <c r="F611" s="467"/>
      <c r="G611" s="410"/>
      <c r="H611" s="415"/>
      <c r="I611" s="431"/>
      <c r="J611" s="437" t="s">
        <v>628</v>
      </c>
      <c r="K611" s="437"/>
      <c r="L611" s="415"/>
      <c r="M611" s="415"/>
      <c r="N611" s="787">
        <f t="shared" si="187"/>
        <v>57</v>
      </c>
      <c r="O611" s="784">
        <f t="shared" si="191"/>
        <v>129</v>
      </c>
      <c r="P611" s="785">
        <f t="shared" si="192"/>
        <v>129</v>
      </c>
      <c r="Q611" s="784">
        <f t="shared" si="193"/>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outlineLevel="4" x14ac:dyDescent="0.25">
      <c r="A612" s="383"/>
      <c r="B612" s="392"/>
      <c r="C612" s="385">
        <f t="shared" si="127"/>
        <v>5</v>
      </c>
      <c r="D612" s="410"/>
      <c r="E612" s="467"/>
      <c r="F612" s="467"/>
      <c r="G612" s="410"/>
      <c r="H612" s="415"/>
      <c r="I612" s="431"/>
      <c r="J612" s="437" t="s">
        <v>629</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outlineLevel="4" x14ac:dyDescent="0.25">
      <c r="A613" s="383"/>
      <c r="B613" s="392"/>
      <c r="C613" s="385">
        <f t="shared" si="127"/>
        <v>5</v>
      </c>
      <c r="D613" s="410"/>
      <c r="E613" s="467"/>
      <c r="F613" s="467"/>
      <c r="G613" s="410"/>
      <c r="H613" s="415"/>
      <c r="I613" s="431"/>
      <c r="J613" s="437" t="s">
        <v>602</v>
      </c>
      <c r="K613" s="437"/>
      <c r="L613" s="415"/>
      <c r="M613" s="415"/>
      <c r="N613" s="787">
        <f t="shared" si="187"/>
        <v>58</v>
      </c>
      <c r="O613" s="784">
        <f t="shared" si="191"/>
        <v>130</v>
      </c>
      <c r="P613" s="785">
        <f t="shared" si="192"/>
        <v>130</v>
      </c>
      <c r="Q613" s="784">
        <f t="shared" si="193"/>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outlineLevel="4" x14ac:dyDescent="0.25">
      <c r="A614" s="383"/>
      <c r="B614" s="392"/>
      <c r="C614" s="385">
        <f t="shared" si="127"/>
        <v>5</v>
      </c>
      <c r="D614" s="410"/>
      <c r="E614" s="467"/>
      <c r="F614" s="467"/>
      <c r="G614" s="410"/>
      <c r="H614" s="431"/>
      <c r="I614" s="431">
        <v>4</v>
      </c>
      <c r="J614" s="437" t="s">
        <v>620</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outlineLevel="3" x14ac:dyDescent="0.25">
      <c r="A615" s="383"/>
      <c r="B615" s="392"/>
      <c r="C615" s="385">
        <f t="shared" ref="C615" si="194">INT($C$242)+3</f>
        <v>4</v>
      </c>
      <c r="D615" s="410"/>
      <c r="E615" s="467"/>
      <c r="F615" s="467"/>
      <c r="G615" s="410"/>
      <c r="H615" s="415"/>
      <c r="I615" s="431"/>
      <c r="J615" s="437" t="s">
        <v>927</v>
      </c>
      <c r="K615" s="437"/>
      <c r="L615" s="415"/>
      <c r="M615" s="415"/>
      <c r="N615" s="787">
        <f t="shared" ref="N615:N621" si="195">IF(N575=0,0,N575+24)</f>
        <v>49</v>
      </c>
      <c r="O615" s="784">
        <f t="shared" ref="O615" si="196">IF(N615=0,0,N615+72)</f>
        <v>121</v>
      </c>
      <c r="P615" s="785">
        <f t="shared" ref="P615" si="197">O615</f>
        <v>121</v>
      </c>
      <c r="Q615" s="784">
        <f t="shared" ref="Q615" si="198">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outlineLevel="4" x14ac:dyDescent="0.25">
      <c r="A616" s="383"/>
      <c r="B616" s="392"/>
      <c r="C616" s="385">
        <f t="shared" si="127"/>
        <v>5</v>
      </c>
      <c r="D616" s="410"/>
      <c r="E616" s="467"/>
      <c r="F616" s="467"/>
      <c r="G616" s="410"/>
      <c r="H616" s="415"/>
      <c r="I616" s="431"/>
      <c r="J616" s="437" t="s">
        <v>152</v>
      </c>
      <c r="K616" s="437"/>
      <c r="L616" s="415"/>
      <c r="M616" s="415"/>
      <c r="N616" s="787">
        <f t="shared" si="195"/>
        <v>59</v>
      </c>
      <c r="O616" s="784">
        <f t="shared" ref="O616:O621" si="199">IF(N616=0,0,N616+72)</f>
        <v>131</v>
      </c>
      <c r="P616" s="785">
        <f t="shared" ref="P616:P621" si="200">O616</f>
        <v>131</v>
      </c>
      <c r="Q616" s="784">
        <f t="shared" ref="Q616:Q621" si="201">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outlineLevel="4" x14ac:dyDescent="0.25">
      <c r="A617" s="383"/>
      <c r="B617" s="392"/>
      <c r="C617" s="385">
        <f t="shared" ref="C617:C621" si="202">INT($C$242)+4</f>
        <v>5</v>
      </c>
      <c r="D617" s="410"/>
      <c r="E617" s="467"/>
      <c r="F617" s="467"/>
      <c r="G617" s="410"/>
      <c r="H617" s="415"/>
      <c r="I617" s="431"/>
      <c r="J617" s="437" t="s">
        <v>626</v>
      </c>
      <c r="K617" s="437"/>
      <c r="L617" s="415"/>
      <c r="M617" s="415"/>
      <c r="N617" s="787">
        <f t="shared" si="195"/>
        <v>60</v>
      </c>
      <c r="O617" s="784">
        <f t="shared" si="199"/>
        <v>132</v>
      </c>
      <c r="P617" s="785">
        <f t="shared" si="200"/>
        <v>132</v>
      </c>
      <c r="Q617" s="784">
        <f t="shared" si="201"/>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outlineLevel="4" x14ac:dyDescent="0.25">
      <c r="A618" s="383"/>
      <c r="B618" s="392"/>
      <c r="C618" s="385">
        <f t="shared" si="202"/>
        <v>5</v>
      </c>
      <c r="D618" s="410"/>
      <c r="E618" s="467"/>
      <c r="F618" s="467"/>
      <c r="G618" s="410"/>
      <c r="H618" s="415"/>
      <c r="I618" s="431"/>
      <c r="J618" s="437" t="s">
        <v>627</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outlineLevel="4" x14ac:dyDescent="0.25">
      <c r="A619" s="383"/>
      <c r="B619" s="392"/>
      <c r="C619" s="385">
        <f t="shared" si="202"/>
        <v>5</v>
      </c>
      <c r="D619" s="410"/>
      <c r="E619" s="467"/>
      <c r="F619" s="467"/>
      <c r="G619" s="410"/>
      <c r="H619" s="415"/>
      <c r="I619" s="431"/>
      <c r="J619" s="437" t="s">
        <v>628</v>
      </c>
      <c r="K619" s="437"/>
      <c r="L619" s="415"/>
      <c r="M619" s="415"/>
      <c r="N619" s="787">
        <f t="shared" si="195"/>
        <v>61</v>
      </c>
      <c r="O619" s="784">
        <f t="shared" si="199"/>
        <v>133</v>
      </c>
      <c r="P619" s="785">
        <f t="shared" si="200"/>
        <v>133</v>
      </c>
      <c r="Q619" s="784">
        <f t="shared" si="201"/>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outlineLevel="4" x14ac:dyDescent="0.25">
      <c r="A620" s="383"/>
      <c r="B620" s="392"/>
      <c r="C620" s="385">
        <f t="shared" si="202"/>
        <v>5</v>
      </c>
      <c r="D620" s="410"/>
      <c r="E620" s="467"/>
      <c r="F620" s="467"/>
      <c r="G620" s="410"/>
      <c r="H620" s="415"/>
      <c r="I620" s="431"/>
      <c r="J620" s="437" t="s">
        <v>629</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outlineLevel="4" x14ac:dyDescent="0.25">
      <c r="A621" s="383"/>
      <c r="B621" s="392"/>
      <c r="C621" s="385">
        <f t="shared" si="202"/>
        <v>5</v>
      </c>
      <c r="D621" s="410"/>
      <c r="E621" s="467"/>
      <c r="F621" s="467"/>
      <c r="G621" s="410"/>
      <c r="H621" s="415"/>
      <c r="I621" s="431"/>
      <c r="J621" s="437" t="s">
        <v>602</v>
      </c>
      <c r="K621" s="437"/>
      <c r="L621" s="415"/>
      <c r="M621" s="415"/>
      <c r="N621" s="787">
        <f t="shared" si="195"/>
        <v>62</v>
      </c>
      <c r="O621" s="784">
        <f t="shared" si="199"/>
        <v>134</v>
      </c>
      <c r="P621" s="785">
        <f t="shared" si="200"/>
        <v>134</v>
      </c>
      <c r="Q621" s="784">
        <f t="shared" si="201"/>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438</v>
      </c>
      <c r="AP622" s="395"/>
      <c r="AQ622" s="383"/>
      <c r="AR622" s="383"/>
      <c r="AS622" s="383"/>
    </row>
    <row r="623" spans="1:45" outlineLevel="2" x14ac:dyDescent="0.25">
      <c r="A623" s="383"/>
      <c r="B623" s="392"/>
      <c r="C623" s="385">
        <f>INT($C$242)+2</f>
        <v>3</v>
      </c>
      <c r="D623" s="410"/>
      <c r="E623" s="467"/>
      <c r="F623" s="467"/>
      <c r="G623" s="410"/>
      <c r="H623" s="480" t="s">
        <v>613</v>
      </c>
      <c r="I623" s="438" t="s">
        <v>630</v>
      </c>
      <c r="J623" s="438"/>
      <c r="K623" s="530"/>
      <c r="L623" s="528">
        <f>COUNTA($I624:$I$648)/COUNTA($H624:$H$648)</f>
        <v>8</v>
      </c>
      <c r="M623" s="415"/>
      <c r="N623" s="438"/>
      <c r="O623" s="438"/>
      <c r="P623" s="438"/>
      <c r="Q623" s="438"/>
      <c r="R623" s="438" t="s">
        <v>631</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outlineLevel="3" x14ac:dyDescent="0.25">
      <c r="A624" s="383"/>
      <c r="B624" s="392"/>
      <c r="C624" s="385">
        <f t="shared" ref="C624:C647" si="203">INT($C$242)+3</f>
        <v>4</v>
      </c>
      <c r="D624" s="410"/>
      <c r="E624" s="467"/>
      <c r="F624" s="467"/>
      <c r="G624" s="410"/>
      <c r="H624" s="431" t="str">
        <f>H$261</f>
        <v>Aut</v>
      </c>
      <c r="I624" s="437" t="s">
        <v>578</v>
      </c>
      <c r="J624" s="437"/>
      <c r="K624" s="415"/>
      <c r="L624" s="414"/>
      <c r="M624" s="415"/>
      <c r="N624" s="415"/>
      <c r="O624" s="415"/>
      <c r="P624" s="415"/>
      <c r="Q624" s="415"/>
      <c r="R624" s="432">
        <v>20</v>
      </c>
      <c r="S624" s="784">
        <f t="shared" ref="S624:S647" si="204">IF(R624=0,0,R624+72)</f>
        <v>92</v>
      </c>
      <c r="T624" s="785">
        <f t="shared" ref="T624:T647" si="205">S624</f>
        <v>92</v>
      </c>
      <c r="U624" s="784">
        <f t="shared" ref="U624:U647" si="206">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outlineLevel="3" x14ac:dyDescent="0.25">
      <c r="A625" s="383"/>
      <c r="B625" s="392"/>
      <c r="C625" s="385">
        <f t="shared" si="203"/>
        <v>4</v>
      </c>
      <c r="D625" s="410"/>
      <c r="E625" s="467"/>
      <c r="F625" s="467"/>
      <c r="G625" s="410"/>
      <c r="H625" s="431"/>
      <c r="I625" s="437" t="s">
        <v>579</v>
      </c>
      <c r="J625" s="437"/>
      <c r="K625" s="415"/>
      <c r="L625" s="415"/>
      <c r="M625" s="415"/>
      <c r="N625" s="415"/>
      <c r="O625" s="415"/>
      <c r="P625" s="415"/>
      <c r="Q625" s="415"/>
      <c r="R625" s="432">
        <v>21</v>
      </c>
      <c r="S625" s="784">
        <f t="shared" si="204"/>
        <v>93</v>
      </c>
      <c r="T625" s="785">
        <f t="shared" si="205"/>
        <v>93</v>
      </c>
      <c r="U625" s="784">
        <f t="shared" si="206"/>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outlineLevel="3" x14ac:dyDescent="0.25">
      <c r="A626" s="383"/>
      <c r="B626" s="392"/>
      <c r="C626" s="385">
        <f t="shared" si="203"/>
        <v>4</v>
      </c>
      <c r="D626" s="410"/>
      <c r="E626" s="467"/>
      <c r="F626" s="467"/>
      <c r="G626" s="410"/>
      <c r="H626" s="431"/>
      <c r="I626" s="437" t="s">
        <v>580</v>
      </c>
      <c r="J626" s="437"/>
      <c r="K626" s="415"/>
      <c r="L626" s="415"/>
      <c r="M626" s="415"/>
      <c r="N626" s="415"/>
      <c r="O626" s="415"/>
      <c r="P626" s="415"/>
      <c r="Q626" s="415"/>
      <c r="R626" s="415">
        <v>0</v>
      </c>
      <c r="S626" s="784">
        <f t="shared" si="204"/>
        <v>0</v>
      </c>
      <c r="T626" s="785">
        <f t="shared" si="205"/>
        <v>0</v>
      </c>
      <c r="U626" s="784">
        <f t="shared" si="206"/>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outlineLevel="3" x14ac:dyDescent="0.25">
      <c r="A627" s="383"/>
      <c r="B627" s="392"/>
      <c r="C627" s="385">
        <f t="shared" si="203"/>
        <v>4</v>
      </c>
      <c r="D627" s="410"/>
      <c r="E627" s="467"/>
      <c r="F627" s="467"/>
      <c r="G627" s="410"/>
      <c r="H627" s="431"/>
      <c r="I627" s="437" t="s">
        <v>565</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outlineLevel="3" x14ac:dyDescent="0.25">
      <c r="A628" s="383"/>
      <c r="B628" s="392"/>
      <c r="C628" s="385">
        <f t="shared" si="203"/>
        <v>4</v>
      </c>
      <c r="D628" s="410"/>
      <c r="E628" s="467"/>
      <c r="F628" s="467"/>
      <c r="G628" s="410"/>
      <c r="H628" s="431"/>
      <c r="I628" s="437" t="s">
        <v>566</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outlineLevel="3" x14ac:dyDescent="0.25">
      <c r="A629" s="383"/>
      <c r="B629" s="392"/>
      <c r="C629" s="385">
        <f t="shared" si="203"/>
        <v>4</v>
      </c>
      <c r="D629" s="410"/>
      <c r="E629" s="467"/>
      <c r="F629" s="467"/>
      <c r="G629" s="410"/>
      <c r="H629" s="431"/>
      <c r="I629" s="437" t="s">
        <v>567</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outlineLevel="3" x14ac:dyDescent="0.25">
      <c r="A630" s="383"/>
      <c r="B630" s="392"/>
      <c r="C630" s="385">
        <f t="shared" si="203"/>
        <v>4</v>
      </c>
      <c r="D630" s="410"/>
      <c r="E630" s="467"/>
      <c r="F630" s="467"/>
      <c r="G630" s="410"/>
      <c r="H630" s="431"/>
      <c r="I630" s="437" t="s">
        <v>568</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outlineLevel="3" x14ac:dyDescent="0.25">
      <c r="A631" s="383"/>
      <c r="B631" s="392"/>
      <c r="C631" s="385">
        <f t="shared" si="203"/>
        <v>4</v>
      </c>
      <c r="D631" s="410"/>
      <c r="E631" s="467"/>
      <c r="F631" s="467"/>
      <c r="G631" s="410"/>
      <c r="H631" s="431"/>
      <c r="I631" s="437" t="s">
        <v>569</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outlineLevel="3" x14ac:dyDescent="0.25">
      <c r="A632" s="383"/>
      <c r="B632" s="392"/>
      <c r="C632" s="385">
        <f t="shared" si="203"/>
        <v>4</v>
      </c>
      <c r="D632" s="410"/>
      <c r="E632" s="467"/>
      <c r="F632" s="467"/>
      <c r="G632" s="410"/>
      <c r="H632" s="431" t="str">
        <f>H$262</f>
        <v>Win</v>
      </c>
      <c r="I632" s="437" t="s">
        <v>578</v>
      </c>
      <c r="J632" s="437"/>
      <c r="K632" s="415"/>
      <c r="L632" s="415"/>
      <c r="M632" s="415"/>
      <c r="N632" s="415"/>
      <c r="O632" s="415"/>
      <c r="P632" s="415"/>
      <c r="Q632" s="415"/>
      <c r="R632" s="788">
        <f>IF(R624=0,0,R624+24)</f>
        <v>44</v>
      </c>
      <c r="S632" s="784">
        <f t="shared" si="204"/>
        <v>116</v>
      </c>
      <c r="T632" s="785">
        <f t="shared" si="205"/>
        <v>116</v>
      </c>
      <c r="U632" s="784">
        <f t="shared" si="206"/>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outlineLevel="3" x14ac:dyDescent="0.25">
      <c r="A633" s="383"/>
      <c r="B633" s="392"/>
      <c r="C633" s="385">
        <f t="shared" si="203"/>
        <v>4</v>
      </c>
      <c r="D633" s="410"/>
      <c r="E633" s="467"/>
      <c r="F633" s="467"/>
      <c r="G633" s="410"/>
      <c r="H633" s="431"/>
      <c r="I633" s="437" t="s">
        <v>579</v>
      </c>
      <c r="J633" s="437"/>
      <c r="K633" s="415"/>
      <c r="L633" s="415"/>
      <c r="M633" s="415"/>
      <c r="N633" s="415"/>
      <c r="O633" s="415"/>
      <c r="P633" s="415"/>
      <c r="Q633" s="415"/>
      <c r="R633" s="788">
        <f>IF(R625=0,0,R625+24)</f>
        <v>45</v>
      </c>
      <c r="S633" s="784">
        <f t="shared" si="204"/>
        <v>117</v>
      </c>
      <c r="T633" s="785">
        <f t="shared" si="205"/>
        <v>117</v>
      </c>
      <c r="U633" s="784">
        <f t="shared" si="206"/>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outlineLevel="3" x14ac:dyDescent="0.25">
      <c r="A634" s="383"/>
      <c r="B634" s="392"/>
      <c r="C634" s="385">
        <f t="shared" si="203"/>
        <v>4</v>
      </c>
      <c r="D634" s="410"/>
      <c r="E634" s="467"/>
      <c r="F634" s="467"/>
      <c r="G634" s="410"/>
      <c r="H634" s="431"/>
      <c r="I634" s="437" t="s">
        <v>580</v>
      </c>
      <c r="J634" s="437"/>
      <c r="K634" s="415"/>
      <c r="L634" s="415"/>
      <c r="M634" s="415"/>
      <c r="N634" s="415"/>
      <c r="O634" s="415"/>
      <c r="P634" s="415"/>
      <c r="Q634" s="415"/>
      <c r="R634" s="415">
        <v>0</v>
      </c>
      <c r="S634" s="784">
        <f t="shared" si="204"/>
        <v>0</v>
      </c>
      <c r="T634" s="785">
        <f t="shared" si="205"/>
        <v>0</v>
      </c>
      <c r="U634" s="784">
        <f t="shared" si="206"/>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outlineLevel="3" x14ac:dyDescent="0.25">
      <c r="A635" s="383"/>
      <c r="B635" s="392"/>
      <c r="C635" s="385">
        <f t="shared" si="203"/>
        <v>4</v>
      </c>
      <c r="D635" s="410"/>
      <c r="E635" s="467"/>
      <c r="F635" s="467"/>
      <c r="G635" s="410"/>
      <c r="H635" s="431"/>
      <c r="I635" s="437" t="s">
        <v>565</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outlineLevel="3" x14ac:dyDescent="0.25">
      <c r="A636" s="383"/>
      <c r="B636" s="392"/>
      <c r="C636" s="385">
        <f t="shared" si="203"/>
        <v>4</v>
      </c>
      <c r="D636" s="410"/>
      <c r="E636" s="467"/>
      <c r="F636" s="467"/>
      <c r="G636" s="410"/>
      <c r="H636" s="431"/>
      <c r="I636" s="437" t="s">
        <v>566</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outlineLevel="3" x14ac:dyDescent="0.25">
      <c r="A637" s="383"/>
      <c r="B637" s="392"/>
      <c r="C637" s="385">
        <f t="shared" si="203"/>
        <v>4</v>
      </c>
      <c r="D637" s="410"/>
      <c r="E637" s="467"/>
      <c r="F637" s="467"/>
      <c r="G637" s="410"/>
      <c r="H637" s="431"/>
      <c r="I637" s="437" t="s">
        <v>567</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outlineLevel="3" x14ac:dyDescent="0.25">
      <c r="A638" s="383"/>
      <c r="B638" s="392"/>
      <c r="C638" s="385">
        <f t="shared" si="203"/>
        <v>4</v>
      </c>
      <c r="D638" s="410"/>
      <c r="E638" s="467"/>
      <c r="F638" s="467"/>
      <c r="G638" s="410"/>
      <c r="H638" s="431"/>
      <c r="I638" s="437" t="s">
        <v>568</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outlineLevel="3" x14ac:dyDescent="0.25">
      <c r="A639" s="383"/>
      <c r="B639" s="392"/>
      <c r="C639" s="385">
        <f t="shared" si="203"/>
        <v>4</v>
      </c>
      <c r="D639" s="410"/>
      <c r="E639" s="467"/>
      <c r="F639" s="467"/>
      <c r="G639" s="410"/>
      <c r="H639" s="431"/>
      <c r="I639" s="437" t="s">
        <v>569</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outlineLevel="3" x14ac:dyDescent="0.25">
      <c r="A640" s="383"/>
      <c r="B640" s="392"/>
      <c r="C640" s="385">
        <f t="shared" si="203"/>
        <v>4</v>
      </c>
      <c r="D640" s="410"/>
      <c r="E640" s="467"/>
      <c r="F640" s="467"/>
      <c r="G640" s="410"/>
      <c r="H640" s="431" t="str">
        <f>H$263</f>
        <v>Spr</v>
      </c>
      <c r="I640" s="437" t="s">
        <v>578</v>
      </c>
      <c r="J640" s="437"/>
      <c r="K640" s="415"/>
      <c r="L640" s="415"/>
      <c r="M640" s="415"/>
      <c r="N640" s="415"/>
      <c r="O640" s="415"/>
      <c r="P640" s="415"/>
      <c r="Q640" s="415"/>
      <c r="R640" s="788">
        <f>IF(R632=0,0,R632+24)</f>
        <v>68</v>
      </c>
      <c r="S640" s="784">
        <f t="shared" si="204"/>
        <v>140</v>
      </c>
      <c r="T640" s="785">
        <f t="shared" si="205"/>
        <v>140</v>
      </c>
      <c r="U640" s="784">
        <f t="shared" si="206"/>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outlineLevel="3" x14ac:dyDescent="0.25">
      <c r="A641" s="383"/>
      <c r="B641" s="392"/>
      <c r="C641" s="385">
        <f t="shared" si="203"/>
        <v>4</v>
      </c>
      <c r="D641" s="410"/>
      <c r="E641" s="467"/>
      <c r="F641" s="467"/>
      <c r="G641" s="410"/>
      <c r="H641" s="431"/>
      <c r="I641" s="437" t="s">
        <v>579</v>
      </c>
      <c r="J641" s="437"/>
      <c r="K641" s="415"/>
      <c r="L641" s="415"/>
      <c r="M641" s="415"/>
      <c r="N641" s="415"/>
      <c r="O641" s="415"/>
      <c r="P641" s="415"/>
      <c r="Q641" s="415"/>
      <c r="R641" s="788">
        <f>IF(R633=0,0,R633+24)</f>
        <v>69</v>
      </c>
      <c r="S641" s="784">
        <f t="shared" si="204"/>
        <v>141</v>
      </c>
      <c r="T641" s="785">
        <f t="shared" si="205"/>
        <v>141</v>
      </c>
      <c r="U641" s="784">
        <f t="shared" si="206"/>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outlineLevel="3" x14ac:dyDescent="0.25">
      <c r="A642" s="383"/>
      <c r="B642" s="392"/>
      <c r="C642" s="385">
        <f t="shared" si="203"/>
        <v>4</v>
      </c>
      <c r="D642" s="410"/>
      <c r="E642" s="467"/>
      <c r="F642" s="467"/>
      <c r="G642" s="410"/>
      <c r="H642" s="431"/>
      <c r="I642" s="437" t="s">
        <v>580</v>
      </c>
      <c r="J642" s="437"/>
      <c r="K642" s="415"/>
      <c r="L642" s="415"/>
      <c r="M642" s="415"/>
      <c r="N642" s="415"/>
      <c r="O642" s="415"/>
      <c r="P642" s="415"/>
      <c r="Q642" s="415"/>
      <c r="R642" s="415">
        <v>0</v>
      </c>
      <c r="S642" s="784">
        <f t="shared" si="204"/>
        <v>0</v>
      </c>
      <c r="T642" s="785">
        <f t="shared" si="205"/>
        <v>0</v>
      </c>
      <c r="U642" s="784">
        <f t="shared" si="206"/>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outlineLevel="3" x14ac:dyDescent="0.25">
      <c r="A643" s="383"/>
      <c r="B643" s="392"/>
      <c r="C643" s="385">
        <f t="shared" si="203"/>
        <v>4</v>
      </c>
      <c r="D643" s="410"/>
      <c r="E643" s="467"/>
      <c r="F643" s="467"/>
      <c r="G643" s="410"/>
      <c r="H643" s="431"/>
      <c r="I643" s="437" t="s">
        <v>565</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outlineLevel="3" x14ac:dyDescent="0.25">
      <c r="A644" s="383"/>
      <c r="B644" s="392"/>
      <c r="C644" s="385">
        <f t="shared" si="203"/>
        <v>4</v>
      </c>
      <c r="D644" s="410"/>
      <c r="E644" s="467"/>
      <c r="F644" s="467"/>
      <c r="G644" s="410"/>
      <c r="H644" s="431"/>
      <c r="I644" s="437" t="s">
        <v>566</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outlineLevel="3" x14ac:dyDescent="0.25">
      <c r="A645" s="383"/>
      <c r="B645" s="392"/>
      <c r="C645" s="385">
        <f t="shared" si="203"/>
        <v>4</v>
      </c>
      <c r="D645" s="410"/>
      <c r="E645" s="467"/>
      <c r="F645" s="467"/>
      <c r="G645" s="410"/>
      <c r="H645" s="431"/>
      <c r="I645" s="437" t="s">
        <v>567</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outlineLevel="3" x14ac:dyDescent="0.25">
      <c r="A646" s="383"/>
      <c r="B646" s="392"/>
      <c r="C646" s="385">
        <f t="shared" si="203"/>
        <v>4</v>
      </c>
      <c r="D646" s="410"/>
      <c r="E646" s="467"/>
      <c r="F646" s="467"/>
      <c r="G646" s="410"/>
      <c r="H646" s="431"/>
      <c r="I646" s="437" t="s">
        <v>568</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outlineLevel="3" x14ac:dyDescent="0.25">
      <c r="A647" s="383"/>
      <c r="B647" s="392"/>
      <c r="C647" s="385">
        <f t="shared" si="203"/>
        <v>4</v>
      </c>
      <c r="D647" s="410"/>
      <c r="E647" s="467"/>
      <c r="F647" s="467"/>
      <c r="G647" s="410"/>
      <c r="H647" s="431"/>
      <c r="I647" s="437" t="s">
        <v>569</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438</v>
      </c>
      <c r="AP648" s="395"/>
      <c r="AQ648" s="383"/>
      <c r="AR648" s="383"/>
      <c r="AS648" s="383"/>
    </row>
    <row r="649" spans="1:45" outlineLevel="2" x14ac:dyDescent="0.25">
      <c r="A649" s="383"/>
      <c r="B649" s="392"/>
      <c r="C649" s="385">
        <f>INT($C$242)+2</f>
        <v>3</v>
      </c>
      <c r="D649" s="410"/>
      <c r="E649" s="467"/>
      <c r="F649" s="467"/>
      <c r="G649" s="410"/>
      <c r="H649" s="480" t="s">
        <v>613</v>
      </c>
      <c r="I649" s="438" t="s">
        <v>951</v>
      </c>
      <c r="J649" s="438"/>
      <c r="K649" s="530"/>
      <c r="L649" s="528">
        <f>COUNTA($I650:$I$662)/COUNTA($H650:$H$662)</f>
        <v>4</v>
      </c>
      <c r="M649" s="415"/>
      <c r="N649" s="438"/>
      <c r="O649" s="438"/>
      <c r="P649" s="438"/>
      <c r="Q649" s="438"/>
      <c r="R649" s="438" t="s">
        <v>631</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outlineLevel="3" x14ac:dyDescent="0.25">
      <c r="A650" s="383"/>
      <c r="B650" s="392"/>
      <c r="C650" s="385">
        <f t="shared" ref="C650:C661" si="207">INT($C$242)+3</f>
        <v>4</v>
      </c>
      <c r="D650" s="410"/>
      <c r="E650" s="467"/>
      <c r="F650" s="467"/>
      <c r="G650" s="410"/>
      <c r="H650" s="431" t="str">
        <f>H$261</f>
        <v>Aut</v>
      </c>
      <c r="I650" s="437" t="s">
        <v>620</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outlineLevel="3" x14ac:dyDescent="0.25">
      <c r="A651" s="383"/>
      <c r="B651" s="392"/>
      <c r="C651" s="385">
        <f t="shared" si="207"/>
        <v>4</v>
      </c>
      <c r="D651" s="410"/>
      <c r="E651" s="467"/>
      <c r="F651" s="467"/>
      <c r="G651" s="410"/>
      <c r="H651" s="431"/>
      <c r="I651" s="437" t="s">
        <v>633</v>
      </c>
      <c r="J651" s="437"/>
      <c r="K651" s="415"/>
      <c r="L651" s="414"/>
      <c r="M651" s="415"/>
      <c r="N651" s="415"/>
      <c r="O651" s="415"/>
      <c r="P651" s="415"/>
      <c r="Q651" s="415"/>
      <c r="R651" s="415">
        <v>0</v>
      </c>
      <c r="S651" s="784">
        <f>IF(R651=0,0,R651+72)</f>
        <v>0</v>
      </c>
      <c r="T651" s="785">
        <f t="shared" ref="T651:T653" si="208">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outlineLevel="3" x14ac:dyDescent="0.25">
      <c r="A652" s="383"/>
      <c r="B652" s="392"/>
      <c r="C652" s="385">
        <f t="shared" si="207"/>
        <v>4</v>
      </c>
      <c r="D652" s="410"/>
      <c r="E652" s="467"/>
      <c r="F652" s="467"/>
      <c r="G652" s="410"/>
      <c r="H652" s="431"/>
      <c r="I652" s="437" t="s">
        <v>634</v>
      </c>
      <c r="J652" s="437"/>
      <c r="K652" s="415"/>
      <c r="L652" s="415"/>
      <c r="M652" s="415"/>
      <c r="N652" s="415"/>
      <c r="O652" s="415"/>
      <c r="P652" s="415"/>
      <c r="Q652" s="415"/>
      <c r="R652" s="432">
        <v>24</v>
      </c>
      <c r="S652" s="784">
        <f>IF(R652=0,0,R652+72)</f>
        <v>96</v>
      </c>
      <c r="T652" s="785">
        <f t="shared" si="208"/>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outlineLevel="3" x14ac:dyDescent="0.25">
      <c r="A653" s="383"/>
      <c r="B653" s="392"/>
      <c r="C653" s="385">
        <f t="shared" si="207"/>
        <v>4</v>
      </c>
      <c r="D653" s="410"/>
      <c r="E653" s="467"/>
      <c r="F653" s="467"/>
      <c r="G653" s="410"/>
      <c r="H653" s="431"/>
      <c r="I653" s="437" t="s">
        <v>635</v>
      </c>
      <c r="J653" s="437"/>
      <c r="K653" s="415"/>
      <c r="L653" s="415"/>
      <c r="M653" s="415"/>
      <c r="N653" s="415"/>
      <c r="O653" s="415"/>
      <c r="P653" s="415"/>
      <c r="Q653" s="415"/>
      <c r="R653" s="432">
        <v>0</v>
      </c>
      <c r="S653" s="784">
        <f>IF(R653=0,0,R653+72)</f>
        <v>0</v>
      </c>
      <c r="T653" s="785">
        <f t="shared" si="208"/>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outlineLevel="3" x14ac:dyDescent="0.25">
      <c r="A654" s="383"/>
      <c r="B654" s="392"/>
      <c r="C654" s="385">
        <f t="shared" si="207"/>
        <v>4</v>
      </c>
      <c r="D654" s="410"/>
      <c r="E654" s="467"/>
      <c r="F654" s="467"/>
      <c r="G654" s="410"/>
      <c r="H654" s="431" t="str">
        <f>H$262</f>
        <v>Win</v>
      </c>
      <c r="I654" s="437" t="s">
        <v>620</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outlineLevel="3" x14ac:dyDescent="0.25">
      <c r="A655" s="383"/>
      <c r="B655" s="392"/>
      <c r="C655" s="385">
        <f t="shared" si="207"/>
        <v>4</v>
      </c>
      <c r="D655" s="410"/>
      <c r="E655" s="467"/>
      <c r="F655" s="467"/>
      <c r="G655" s="410"/>
      <c r="H655" s="431"/>
      <c r="I655" s="437" t="s">
        <v>633</v>
      </c>
      <c r="J655" s="437"/>
      <c r="K655" s="415"/>
      <c r="L655" s="415"/>
      <c r="M655" s="415"/>
      <c r="N655" s="415"/>
      <c r="O655" s="415"/>
      <c r="P655" s="415"/>
      <c r="Q655" s="415"/>
      <c r="R655" s="415">
        <v>0</v>
      </c>
      <c r="S655" s="784">
        <f>IF(R655=0,0,R655+72)</f>
        <v>0</v>
      </c>
      <c r="T655" s="785">
        <f t="shared" ref="T655:T657" si="209">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outlineLevel="3" x14ac:dyDescent="0.25">
      <c r="A656" s="383"/>
      <c r="B656" s="392"/>
      <c r="C656" s="385">
        <f t="shared" si="207"/>
        <v>4</v>
      </c>
      <c r="D656" s="410"/>
      <c r="E656" s="467"/>
      <c r="F656" s="467"/>
      <c r="G656" s="410"/>
      <c r="H656" s="431"/>
      <c r="I656" s="437" t="s">
        <v>634</v>
      </c>
      <c r="J656" s="437"/>
      <c r="K656" s="415"/>
      <c r="L656" s="415"/>
      <c r="M656" s="415"/>
      <c r="N656" s="415"/>
      <c r="O656" s="415"/>
      <c r="P656" s="415"/>
      <c r="Q656" s="415"/>
      <c r="R656" s="786">
        <f>IF(R652=0,0,R652+24)</f>
        <v>48</v>
      </c>
      <c r="S656" s="784">
        <f>IF(R656=0,0,R656+72)</f>
        <v>120</v>
      </c>
      <c r="T656" s="785">
        <f t="shared" si="209"/>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outlineLevel="3" x14ac:dyDescent="0.25">
      <c r="A657" s="383"/>
      <c r="B657" s="392"/>
      <c r="C657" s="385">
        <f t="shared" si="207"/>
        <v>4</v>
      </c>
      <c r="D657" s="410"/>
      <c r="E657" s="467"/>
      <c r="F657" s="467"/>
      <c r="G657" s="410"/>
      <c r="H657" s="431"/>
      <c r="I657" s="437" t="s">
        <v>635</v>
      </c>
      <c r="J657" s="437"/>
      <c r="K657" s="415"/>
      <c r="L657" s="415"/>
      <c r="M657" s="415"/>
      <c r="N657" s="415"/>
      <c r="O657" s="415"/>
      <c r="P657" s="415"/>
      <c r="Q657" s="415"/>
      <c r="R657" s="786">
        <f>IF(R653=0,0,R653+24)</f>
        <v>0</v>
      </c>
      <c r="S657" s="784">
        <f>IF(R657=0,0,R657+72)</f>
        <v>0</v>
      </c>
      <c r="T657" s="785">
        <f t="shared" si="209"/>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outlineLevel="3" x14ac:dyDescent="0.25">
      <c r="A658" s="383"/>
      <c r="B658" s="392"/>
      <c r="C658" s="385">
        <f t="shared" si="207"/>
        <v>4</v>
      </c>
      <c r="D658" s="410"/>
      <c r="E658" s="467"/>
      <c r="F658" s="467"/>
      <c r="G658" s="410"/>
      <c r="H658" s="431" t="str">
        <f>H$263</f>
        <v>Spr</v>
      </c>
      <c r="I658" s="437" t="s">
        <v>620</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outlineLevel="3" x14ac:dyDescent="0.25">
      <c r="A659" s="383"/>
      <c r="B659" s="392"/>
      <c r="C659" s="385">
        <f t="shared" si="207"/>
        <v>4</v>
      </c>
      <c r="D659" s="410"/>
      <c r="E659" s="467"/>
      <c r="F659" s="467"/>
      <c r="G659" s="410"/>
      <c r="H659" s="431"/>
      <c r="I659" s="437" t="s">
        <v>633</v>
      </c>
      <c r="J659" s="437"/>
      <c r="K659" s="415"/>
      <c r="L659" s="415"/>
      <c r="M659" s="415"/>
      <c r="N659" s="415"/>
      <c r="O659" s="415"/>
      <c r="P659" s="415"/>
      <c r="Q659" s="415"/>
      <c r="R659" s="415">
        <v>0</v>
      </c>
      <c r="S659" s="784">
        <f>IF(R659=0,0,R659+72)</f>
        <v>0</v>
      </c>
      <c r="T659" s="785">
        <f t="shared" ref="T659:T661" si="210">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outlineLevel="3" x14ac:dyDescent="0.25">
      <c r="A660" s="383"/>
      <c r="B660" s="392"/>
      <c r="C660" s="385">
        <f t="shared" si="207"/>
        <v>4</v>
      </c>
      <c r="D660" s="410"/>
      <c r="E660" s="467"/>
      <c r="F660" s="467"/>
      <c r="G660" s="410"/>
      <c r="H660" s="431"/>
      <c r="I660" s="437" t="s">
        <v>634</v>
      </c>
      <c r="J660" s="437"/>
      <c r="K660" s="415"/>
      <c r="L660" s="415"/>
      <c r="M660" s="415"/>
      <c r="N660" s="415"/>
      <c r="O660" s="415"/>
      <c r="P660" s="415"/>
      <c r="Q660" s="415"/>
      <c r="R660" s="786">
        <f>IF(R656=0,0,R656+24)</f>
        <v>72</v>
      </c>
      <c r="S660" s="784">
        <f>IF(R660=0,0,R660+72)</f>
        <v>144</v>
      </c>
      <c r="T660" s="785">
        <f t="shared" si="210"/>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outlineLevel="3" x14ac:dyDescent="0.25">
      <c r="A661" s="383"/>
      <c r="B661" s="392"/>
      <c r="C661" s="385">
        <f t="shared" si="207"/>
        <v>4</v>
      </c>
      <c r="D661" s="410"/>
      <c r="E661" s="467"/>
      <c r="F661" s="467"/>
      <c r="G661" s="410"/>
      <c r="H661" s="431"/>
      <c r="I661" s="437" t="s">
        <v>635</v>
      </c>
      <c r="J661" s="437"/>
      <c r="K661" s="415"/>
      <c r="L661" s="415"/>
      <c r="M661" s="415"/>
      <c r="N661" s="415"/>
      <c r="O661" s="415"/>
      <c r="P661" s="415"/>
      <c r="Q661" s="415"/>
      <c r="R661" s="786">
        <f>IF(R657=0,0,R657+24)</f>
        <v>0</v>
      </c>
      <c r="S661" s="784">
        <f>IF(R661=0,0,R661+72)</f>
        <v>0</v>
      </c>
      <c r="T661" s="785">
        <f t="shared" si="210"/>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438</v>
      </c>
      <c r="AP662" s="395"/>
      <c r="AQ662" s="383"/>
      <c r="AR662" s="383"/>
      <c r="AS662" s="383"/>
    </row>
    <row r="663" spans="1:45" outlineLevel="2" x14ac:dyDescent="0.25">
      <c r="A663" s="383"/>
      <c r="B663" s="392"/>
      <c r="C663" s="385">
        <f>INT($C$242)+2</f>
        <v>3</v>
      </c>
      <c r="D663" s="410"/>
      <c r="E663" s="467"/>
      <c r="F663" s="467"/>
      <c r="G663" s="410"/>
      <c r="H663" s="480" t="s">
        <v>613</v>
      </c>
      <c r="I663" s="438" t="s">
        <v>952</v>
      </c>
      <c r="J663" s="438"/>
      <c r="K663" s="530"/>
      <c r="L663" s="528">
        <f>COUNTA($I664:$I$679)/COUNTA($H664:$H$679)</f>
        <v>5</v>
      </c>
      <c r="M663" s="415"/>
      <c r="N663" s="438"/>
      <c r="O663" s="438"/>
      <c r="P663" s="438"/>
      <c r="Q663" s="438"/>
      <c r="R663" s="438" t="s">
        <v>631</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outlineLevel="3" x14ac:dyDescent="0.25">
      <c r="A664" s="383"/>
      <c r="B664" s="392"/>
      <c r="C664" s="385">
        <f t="shared" ref="C664:C678" si="211">INT($C$242)+3</f>
        <v>4</v>
      </c>
      <c r="D664" s="410"/>
      <c r="E664" s="467"/>
      <c r="F664" s="467"/>
      <c r="G664" s="410"/>
      <c r="H664" s="431" t="str">
        <f>H$261</f>
        <v>Aut</v>
      </c>
      <c r="I664" s="437" t="s">
        <v>620</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outlineLevel="3" x14ac:dyDescent="0.25">
      <c r="A665" s="383"/>
      <c r="B665" s="392"/>
      <c r="C665" s="385">
        <f t="shared" si="211"/>
        <v>4</v>
      </c>
      <c r="D665" s="410"/>
      <c r="E665" s="467"/>
      <c r="F665" s="467"/>
      <c r="G665" s="410"/>
      <c r="H665" s="431"/>
      <c r="I665" s="437" t="s">
        <v>632</v>
      </c>
      <c r="J665" s="437"/>
      <c r="K665" s="415"/>
      <c r="L665" s="415"/>
      <c r="M665" s="415"/>
      <c r="N665" s="415"/>
      <c r="O665" s="415"/>
      <c r="P665" s="415"/>
      <c r="Q665" s="415"/>
      <c r="R665" s="432">
        <v>0</v>
      </c>
      <c r="S665" s="784">
        <f>IF(R665=0,0,R665+72)</f>
        <v>0</v>
      </c>
      <c r="T665" s="785">
        <f t="shared" ref="T665:T668" si="212">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outlineLevel="3" x14ac:dyDescent="0.25">
      <c r="A666" s="383"/>
      <c r="B666" s="392"/>
      <c r="C666" s="385">
        <f t="shared" si="211"/>
        <v>4</v>
      </c>
      <c r="D666" s="410"/>
      <c r="E666" s="467"/>
      <c r="F666" s="467"/>
      <c r="G666" s="410"/>
      <c r="H666" s="431"/>
      <c r="I666" s="437" t="s">
        <v>601</v>
      </c>
      <c r="J666" s="437"/>
      <c r="K666" s="415"/>
      <c r="L666" s="415"/>
      <c r="M666" s="415"/>
      <c r="N666" s="415"/>
      <c r="O666" s="415"/>
      <c r="P666" s="415"/>
      <c r="Q666" s="415"/>
      <c r="R666" s="432">
        <v>22</v>
      </c>
      <c r="S666" s="784">
        <f>IF(R666=0,0,R666+72)</f>
        <v>94</v>
      </c>
      <c r="T666" s="785">
        <f t="shared" si="212"/>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outlineLevel="3" x14ac:dyDescent="0.25">
      <c r="A667" s="383"/>
      <c r="B667" s="392"/>
      <c r="C667" s="385">
        <f t="shared" si="211"/>
        <v>4</v>
      </c>
      <c r="D667" s="410"/>
      <c r="E667" s="467"/>
      <c r="F667" s="467"/>
      <c r="G667" s="410"/>
      <c r="H667" s="431"/>
      <c r="I667" s="437" t="s">
        <v>629</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outlineLevel="3" x14ac:dyDescent="0.25">
      <c r="A668" s="383"/>
      <c r="B668" s="392"/>
      <c r="C668" s="385">
        <f t="shared" si="211"/>
        <v>4</v>
      </c>
      <c r="D668" s="410"/>
      <c r="E668" s="467"/>
      <c r="F668" s="467"/>
      <c r="G668" s="410"/>
      <c r="H668" s="431"/>
      <c r="I668" s="437" t="s">
        <v>602</v>
      </c>
      <c r="J668" s="437"/>
      <c r="K668" s="415"/>
      <c r="L668" s="415"/>
      <c r="M668" s="415"/>
      <c r="N668" s="415"/>
      <c r="O668" s="415"/>
      <c r="P668" s="415"/>
      <c r="Q668" s="415"/>
      <c r="R668" s="432">
        <v>23</v>
      </c>
      <c r="S668" s="784">
        <f>IF(R668=0,0,R668+72)</f>
        <v>95</v>
      </c>
      <c r="T668" s="785">
        <f t="shared" si="212"/>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outlineLevel="3" x14ac:dyDescent="0.25">
      <c r="A669" s="383"/>
      <c r="B669" s="392"/>
      <c r="C669" s="385">
        <f t="shared" si="211"/>
        <v>4</v>
      </c>
      <c r="D669" s="410"/>
      <c r="E669" s="467"/>
      <c r="F669" s="467"/>
      <c r="G669" s="410"/>
      <c r="H669" s="431" t="str">
        <f>H$262</f>
        <v>Win</v>
      </c>
      <c r="I669" s="437" t="s">
        <v>620</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outlineLevel="3" x14ac:dyDescent="0.25">
      <c r="A670" s="383"/>
      <c r="B670" s="392"/>
      <c r="C670" s="385">
        <f t="shared" si="211"/>
        <v>4</v>
      </c>
      <c r="D670" s="410"/>
      <c r="E670" s="467"/>
      <c r="F670" s="467"/>
      <c r="G670" s="410"/>
      <c r="H670" s="431"/>
      <c r="I670" s="437" t="s">
        <v>632</v>
      </c>
      <c r="J670" s="437"/>
      <c r="K670" s="415"/>
      <c r="L670" s="415"/>
      <c r="M670" s="415"/>
      <c r="N670" s="415"/>
      <c r="O670" s="415"/>
      <c r="P670" s="415"/>
      <c r="Q670" s="415"/>
      <c r="R670" s="790">
        <f>IF(R665=0,0,R665+24)</f>
        <v>0</v>
      </c>
      <c r="S670" s="784">
        <f>IF(R670=0,0,R670+72)</f>
        <v>0</v>
      </c>
      <c r="T670" s="785">
        <f t="shared" ref="T670:T673" si="213">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outlineLevel="3" x14ac:dyDescent="0.25">
      <c r="A671" s="383"/>
      <c r="B671" s="392"/>
      <c r="C671" s="385">
        <f t="shared" si="211"/>
        <v>4</v>
      </c>
      <c r="D671" s="410"/>
      <c r="E671" s="467"/>
      <c r="F671" s="467"/>
      <c r="G671" s="410"/>
      <c r="H671" s="431"/>
      <c r="I671" s="437" t="s">
        <v>601</v>
      </c>
      <c r="J671" s="437"/>
      <c r="K671" s="415"/>
      <c r="L671" s="415"/>
      <c r="M671" s="415"/>
      <c r="N671" s="415"/>
      <c r="O671" s="415"/>
      <c r="P671" s="415"/>
      <c r="Q671" s="415"/>
      <c r="R671" s="790">
        <f>IF(R666=0,0,R666+24)</f>
        <v>46</v>
      </c>
      <c r="S671" s="784">
        <f>IF(R671=0,0,R671+72)</f>
        <v>118</v>
      </c>
      <c r="T671" s="785">
        <f t="shared" si="213"/>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outlineLevel="3" x14ac:dyDescent="0.25">
      <c r="A672" s="383"/>
      <c r="B672" s="392"/>
      <c r="C672" s="385">
        <f t="shared" si="211"/>
        <v>4</v>
      </c>
      <c r="D672" s="410"/>
      <c r="E672" s="467"/>
      <c r="F672" s="467"/>
      <c r="G672" s="410"/>
      <c r="H672" s="431"/>
      <c r="I672" s="437" t="s">
        <v>629</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outlineLevel="3" x14ac:dyDescent="0.25">
      <c r="A673" s="383"/>
      <c r="B673" s="392"/>
      <c r="C673" s="385">
        <f t="shared" si="211"/>
        <v>4</v>
      </c>
      <c r="D673" s="410"/>
      <c r="E673" s="467"/>
      <c r="F673" s="467"/>
      <c r="G673" s="410"/>
      <c r="H673" s="431"/>
      <c r="I673" s="437" t="s">
        <v>602</v>
      </c>
      <c r="J673" s="437"/>
      <c r="K673" s="415"/>
      <c r="L673" s="415"/>
      <c r="M673" s="415"/>
      <c r="N673" s="415"/>
      <c r="O673" s="415"/>
      <c r="P673" s="415"/>
      <c r="Q673" s="415"/>
      <c r="R673" s="790">
        <f>IF(R668=0,0,R668+24)</f>
        <v>47</v>
      </c>
      <c r="S673" s="784">
        <f>IF(R673=0,0,R673+72)</f>
        <v>119</v>
      </c>
      <c r="T673" s="785">
        <f t="shared" si="213"/>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outlineLevel="3" x14ac:dyDescent="0.25">
      <c r="A674" s="383"/>
      <c r="B674" s="392"/>
      <c r="C674" s="385">
        <f t="shared" si="211"/>
        <v>4</v>
      </c>
      <c r="D674" s="410"/>
      <c r="E674" s="467"/>
      <c r="F674" s="467"/>
      <c r="G674" s="410"/>
      <c r="H674" s="431" t="str">
        <f>H$263</f>
        <v>Spr</v>
      </c>
      <c r="I674" s="437" t="s">
        <v>620</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outlineLevel="3" x14ac:dyDescent="0.25">
      <c r="A675" s="383"/>
      <c r="B675" s="392"/>
      <c r="C675" s="385">
        <f t="shared" si="211"/>
        <v>4</v>
      </c>
      <c r="D675" s="410"/>
      <c r="E675" s="467"/>
      <c r="F675" s="467"/>
      <c r="G675" s="410"/>
      <c r="H675" s="431"/>
      <c r="I675" s="437" t="s">
        <v>632</v>
      </c>
      <c r="J675" s="437"/>
      <c r="K675" s="415"/>
      <c r="L675" s="415"/>
      <c r="M675" s="415"/>
      <c r="N675" s="415"/>
      <c r="O675" s="415"/>
      <c r="P675" s="415"/>
      <c r="Q675" s="415"/>
      <c r="R675" s="790">
        <f>IF(R670=0,0,R670+24)</f>
        <v>0</v>
      </c>
      <c r="S675" s="784">
        <f>IF(R675=0,0,R675+72)</f>
        <v>0</v>
      </c>
      <c r="T675" s="785">
        <f t="shared" ref="T675:T678" si="214">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outlineLevel="3" x14ac:dyDescent="0.25">
      <c r="A676" s="383"/>
      <c r="B676" s="392"/>
      <c r="C676" s="385">
        <f t="shared" si="211"/>
        <v>4</v>
      </c>
      <c r="D676" s="410"/>
      <c r="E676" s="467"/>
      <c r="F676" s="467"/>
      <c r="G676" s="410"/>
      <c r="H676" s="431"/>
      <c r="I676" s="437" t="s">
        <v>601</v>
      </c>
      <c r="J676" s="437"/>
      <c r="K676" s="415"/>
      <c r="L676" s="415"/>
      <c r="M676" s="415"/>
      <c r="N676" s="415"/>
      <c r="O676" s="415"/>
      <c r="P676" s="415"/>
      <c r="Q676" s="415"/>
      <c r="R676" s="790">
        <f>IF(R671=0,0,R671+24)</f>
        <v>70</v>
      </c>
      <c r="S676" s="784">
        <f>IF(R676=0,0,R676+72)</f>
        <v>142</v>
      </c>
      <c r="T676" s="785">
        <f t="shared" si="214"/>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outlineLevel="3" x14ac:dyDescent="0.25">
      <c r="A677" s="383"/>
      <c r="B677" s="392"/>
      <c r="C677" s="385">
        <f t="shared" si="211"/>
        <v>4</v>
      </c>
      <c r="D677" s="410"/>
      <c r="E677" s="467"/>
      <c r="F677" s="467"/>
      <c r="G677" s="410"/>
      <c r="H677" s="431"/>
      <c r="I677" s="437" t="s">
        <v>629</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outlineLevel="3" x14ac:dyDescent="0.25">
      <c r="A678" s="383"/>
      <c r="B678" s="392"/>
      <c r="C678" s="385">
        <f t="shared" si="211"/>
        <v>4</v>
      </c>
      <c r="D678" s="410"/>
      <c r="E678" s="467"/>
      <c r="F678" s="467"/>
      <c r="G678" s="410"/>
      <c r="H678" s="431"/>
      <c r="I678" s="437" t="s">
        <v>602</v>
      </c>
      <c r="J678" s="437"/>
      <c r="K678" s="415"/>
      <c r="L678" s="415"/>
      <c r="M678" s="415"/>
      <c r="N678" s="415"/>
      <c r="O678" s="415"/>
      <c r="P678" s="415"/>
      <c r="Q678" s="415"/>
      <c r="R678" s="790">
        <f>IF(R673=0,0,R673+24)</f>
        <v>71</v>
      </c>
      <c r="S678" s="784">
        <f>IF(R678=0,0,R678+72)</f>
        <v>143</v>
      </c>
      <c r="T678" s="785">
        <f t="shared" si="214"/>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438</v>
      </c>
      <c r="AP679" s="395"/>
      <c r="AQ679" s="383"/>
      <c r="AR679" s="383"/>
      <c r="AS679" s="383"/>
    </row>
    <row r="680" spans="1:45" outlineLevel="1" x14ac:dyDescent="0.25">
      <c r="A680" s="383"/>
      <c r="B680" s="392"/>
      <c r="C680" s="385">
        <f>INT($C$242)+1</f>
        <v>2</v>
      </c>
      <c r="D680" s="410"/>
      <c r="E680" s="467"/>
      <c r="F680" s="467"/>
      <c r="G680" s="410"/>
      <c r="H680" s="470" t="s">
        <v>636</v>
      </c>
      <c r="I680" s="428" t="s">
        <v>637</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customHeight="1" outlineLevel="3" x14ac:dyDescent="0.25">
      <c r="A681" s="383"/>
      <c r="B681" s="392"/>
      <c r="C681" s="385">
        <f>INT($C$242)+3.005</f>
        <v>4.0049999999999999</v>
      </c>
      <c r="D681" s="410" t="s">
        <v>434</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outlineLevel="3" x14ac:dyDescent="0.25">
      <c r="A682" s="383"/>
      <c r="B682" s="392"/>
      <c r="C682" s="385">
        <f t="shared" ref="C682:C691" si="215">INT($C$242)+2</f>
        <v>3</v>
      </c>
      <c r="D682" s="410"/>
      <c r="E682" s="467"/>
      <c r="F682" s="467"/>
      <c r="G682" s="410"/>
      <c r="H682" s="431" t="str">
        <f>"Birth: "&amp;H$261</f>
        <v>Birth: Aut</v>
      </c>
      <c r="I682" s="437" t="s">
        <v>549</v>
      </c>
      <c r="J682" s="437"/>
      <c r="K682" s="476">
        <f t="shared" ref="K682:Q682" si="216">K261</f>
        <v>43600</v>
      </c>
      <c r="L682" s="476">
        <f t="shared" si="216"/>
        <v>43600</v>
      </c>
      <c r="M682" s="476">
        <f t="shared" si="216"/>
        <v>43600</v>
      </c>
      <c r="N682" s="476">
        <f t="shared" si="216"/>
        <v>43600</v>
      </c>
      <c r="O682" s="476">
        <f t="shared" si="216"/>
        <v>43600</v>
      </c>
      <c r="P682" s="476">
        <f t="shared" si="216"/>
        <v>43600</v>
      </c>
      <c r="Q682" s="476">
        <f t="shared" si="216"/>
        <v>43600</v>
      </c>
      <c r="R682" s="532">
        <f>R270</f>
        <v>43600</v>
      </c>
      <c r="S682" s="532">
        <f>S270</f>
        <v>43600</v>
      </c>
      <c r="T682" s="532">
        <f>T270</f>
        <v>43600</v>
      </c>
      <c r="U682" s="532">
        <f>U270</f>
        <v>43600</v>
      </c>
      <c r="V682" s="415" t="s">
        <v>875</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outlineLevel="3" x14ac:dyDescent="0.25">
      <c r="A683" s="383"/>
      <c r="B683" s="392"/>
      <c r="C683" s="385">
        <f t="shared" si="215"/>
        <v>3</v>
      </c>
      <c r="D683" s="410"/>
      <c r="E683" s="467"/>
      <c r="F683" s="467"/>
      <c r="G683" s="410"/>
      <c r="H683" s="480"/>
      <c r="I683" s="437" t="s">
        <v>638</v>
      </c>
      <c r="J683" s="437"/>
      <c r="K683" s="533">
        <f t="shared" ref="K683:U683" si="217">K682+INDEX($R$364:$U$364,1,K$250+1)</f>
        <v>43691</v>
      </c>
      <c r="L683" s="533">
        <f t="shared" si="217"/>
        <v>43691</v>
      </c>
      <c r="M683" s="533">
        <f t="shared" si="217"/>
        <v>43691</v>
      </c>
      <c r="N683" s="533">
        <f t="shared" si="217"/>
        <v>43691</v>
      </c>
      <c r="O683" s="533">
        <f t="shared" si="217"/>
        <v>43691</v>
      </c>
      <c r="P683" s="533">
        <f t="shared" si="217"/>
        <v>43691</v>
      </c>
      <c r="Q683" s="533">
        <f t="shared" si="217"/>
        <v>43691</v>
      </c>
      <c r="R683" s="533">
        <f t="shared" si="217"/>
        <v>43691</v>
      </c>
      <c r="S683" s="533">
        <f t="shared" si="217"/>
        <v>43691</v>
      </c>
      <c r="T683" s="533">
        <f t="shared" si="217"/>
        <v>43691</v>
      </c>
      <c r="U683" s="533">
        <f t="shared" si="217"/>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outlineLevel="3" x14ac:dyDescent="0.25">
      <c r="A684" s="383"/>
      <c r="B684" s="392"/>
      <c r="C684" s="385">
        <f t="shared" si="215"/>
        <v>3</v>
      </c>
      <c r="D684" s="410"/>
      <c r="E684" s="467"/>
      <c r="F684" s="467"/>
      <c r="G684" s="410"/>
      <c r="H684" s="431" t="str">
        <f>"Birth: "&amp;H$262</f>
        <v>Birth: Win</v>
      </c>
      <c r="I684" s="437" t="s">
        <v>549</v>
      </c>
      <c r="J684" s="437"/>
      <c r="K684" s="479">
        <f t="shared" ref="K684:Q684" si="218">K262</f>
        <v>43634</v>
      </c>
      <c r="L684" s="479">
        <f t="shared" si="218"/>
        <v>43634</v>
      </c>
      <c r="M684" s="479">
        <f t="shared" si="218"/>
        <v>43634</v>
      </c>
      <c r="N684" s="479">
        <f t="shared" si="218"/>
        <v>43634</v>
      </c>
      <c r="O684" s="479">
        <f t="shared" si="218"/>
        <v>43634</v>
      </c>
      <c r="P684" s="479">
        <f t="shared" si="218"/>
        <v>43634</v>
      </c>
      <c r="Q684" s="479">
        <f t="shared" si="218"/>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outlineLevel="3" x14ac:dyDescent="0.25">
      <c r="A685" s="383"/>
      <c r="B685" s="392"/>
      <c r="C685" s="385">
        <f t="shared" si="215"/>
        <v>3</v>
      </c>
      <c r="D685" s="410"/>
      <c r="E685" s="467"/>
      <c r="F685" s="467"/>
      <c r="G685" s="410"/>
      <c r="H685" s="480"/>
      <c r="I685" s="437" t="s">
        <v>638</v>
      </c>
      <c r="J685" s="437"/>
      <c r="K685" s="534">
        <f t="shared" ref="K685:U685" si="219">K684+INDEX($R$364:$U$364,1,K$250+1)</f>
        <v>43725</v>
      </c>
      <c r="L685" s="534">
        <f t="shared" si="219"/>
        <v>43725</v>
      </c>
      <c r="M685" s="533">
        <f t="shared" si="219"/>
        <v>43725</v>
      </c>
      <c r="N685" s="533">
        <f t="shared" si="219"/>
        <v>43725</v>
      </c>
      <c r="O685" s="533">
        <f t="shared" si="219"/>
        <v>43725</v>
      </c>
      <c r="P685" s="533">
        <f t="shared" si="219"/>
        <v>43725</v>
      </c>
      <c r="Q685" s="533">
        <f t="shared" si="219"/>
        <v>43725</v>
      </c>
      <c r="R685" s="533">
        <f t="shared" si="219"/>
        <v>43725</v>
      </c>
      <c r="S685" s="533">
        <f t="shared" si="219"/>
        <v>43725</v>
      </c>
      <c r="T685" s="533">
        <f t="shared" si="219"/>
        <v>43725</v>
      </c>
      <c r="U685" s="533">
        <f t="shared" si="219"/>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outlineLevel="3" x14ac:dyDescent="0.25">
      <c r="A686" s="383"/>
      <c r="B686" s="392"/>
      <c r="C686" s="385">
        <f t="shared" si="215"/>
        <v>3</v>
      </c>
      <c r="D686" s="410"/>
      <c r="E686" s="467"/>
      <c r="F686" s="467"/>
      <c r="G686" s="410"/>
      <c r="H686" s="431" t="str">
        <f>"Birth: "&amp;H$263</f>
        <v>Birth: Spr</v>
      </c>
      <c r="I686" s="437" t="s">
        <v>549</v>
      </c>
      <c r="J686" s="437"/>
      <c r="K686" s="479">
        <f t="shared" ref="K686:Q686" si="220">K263</f>
        <v>43669</v>
      </c>
      <c r="L686" s="479">
        <f t="shared" si="220"/>
        <v>43669</v>
      </c>
      <c r="M686" s="479">
        <f t="shared" si="220"/>
        <v>43669</v>
      </c>
      <c r="N686" s="479">
        <f t="shared" si="220"/>
        <v>43669</v>
      </c>
      <c r="O686" s="479">
        <f t="shared" si="220"/>
        <v>43669</v>
      </c>
      <c r="P686" s="479">
        <f t="shared" si="220"/>
        <v>43669</v>
      </c>
      <c r="Q686" s="479">
        <f t="shared" si="220"/>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outlineLevel="3" x14ac:dyDescent="0.25">
      <c r="A687" s="383"/>
      <c r="B687" s="392"/>
      <c r="C687" s="385">
        <f t="shared" si="215"/>
        <v>3</v>
      </c>
      <c r="D687" s="410"/>
      <c r="E687" s="467"/>
      <c r="F687" s="467"/>
      <c r="G687" s="410"/>
      <c r="H687" s="480"/>
      <c r="I687" s="437" t="s">
        <v>638</v>
      </c>
      <c r="J687" s="437"/>
      <c r="K687" s="534">
        <f t="shared" ref="K687:U687" si="221">K686+INDEX($R$364:$U$364,1,K$250+1)</f>
        <v>43760</v>
      </c>
      <c r="L687" s="534">
        <f t="shared" si="221"/>
        <v>43760</v>
      </c>
      <c r="M687" s="533">
        <f t="shared" si="221"/>
        <v>43760</v>
      </c>
      <c r="N687" s="533">
        <f t="shared" si="221"/>
        <v>43760</v>
      </c>
      <c r="O687" s="533">
        <f t="shared" si="221"/>
        <v>43760</v>
      </c>
      <c r="P687" s="533">
        <f t="shared" si="221"/>
        <v>43760</v>
      </c>
      <c r="Q687" s="533">
        <f t="shared" si="221"/>
        <v>43760</v>
      </c>
      <c r="R687" s="533">
        <f t="shared" si="221"/>
        <v>43760</v>
      </c>
      <c r="S687" s="533">
        <f t="shared" si="221"/>
        <v>43760</v>
      </c>
      <c r="T687" s="533">
        <f t="shared" si="221"/>
        <v>43760</v>
      </c>
      <c r="U687" s="533">
        <f t="shared" si="221"/>
        <v>43760</v>
      </c>
      <c r="V687" s="415"/>
      <c r="W687" s="415"/>
      <c r="X687" s="415"/>
      <c r="Y687" s="415"/>
      <c r="Z687" s="415"/>
      <c r="AA687" s="415"/>
      <c r="AB687" s="415"/>
      <c r="AC687" s="415"/>
      <c r="AD687" s="529" t="s">
        <v>1171</v>
      </c>
      <c r="AE687" s="415"/>
      <c r="AF687" s="415"/>
      <c r="AG687" s="415"/>
      <c r="AH687" s="415"/>
      <c r="AI687" s="415"/>
      <c r="AJ687" s="415"/>
      <c r="AK687" s="415"/>
      <c r="AL687" s="415"/>
      <c r="AM687" s="415"/>
      <c r="AN687" s="415"/>
      <c r="AO687" s="410"/>
      <c r="AP687" s="395"/>
      <c r="AQ687" s="383"/>
      <c r="AR687" s="383"/>
      <c r="AS687" s="383"/>
    </row>
    <row r="688" spans="1:45" outlineLevel="2" x14ac:dyDescent="0.25">
      <c r="A688" s="383"/>
      <c r="B688" s="392"/>
      <c r="C688" s="385">
        <f t="shared" si="215"/>
        <v>3</v>
      </c>
      <c r="D688" s="410"/>
      <c r="E688" s="467"/>
      <c r="F688" s="467"/>
      <c r="G688" s="410"/>
      <c r="H688" s="480" t="s">
        <v>555</v>
      </c>
      <c r="I688" s="438" t="s">
        <v>639</v>
      </c>
      <c r="J688" s="527" t="s">
        <v>640</v>
      </c>
      <c r="K688" s="528">
        <f>COUNTA($H$689:$H$760)</f>
        <v>3</v>
      </c>
      <c r="L688" s="528">
        <f>COUNTA($I$689:$I$760)/K688</f>
        <v>8</v>
      </c>
      <c r="M688" s="482">
        <f>COUNTA($J$689:$J$760)/(L688*K688)</f>
        <v>3</v>
      </c>
      <c r="N688" s="535" t="s">
        <v>641</v>
      </c>
      <c r="O688" s="536"/>
      <c r="P688" s="536"/>
      <c r="Q688" s="536"/>
      <c r="R688" s="536"/>
      <c r="S688" s="536"/>
      <c r="T688" s="536"/>
      <c r="U688" s="510"/>
      <c r="V688" s="431" t="s">
        <v>642</v>
      </c>
      <c r="W688" s="415"/>
      <c r="X688" s="437" t="s">
        <v>643</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outlineLevel="3" x14ac:dyDescent="0.25">
      <c r="A689" s="383"/>
      <c r="B689" s="392"/>
      <c r="C689" s="385">
        <f t="shared" si="215"/>
        <v>3</v>
      </c>
      <c r="D689" s="410"/>
      <c r="E689" s="467"/>
      <c r="F689" s="467"/>
      <c r="G689" s="410"/>
      <c r="H689" s="431" t="str">
        <f>H$261</f>
        <v>Aut</v>
      </c>
      <c r="I689" s="431">
        <v>0</v>
      </c>
      <c r="J689" s="457" t="s">
        <v>537</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22">R689&lt;(MAX(R$267:R$274)+MAX($I$364*R$364,$I$365*R$365,$I$366*R$366))</f>
        <v>0</v>
      </c>
      <c r="Y689" s="415" t="b">
        <f t="shared" si="222"/>
        <v>0</v>
      </c>
      <c r="Z689" s="415" t="b">
        <f t="shared" si="222"/>
        <v>0</v>
      </c>
      <c r="AA689" s="415" t="b">
        <f t="shared" si="222"/>
        <v>0</v>
      </c>
      <c r="AB689" s="415"/>
      <c r="AC689" s="1044">
        <f>MIN(363,INT((K689 - DATE(YEAR(K689),1,1))))+364*(YEAR(K689)-i_startyear)</f>
        <v>318</v>
      </c>
      <c r="AD689" s="1044">
        <f>MIN(363,INT((L689 - DATE(YEAR(L689),1,1))))+364*(YEAR(L689)-i_startyear)</f>
        <v>318</v>
      </c>
      <c r="AE689" s="1044">
        <f>MIN(363,INT((M689 - DATE(YEAR(M689),1,1))))+364*(YEAR(M689)-i_startyear)</f>
        <v>318</v>
      </c>
      <c r="AF689" s="415"/>
      <c r="AG689" s="415"/>
      <c r="AH689" s="415"/>
      <c r="AI689" s="415"/>
      <c r="AJ689" s="1044">
        <f t="shared" ref="AJ689:AJ720" si="223">MIN(363,INT((R689 - DATE(YEAR(R689),1,1))))+364*(YEAR(R689)-i_startyear)</f>
        <v>318</v>
      </c>
      <c r="AK689" s="1044">
        <f t="shared" ref="AK689:AK720" si="224">MIN(363,INT((S689 - DATE(YEAR(S689),1,1))))+364*(YEAR(S689)-i_startyear)</f>
        <v>318</v>
      </c>
      <c r="AL689" s="1044">
        <f t="shared" ref="AL689:AL720" si="225">MIN(363,INT((T689 - DATE(YEAR(T689),1,1))))+364*(YEAR(T689)-i_startyear)</f>
        <v>318</v>
      </c>
      <c r="AM689" s="1044">
        <f t="shared" ref="AM689:AM720" si="226">MIN(363,INT((U689 - DATE(YEAR(U689),1,1))))+364*(YEAR(U689)-i_startyear)</f>
        <v>318</v>
      </c>
      <c r="AN689" s="415"/>
      <c r="AO689" s="410"/>
      <c r="AP689" s="395"/>
      <c r="AQ689" s="383"/>
      <c r="AR689" s="383"/>
      <c r="AS689" s="383"/>
    </row>
    <row r="690" spans="1:45" outlineLevel="3" x14ac:dyDescent="0.25">
      <c r="A690" s="383"/>
      <c r="B690" s="392"/>
      <c r="C690" s="385">
        <f t="shared" si="215"/>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22"/>
        <v>0</v>
      </c>
      <c r="Y690" s="415" t="b">
        <f t="shared" si="222"/>
        <v>0</v>
      </c>
      <c r="Z690" s="415" t="b">
        <f t="shared" si="222"/>
        <v>0</v>
      </c>
      <c r="AA690" s="415" t="b">
        <f t="shared" si="222"/>
        <v>0</v>
      </c>
      <c r="AB690" s="415"/>
      <c r="AC690" s="415"/>
      <c r="AD690" s="415"/>
      <c r="AE690" s="415"/>
      <c r="AF690" s="1044">
        <f>MIN(363,INT((N690 - DATE(YEAR(N690),1,1))))+364*(YEAR(N690)-i_startyear)</f>
        <v>318</v>
      </c>
      <c r="AG690" s="1044">
        <f>MIN(363,INT((O690 - DATE(YEAR(O690),1,1))))+364*(YEAR(O690)-i_startyear)</f>
        <v>318</v>
      </c>
      <c r="AH690" s="1044">
        <f>MIN(363,INT((P690 - DATE(YEAR(P690),1,1))))+364*(YEAR(P690)-i_startyear)</f>
        <v>318</v>
      </c>
      <c r="AI690" s="1044">
        <f>MIN(363,INT((Q690 - DATE(YEAR(Q690),1,1))))+364*(YEAR(Q690)-i_startyear)</f>
        <v>318</v>
      </c>
      <c r="AJ690" s="1044">
        <f t="shared" si="223"/>
        <v>318</v>
      </c>
      <c r="AK690" s="1044">
        <f t="shared" si="224"/>
        <v>318</v>
      </c>
      <c r="AL690" s="1044">
        <f t="shared" si="225"/>
        <v>318</v>
      </c>
      <c r="AM690" s="1044">
        <f t="shared" si="226"/>
        <v>318</v>
      </c>
      <c r="AN690" s="415"/>
      <c r="AO690" s="410"/>
      <c r="AP690" s="395"/>
      <c r="AQ690" s="383"/>
      <c r="AR690" s="383"/>
      <c r="AS690" s="383"/>
    </row>
    <row r="691" spans="1:45" outlineLevel="3" x14ac:dyDescent="0.25">
      <c r="A691" s="383"/>
      <c r="B691" s="392"/>
      <c r="C691" s="385">
        <f t="shared" si="215"/>
        <v>3</v>
      </c>
      <c r="D691" s="410"/>
      <c r="E691" s="467"/>
      <c r="F691" s="467"/>
      <c r="G691" s="410"/>
      <c r="H691" s="431"/>
      <c r="I691" s="431"/>
      <c r="J691" s="457" t="s">
        <v>842</v>
      </c>
      <c r="K691" s="415"/>
      <c r="L691" s="415"/>
      <c r="M691" s="415"/>
      <c r="N691" s="415"/>
      <c r="O691" s="415"/>
      <c r="P691" s="415"/>
      <c r="Q691" s="415"/>
      <c r="R691" s="538">
        <v>43784</v>
      </c>
      <c r="S691" s="538">
        <v>43784</v>
      </c>
      <c r="T691" s="538">
        <v>43784</v>
      </c>
      <c r="U691" s="538">
        <v>43784</v>
      </c>
      <c r="V691" s="458">
        <v>0.5</v>
      </c>
      <c r="W691" s="415"/>
      <c r="X691" s="415" t="b">
        <f t="shared" si="222"/>
        <v>0</v>
      </c>
      <c r="Y691" s="415" t="b">
        <f t="shared" si="222"/>
        <v>0</v>
      </c>
      <c r="Z691" s="415" t="b">
        <f t="shared" si="222"/>
        <v>0</v>
      </c>
      <c r="AA691" s="415" t="b">
        <f t="shared" si="222"/>
        <v>0</v>
      </c>
      <c r="AB691" s="415"/>
      <c r="AC691" s="415"/>
      <c r="AD691" s="415"/>
      <c r="AE691" s="415"/>
      <c r="AF691" s="415"/>
      <c r="AG691" s="415"/>
      <c r="AH691" s="415"/>
      <c r="AI691" s="415"/>
      <c r="AJ691" s="1044">
        <f t="shared" si="223"/>
        <v>318</v>
      </c>
      <c r="AK691" s="1044">
        <f t="shared" si="224"/>
        <v>318</v>
      </c>
      <c r="AL691" s="1044">
        <f t="shared" si="225"/>
        <v>318</v>
      </c>
      <c r="AM691" s="1044">
        <f t="shared" si="226"/>
        <v>318</v>
      </c>
      <c r="AN691" s="415"/>
      <c r="AO691" s="410"/>
      <c r="AP691" s="395"/>
      <c r="AQ691" s="383"/>
      <c r="AR691" s="383"/>
      <c r="AS691" s="383"/>
    </row>
    <row r="692" spans="1:45" outlineLevel="3" x14ac:dyDescent="0.25">
      <c r="A692" s="383"/>
      <c r="B692" s="392"/>
      <c r="C692" s="385">
        <f>INT($C$242)+3</f>
        <v>4</v>
      </c>
      <c r="D692" s="410"/>
      <c r="E692" s="467"/>
      <c r="F692" s="467"/>
      <c r="G692" s="410"/>
      <c r="H692" s="415"/>
      <c r="I692" s="431">
        <v>1</v>
      </c>
      <c r="J692" s="431" t="s">
        <v>644</v>
      </c>
      <c r="K692" s="503">
        <f>DATE(YEAR(K689)+1,MONTH(K689),DAY(K689))</f>
        <v>44150</v>
      </c>
      <c r="L692" s="503">
        <f>DATE(YEAR(L689)+1,MONTH(L689),DAY(L689))</f>
        <v>44150</v>
      </c>
      <c r="M692" s="503">
        <f>DATE(YEAR(M689)+1,MONTH(M689),DAY(M689))</f>
        <v>44150</v>
      </c>
      <c r="N692" s="415"/>
      <c r="O692" s="415"/>
      <c r="P692" s="415"/>
      <c r="Q692" s="415"/>
      <c r="R692" s="503">
        <f t="shared" ref="R692:U712" si="227">DATE(YEAR(R689)+1,MONTH(R689),DAY(R689))</f>
        <v>44150</v>
      </c>
      <c r="S692" s="503">
        <f t="shared" si="227"/>
        <v>44150</v>
      </c>
      <c r="T692" s="503">
        <f t="shared" si="227"/>
        <v>44150</v>
      </c>
      <c r="U692" s="503">
        <f t="shared" si="227"/>
        <v>44150</v>
      </c>
      <c r="V692" s="415"/>
      <c r="W692" s="415"/>
      <c r="X692" s="415"/>
      <c r="Y692" s="415"/>
      <c r="Z692" s="415"/>
      <c r="AA692" s="415"/>
      <c r="AB692" s="415"/>
      <c r="AC692" s="1044">
        <f>MIN(363,INT((K692 - DATE(YEAR(K692),1,1))))+364*(YEAR(K692)-i_startyear)</f>
        <v>683</v>
      </c>
      <c r="AD692" s="1044">
        <f>MIN(363,INT((L692 - DATE(YEAR(L692),1,1))))+364*(YEAR(L692)-i_startyear)</f>
        <v>683</v>
      </c>
      <c r="AE692" s="1044">
        <f>MIN(363,INT((M692 - DATE(YEAR(M692),1,1))))+364*(YEAR(M692)-i_startyear)</f>
        <v>683</v>
      </c>
      <c r="AF692" s="415"/>
      <c r="AG692" s="415"/>
      <c r="AH692" s="415"/>
      <c r="AI692" s="415"/>
      <c r="AJ692" s="1044">
        <f t="shared" si="223"/>
        <v>683</v>
      </c>
      <c r="AK692" s="1044">
        <f t="shared" si="224"/>
        <v>683</v>
      </c>
      <c r="AL692" s="1044">
        <f t="shared" si="225"/>
        <v>683</v>
      </c>
      <c r="AM692" s="1044">
        <f t="shared" si="226"/>
        <v>683</v>
      </c>
      <c r="AN692" s="415"/>
      <c r="AO692" s="410"/>
      <c r="AP692" s="395"/>
      <c r="AQ692" s="383"/>
      <c r="AR692" s="383"/>
      <c r="AS692" s="383"/>
    </row>
    <row r="693" spans="1:45" outlineLevel="3" x14ac:dyDescent="0.25">
      <c r="A693" s="383"/>
      <c r="B693" s="392"/>
      <c r="C693" s="385">
        <f>INT($C$242)+3</f>
        <v>4</v>
      </c>
      <c r="D693" s="410"/>
      <c r="E693" s="467"/>
      <c r="F693" s="467"/>
      <c r="G693" s="410"/>
      <c r="H693" s="415"/>
      <c r="I693" s="431"/>
      <c r="J693" s="431" t="s">
        <v>634</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7"/>
        <v>44150</v>
      </c>
      <c r="S693" s="503">
        <f t="shared" si="227"/>
        <v>44150</v>
      </c>
      <c r="T693" s="503">
        <f t="shared" si="227"/>
        <v>44150</v>
      </c>
      <c r="U693" s="503">
        <f t="shared" si="227"/>
        <v>44150</v>
      </c>
      <c r="V693" s="415"/>
      <c r="W693" s="415"/>
      <c r="X693" s="415"/>
      <c r="Y693" s="415"/>
      <c r="Z693" s="415"/>
      <c r="AA693" s="415"/>
      <c r="AB693" s="415"/>
      <c r="AC693" s="415"/>
      <c r="AD693" s="415"/>
      <c r="AE693" s="415"/>
      <c r="AF693" s="1044">
        <f>MIN(363,INT((N693 - DATE(YEAR(N693),1,1))))+364*(YEAR(N693)-i_startyear)</f>
        <v>683</v>
      </c>
      <c r="AG693" s="1044">
        <f>MIN(363,INT((O693 - DATE(YEAR(O693),1,1))))+364*(YEAR(O693)-i_startyear)</f>
        <v>683</v>
      </c>
      <c r="AH693" s="1044">
        <f>MIN(363,INT((P693 - DATE(YEAR(P693),1,1))))+364*(YEAR(P693)-i_startyear)</f>
        <v>683</v>
      </c>
      <c r="AI693" s="1044">
        <f>MIN(363,INT((Q693 - DATE(YEAR(Q693),1,1))))+364*(YEAR(Q693)-i_startyear)</f>
        <v>683</v>
      </c>
      <c r="AJ693" s="1044">
        <f t="shared" si="223"/>
        <v>683</v>
      </c>
      <c r="AK693" s="1044">
        <f t="shared" si="224"/>
        <v>683</v>
      </c>
      <c r="AL693" s="1044">
        <f t="shared" si="225"/>
        <v>683</v>
      </c>
      <c r="AM693" s="1044">
        <f t="shared" si="226"/>
        <v>683</v>
      </c>
      <c r="AN693" s="415"/>
      <c r="AO693" s="410"/>
      <c r="AP693" s="395"/>
      <c r="AQ693" s="383"/>
      <c r="AR693" s="383"/>
      <c r="AS693" s="383"/>
    </row>
    <row r="694" spans="1:45" outlineLevel="3" x14ac:dyDescent="0.25">
      <c r="A694" s="383"/>
      <c r="B694" s="392"/>
      <c r="C694" s="385">
        <f>INT($C$242)+3</f>
        <v>4</v>
      </c>
      <c r="D694" s="410"/>
      <c r="E694" s="467"/>
      <c r="F694" s="467"/>
      <c r="G694" s="410"/>
      <c r="H694" s="415"/>
      <c r="I694" s="431"/>
      <c r="J694" s="431" t="s">
        <v>635</v>
      </c>
      <c r="K694" s="415"/>
      <c r="L694" s="415"/>
      <c r="M694" s="415"/>
      <c r="N694" s="415"/>
      <c r="O694" s="415"/>
      <c r="P694" s="415"/>
      <c r="Q694" s="415"/>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415"/>
      <c r="AG694" s="415"/>
      <c r="AH694" s="415"/>
      <c r="AI694" s="415"/>
      <c r="AJ694" s="1044">
        <f t="shared" si="223"/>
        <v>683</v>
      </c>
      <c r="AK694" s="1044">
        <f t="shared" si="224"/>
        <v>683</v>
      </c>
      <c r="AL694" s="1044">
        <f t="shared" si="225"/>
        <v>683</v>
      </c>
      <c r="AM694" s="1044">
        <f t="shared" si="226"/>
        <v>683</v>
      </c>
      <c r="AN694" s="415"/>
      <c r="AO694" s="410"/>
      <c r="AP694" s="395"/>
      <c r="AQ694" s="383"/>
      <c r="AR694" s="383"/>
      <c r="AS694" s="383"/>
    </row>
    <row r="695" spans="1:45" outlineLevel="3" x14ac:dyDescent="0.25">
      <c r="A695" s="383"/>
      <c r="B695" s="392"/>
      <c r="C695" s="385">
        <f t="shared" ref="C695:C751" si="228">INT($C$242+3)</f>
        <v>4</v>
      </c>
      <c r="D695" s="410"/>
      <c r="E695" s="467"/>
      <c r="F695" s="467"/>
      <c r="G695" s="410"/>
      <c r="H695" s="415"/>
      <c r="I695" s="431">
        <v>2</v>
      </c>
      <c r="J695" s="431" t="s">
        <v>644</v>
      </c>
      <c r="K695" s="503">
        <f>DATE(YEAR(K692)+1,MONTH(K692),DAY(K692))</f>
        <v>44515</v>
      </c>
      <c r="L695" s="503">
        <f>DATE(YEAR(L692)+1,MONTH(L692),DAY(L692))</f>
        <v>44515</v>
      </c>
      <c r="M695" s="503">
        <f>DATE(YEAR(M692)+1,MONTH(M692),DAY(M692))</f>
        <v>44515</v>
      </c>
      <c r="N695" s="415"/>
      <c r="O695" s="415"/>
      <c r="P695" s="415"/>
      <c r="Q695" s="415"/>
      <c r="R695" s="503">
        <f t="shared" si="227"/>
        <v>44515</v>
      </c>
      <c r="S695" s="503">
        <f t="shared" si="227"/>
        <v>44515</v>
      </c>
      <c r="T695" s="503">
        <f t="shared" si="227"/>
        <v>44515</v>
      </c>
      <c r="U695" s="503">
        <f t="shared" si="227"/>
        <v>44515</v>
      </c>
      <c r="V695" s="415"/>
      <c r="W695" s="415"/>
      <c r="X695" s="415"/>
      <c r="Y695" s="415"/>
      <c r="Z695" s="415"/>
      <c r="AA695" s="415"/>
      <c r="AB695" s="415"/>
      <c r="AC695" s="1044">
        <f>MIN(363,INT((K695 - DATE(YEAR(K695),1,1))))+364*(YEAR(K695)-i_startyear)</f>
        <v>1046</v>
      </c>
      <c r="AD695" s="1044">
        <f>MIN(363,INT((L695 - DATE(YEAR(L695),1,1))))+364*(YEAR(L695)-i_startyear)</f>
        <v>1046</v>
      </c>
      <c r="AE695" s="1044">
        <f>MIN(363,INT((M695 - DATE(YEAR(M695),1,1))))+364*(YEAR(M695)-i_startyear)</f>
        <v>1046</v>
      </c>
      <c r="AF695" s="415"/>
      <c r="AG695" s="415"/>
      <c r="AH695" s="415"/>
      <c r="AI695" s="415"/>
      <c r="AJ695" s="1044">
        <f t="shared" si="223"/>
        <v>1046</v>
      </c>
      <c r="AK695" s="1044">
        <f t="shared" si="224"/>
        <v>1046</v>
      </c>
      <c r="AL695" s="1044">
        <f t="shared" si="225"/>
        <v>1046</v>
      </c>
      <c r="AM695" s="1044">
        <f t="shared" si="226"/>
        <v>1046</v>
      </c>
      <c r="AN695" s="415"/>
      <c r="AO695" s="410"/>
      <c r="AP695" s="395"/>
      <c r="AQ695" s="383"/>
      <c r="AR695" s="383"/>
      <c r="AS695" s="383"/>
    </row>
    <row r="696" spans="1:45" outlineLevel="3" x14ac:dyDescent="0.25">
      <c r="A696" s="383"/>
      <c r="B696" s="392"/>
      <c r="C696" s="385">
        <f t="shared" si="228"/>
        <v>4</v>
      </c>
      <c r="D696" s="410"/>
      <c r="E696" s="467"/>
      <c r="F696" s="467"/>
      <c r="G696" s="410"/>
      <c r="H696" s="415"/>
      <c r="I696" s="431"/>
      <c r="J696" s="431" t="s">
        <v>634</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7"/>
        <v>44515</v>
      </c>
      <c r="S696" s="503">
        <f t="shared" si="227"/>
        <v>44515</v>
      </c>
      <c r="T696" s="503">
        <f t="shared" si="227"/>
        <v>44515</v>
      </c>
      <c r="U696" s="503">
        <f t="shared" si="227"/>
        <v>44515</v>
      </c>
      <c r="V696" s="415"/>
      <c r="W696" s="415"/>
      <c r="X696" s="415"/>
      <c r="Y696" s="415"/>
      <c r="Z696" s="415"/>
      <c r="AA696" s="415"/>
      <c r="AB696" s="415"/>
      <c r="AC696" s="415"/>
      <c r="AD696" s="415"/>
      <c r="AE696" s="415"/>
      <c r="AF696" s="1044">
        <f>MIN(363,INT((N696 - DATE(YEAR(N696),1,1))))+364*(YEAR(N696)-i_startyear)</f>
        <v>1046</v>
      </c>
      <c r="AG696" s="1044">
        <f>MIN(363,INT((O696 - DATE(YEAR(O696),1,1))))+364*(YEAR(O696)-i_startyear)</f>
        <v>1046</v>
      </c>
      <c r="AH696" s="1044">
        <f>MIN(363,INT((P696 - DATE(YEAR(P696),1,1))))+364*(YEAR(P696)-i_startyear)</f>
        <v>1046</v>
      </c>
      <c r="AI696" s="1044">
        <f>MIN(363,INT((Q696 - DATE(YEAR(Q696),1,1))))+364*(YEAR(Q696)-i_startyear)</f>
        <v>1046</v>
      </c>
      <c r="AJ696" s="1044">
        <f t="shared" si="223"/>
        <v>1046</v>
      </c>
      <c r="AK696" s="1044">
        <f t="shared" si="224"/>
        <v>1046</v>
      </c>
      <c r="AL696" s="1044">
        <f t="shared" si="225"/>
        <v>1046</v>
      </c>
      <c r="AM696" s="1044">
        <f t="shared" si="226"/>
        <v>1046</v>
      </c>
      <c r="AN696" s="415"/>
      <c r="AO696" s="410"/>
      <c r="AP696" s="395"/>
      <c r="AQ696" s="383"/>
      <c r="AR696" s="383"/>
      <c r="AS696" s="383"/>
    </row>
    <row r="697" spans="1:45" outlineLevel="3" x14ac:dyDescent="0.25">
      <c r="A697" s="383"/>
      <c r="B697" s="392"/>
      <c r="C697" s="385">
        <f t="shared" si="228"/>
        <v>4</v>
      </c>
      <c r="D697" s="410"/>
      <c r="E697" s="467"/>
      <c r="F697" s="467"/>
      <c r="G697" s="410"/>
      <c r="H697" s="415"/>
      <c r="I697" s="431"/>
      <c r="J697" s="431" t="s">
        <v>635</v>
      </c>
      <c r="K697" s="415"/>
      <c r="L697" s="415"/>
      <c r="M697" s="415"/>
      <c r="N697" s="415"/>
      <c r="O697" s="415"/>
      <c r="P697" s="415"/>
      <c r="Q697" s="415"/>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415"/>
      <c r="AG697" s="415"/>
      <c r="AH697" s="415"/>
      <c r="AI697" s="415"/>
      <c r="AJ697" s="1044">
        <f t="shared" si="223"/>
        <v>1046</v>
      </c>
      <c r="AK697" s="1044">
        <f t="shared" si="224"/>
        <v>1046</v>
      </c>
      <c r="AL697" s="1044">
        <f t="shared" si="225"/>
        <v>1046</v>
      </c>
      <c r="AM697" s="1044">
        <f t="shared" si="226"/>
        <v>1046</v>
      </c>
      <c r="AN697" s="415"/>
      <c r="AO697" s="410"/>
      <c r="AP697" s="395"/>
      <c r="AQ697" s="383"/>
      <c r="AR697" s="383"/>
      <c r="AS697" s="383"/>
    </row>
    <row r="698" spans="1:45" outlineLevel="3" x14ac:dyDescent="0.25">
      <c r="A698" s="383"/>
      <c r="B698" s="392"/>
      <c r="C698" s="385">
        <f t="shared" si="228"/>
        <v>4</v>
      </c>
      <c r="D698" s="410"/>
      <c r="E698" s="467"/>
      <c r="F698" s="467"/>
      <c r="G698" s="410"/>
      <c r="H698" s="415"/>
      <c r="I698" s="431">
        <v>3</v>
      </c>
      <c r="J698" s="431" t="s">
        <v>644</v>
      </c>
      <c r="K698" s="503">
        <f>DATE(YEAR(K695)+1,MONTH(K695),DAY(K695))</f>
        <v>44880</v>
      </c>
      <c r="L698" s="503">
        <f>DATE(YEAR(L695)+1,MONTH(L695),DAY(L695))</f>
        <v>44880</v>
      </c>
      <c r="M698" s="503">
        <f>DATE(YEAR(M695)+1,MONTH(M695),DAY(M695))</f>
        <v>44880</v>
      </c>
      <c r="N698" s="415"/>
      <c r="O698" s="415"/>
      <c r="P698" s="415"/>
      <c r="Q698" s="415"/>
      <c r="R698" s="503">
        <f t="shared" si="227"/>
        <v>44880</v>
      </c>
      <c r="S698" s="503">
        <f t="shared" si="227"/>
        <v>44880</v>
      </c>
      <c r="T698" s="503">
        <f t="shared" si="227"/>
        <v>44880</v>
      </c>
      <c r="U698" s="503">
        <f t="shared" si="227"/>
        <v>44880</v>
      </c>
      <c r="V698" s="415"/>
      <c r="W698" s="415"/>
      <c r="X698" s="415"/>
      <c r="Y698" s="415"/>
      <c r="Z698" s="415"/>
      <c r="AA698" s="415"/>
      <c r="AB698" s="415"/>
      <c r="AC698" s="1044">
        <f>MIN(363,INT((K698 - DATE(YEAR(K698),1,1))))+364*(YEAR(K698)-i_startyear)</f>
        <v>1410</v>
      </c>
      <c r="AD698" s="1044">
        <f>MIN(363,INT((L698 - DATE(YEAR(L698),1,1))))+364*(YEAR(L698)-i_startyear)</f>
        <v>1410</v>
      </c>
      <c r="AE698" s="1044">
        <f>MIN(363,INT((M698 - DATE(YEAR(M698),1,1))))+364*(YEAR(M698)-i_startyear)</f>
        <v>1410</v>
      </c>
      <c r="AF698" s="415"/>
      <c r="AG698" s="415"/>
      <c r="AH698" s="415"/>
      <c r="AI698" s="415"/>
      <c r="AJ698" s="1044">
        <f t="shared" si="223"/>
        <v>1410</v>
      </c>
      <c r="AK698" s="1044">
        <f t="shared" si="224"/>
        <v>1410</v>
      </c>
      <c r="AL698" s="1044">
        <f t="shared" si="225"/>
        <v>1410</v>
      </c>
      <c r="AM698" s="1044">
        <f t="shared" si="226"/>
        <v>1410</v>
      </c>
      <c r="AN698" s="415"/>
      <c r="AO698" s="410"/>
      <c r="AP698" s="395"/>
      <c r="AQ698" s="383"/>
      <c r="AR698" s="383"/>
      <c r="AS698" s="383"/>
    </row>
    <row r="699" spans="1:45" outlineLevel="3" x14ac:dyDescent="0.25">
      <c r="A699" s="383"/>
      <c r="B699" s="392"/>
      <c r="C699" s="385">
        <f t="shared" si="228"/>
        <v>4</v>
      </c>
      <c r="D699" s="410"/>
      <c r="E699" s="467"/>
      <c r="F699" s="467"/>
      <c r="G699" s="410"/>
      <c r="H699" s="415"/>
      <c r="I699" s="431"/>
      <c r="J699" s="431" t="s">
        <v>634</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7"/>
        <v>44880</v>
      </c>
      <c r="S699" s="503">
        <f t="shared" si="227"/>
        <v>44880</v>
      </c>
      <c r="T699" s="503">
        <f t="shared" si="227"/>
        <v>44880</v>
      </c>
      <c r="U699" s="503">
        <f t="shared" si="227"/>
        <v>44880</v>
      </c>
      <c r="V699" s="415"/>
      <c r="W699" s="415"/>
      <c r="X699" s="415"/>
      <c r="Y699" s="415"/>
      <c r="Z699" s="415"/>
      <c r="AA699" s="415"/>
      <c r="AB699" s="415"/>
      <c r="AC699" s="415"/>
      <c r="AD699" s="415"/>
      <c r="AE699" s="415"/>
      <c r="AF699" s="1044">
        <f>MIN(363,INT((N699 - DATE(YEAR(N699),1,1))))+364*(YEAR(N699)-i_startyear)</f>
        <v>1410</v>
      </c>
      <c r="AG699" s="1044">
        <f>MIN(363,INT((O699 - DATE(YEAR(O699),1,1))))+364*(YEAR(O699)-i_startyear)</f>
        <v>1410</v>
      </c>
      <c r="AH699" s="1044">
        <f>MIN(363,INT((P699 - DATE(YEAR(P699),1,1))))+364*(YEAR(P699)-i_startyear)</f>
        <v>1410</v>
      </c>
      <c r="AI699" s="1044">
        <f>MIN(363,INT((Q699 - DATE(YEAR(Q699),1,1))))+364*(YEAR(Q699)-i_startyear)</f>
        <v>1410</v>
      </c>
      <c r="AJ699" s="1044">
        <f t="shared" si="223"/>
        <v>1410</v>
      </c>
      <c r="AK699" s="1044">
        <f t="shared" si="224"/>
        <v>1410</v>
      </c>
      <c r="AL699" s="1044">
        <f t="shared" si="225"/>
        <v>1410</v>
      </c>
      <c r="AM699" s="1044">
        <f t="shared" si="226"/>
        <v>1410</v>
      </c>
      <c r="AN699" s="415"/>
      <c r="AO699" s="410"/>
      <c r="AP699" s="395"/>
      <c r="AQ699" s="383"/>
      <c r="AR699" s="383"/>
      <c r="AS699" s="383"/>
    </row>
    <row r="700" spans="1:45" outlineLevel="3" x14ac:dyDescent="0.25">
      <c r="A700" s="383"/>
      <c r="B700" s="392"/>
      <c r="C700" s="385">
        <f t="shared" si="228"/>
        <v>4</v>
      </c>
      <c r="D700" s="410"/>
      <c r="E700" s="467"/>
      <c r="F700" s="467"/>
      <c r="G700" s="410"/>
      <c r="H700" s="415"/>
      <c r="I700" s="431"/>
      <c r="J700" s="431" t="s">
        <v>635</v>
      </c>
      <c r="K700" s="415"/>
      <c r="L700" s="415"/>
      <c r="M700" s="415"/>
      <c r="N700" s="415"/>
      <c r="O700" s="415"/>
      <c r="P700" s="415"/>
      <c r="Q700" s="415"/>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415"/>
      <c r="AG700" s="415"/>
      <c r="AH700" s="415"/>
      <c r="AI700" s="415"/>
      <c r="AJ700" s="1044">
        <f t="shared" si="223"/>
        <v>1410</v>
      </c>
      <c r="AK700" s="1044">
        <f t="shared" si="224"/>
        <v>1410</v>
      </c>
      <c r="AL700" s="1044">
        <f t="shared" si="225"/>
        <v>1410</v>
      </c>
      <c r="AM700" s="1044">
        <f t="shared" si="226"/>
        <v>1410</v>
      </c>
      <c r="AN700" s="415"/>
      <c r="AO700" s="410"/>
      <c r="AP700" s="395"/>
      <c r="AQ700" s="383"/>
      <c r="AR700" s="383"/>
      <c r="AS700" s="383"/>
    </row>
    <row r="701" spans="1:45" outlineLevel="3" x14ac:dyDescent="0.25">
      <c r="A701" s="383"/>
      <c r="B701" s="392"/>
      <c r="C701" s="385">
        <f t="shared" si="228"/>
        <v>4</v>
      </c>
      <c r="D701" s="410"/>
      <c r="E701" s="467"/>
      <c r="F701" s="467"/>
      <c r="G701" s="410"/>
      <c r="H701" s="415"/>
      <c r="I701" s="431">
        <v>4</v>
      </c>
      <c r="J701" s="431" t="s">
        <v>644</v>
      </c>
      <c r="K701" s="503">
        <f>DATE(YEAR(K698)+1,MONTH(K698),DAY(K698))</f>
        <v>45245</v>
      </c>
      <c r="L701" s="503">
        <f>DATE(YEAR(L698)+1,MONTH(L698),DAY(L698))</f>
        <v>45245</v>
      </c>
      <c r="M701" s="503">
        <f>DATE(YEAR(M698)+1,MONTH(M698),DAY(M698))</f>
        <v>45245</v>
      </c>
      <c r="N701" s="415"/>
      <c r="O701" s="415"/>
      <c r="P701" s="415"/>
      <c r="Q701" s="415"/>
      <c r="R701" s="503">
        <f t="shared" si="227"/>
        <v>45245</v>
      </c>
      <c r="S701" s="503">
        <f t="shared" si="227"/>
        <v>45245</v>
      </c>
      <c r="T701" s="503">
        <f t="shared" si="227"/>
        <v>45245</v>
      </c>
      <c r="U701" s="503">
        <f t="shared" si="227"/>
        <v>45245</v>
      </c>
      <c r="V701" s="415"/>
      <c r="W701" s="415"/>
      <c r="X701" s="415"/>
      <c r="Y701" s="415"/>
      <c r="Z701" s="415"/>
      <c r="AA701" s="415"/>
      <c r="AB701" s="415"/>
      <c r="AC701" s="1044">
        <f>MIN(363,INT((K701 - DATE(YEAR(K701),1,1))))+364*(YEAR(K701)-i_startyear)</f>
        <v>1774</v>
      </c>
      <c r="AD701" s="1044">
        <f>MIN(363,INT((L701 - DATE(YEAR(L701),1,1))))+364*(YEAR(L701)-i_startyear)</f>
        <v>1774</v>
      </c>
      <c r="AE701" s="1044">
        <f>MIN(363,INT((M701 - DATE(YEAR(M701),1,1))))+364*(YEAR(M701)-i_startyear)</f>
        <v>1774</v>
      </c>
      <c r="AF701" s="415"/>
      <c r="AG701" s="415"/>
      <c r="AH701" s="415"/>
      <c r="AI701" s="415"/>
      <c r="AJ701" s="1044">
        <f t="shared" si="223"/>
        <v>1774</v>
      </c>
      <c r="AK701" s="1044">
        <f t="shared" si="224"/>
        <v>1774</v>
      </c>
      <c r="AL701" s="1044">
        <f t="shared" si="225"/>
        <v>1774</v>
      </c>
      <c r="AM701" s="1044">
        <f t="shared" si="226"/>
        <v>1774</v>
      </c>
      <c r="AN701" s="415"/>
      <c r="AO701" s="410"/>
      <c r="AP701" s="395"/>
      <c r="AQ701" s="383"/>
      <c r="AR701" s="383"/>
      <c r="AS701" s="383"/>
    </row>
    <row r="702" spans="1:45" outlineLevel="3" x14ac:dyDescent="0.25">
      <c r="A702" s="383"/>
      <c r="B702" s="392"/>
      <c r="C702" s="385">
        <f t="shared" si="228"/>
        <v>4</v>
      </c>
      <c r="D702" s="410"/>
      <c r="E702" s="467"/>
      <c r="F702" s="467"/>
      <c r="G702" s="410"/>
      <c r="H702" s="415"/>
      <c r="I702" s="431"/>
      <c r="J702" s="431" t="s">
        <v>634</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7"/>
        <v>45245</v>
      </c>
      <c r="S702" s="503">
        <f t="shared" si="227"/>
        <v>45245</v>
      </c>
      <c r="T702" s="503">
        <f t="shared" si="227"/>
        <v>45245</v>
      </c>
      <c r="U702" s="503">
        <f t="shared" si="227"/>
        <v>45245</v>
      </c>
      <c r="V702" s="415"/>
      <c r="W702" s="415"/>
      <c r="X702" s="415"/>
      <c r="Y702" s="415"/>
      <c r="Z702" s="415"/>
      <c r="AA702" s="415"/>
      <c r="AB702" s="415"/>
      <c r="AC702" s="415"/>
      <c r="AD702" s="415"/>
      <c r="AE702" s="415"/>
      <c r="AF702" s="1044">
        <f>MIN(363,INT((N702 - DATE(YEAR(N702),1,1))))+364*(YEAR(N702)-i_startyear)</f>
        <v>1774</v>
      </c>
      <c r="AG702" s="1044">
        <f>MIN(363,INT((O702 - DATE(YEAR(O702),1,1))))+364*(YEAR(O702)-i_startyear)</f>
        <v>1774</v>
      </c>
      <c r="AH702" s="1044">
        <f>MIN(363,INT((P702 - DATE(YEAR(P702),1,1))))+364*(YEAR(P702)-i_startyear)</f>
        <v>1774</v>
      </c>
      <c r="AI702" s="1044">
        <f>MIN(363,INT((Q702 - DATE(YEAR(Q702),1,1))))+364*(YEAR(Q702)-i_startyear)</f>
        <v>1774</v>
      </c>
      <c r="AJ702" s="1044">
        <f t="shared" si="223"/>
        <v>1774</v>
      </c>
      <c r="AK702" s="1044">
        <f t="shared" si="224"/>
        <v>1774</v>
      </c>
      <c r="AL702" s="1044">
        <f t="shared" si="225"/>
        <v>1774</v>
      </c>
      <c r="AM702" s="1044">
        <f t="shared" si="226"/>
        <v>1774</v>
      </c>
      <c r="AN702" s="415"/>
      <c r="AO702" s="410"/>
      <c r="AP702" s="395"/>
      <c r="AQ702" s="383"/>
      <c r="AR702" s="383"/>
      <c r="AS702" s="383"/>
    </row>
    <row r="703" spans="1:45" outlineLevel="3" x14ac:dyDescent="0.25">
      <c r="A703" s="383"/>
      <c r="B703" s="392"/>
      <c r="C703" s="385">
        <f t="shared" si="228"/>
        <v>4</v>
      </c>
      <c r="D703" s="410"/>
      <c r="E703" s="467"/>
      <c r="F703" s="467"/>
      <c r="G703" s="410"/>
      <c r="H703" s="415"/>
      <c r="I703" s="431"/>
      <c r="J703" s="431" t="s">
        <v>635</v>
      </c>
      <c r="K703" s="415"/>
      <c r="L703" s="415"/>
      <c r="M703" s="415"/>
      <c r="N703" s="415"/>
      <c r="O703" s="415"/>
      <c r="P703" s="415"/>
      <c r="Q703" s="415"/>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415"/>
      <c r="AG703" s="415"/>
      <c r="AH703" s="415"/>
      <c r="AI703" s="415"/>
      <c r="AJ703" s="1044">
        <f t="shared" si="223"/>
        <v>1774</v>
      </c>
      <c r="AK703" s="1044">
        <f t="shared" si="224"/>
        <v>1774</v>
      </c>
      <c r="AL703" s="1044">
        <f t="shared" si="225"/>
        <v>1774</v>
      </c>
      <c r="AM703" s="1044">
        <f t="shared" si="226"/>
        <v>1774</v>
      </c>
      <c r="AN703" s="415"/>
      <c r="AO703" s="410"/>
      <c r="AP703" s="395"/>
      <c r="AQ703" s="383"/>
      <c r="AR703" s="383"/>
      <c r="AS703" s="383"/>
    </row>
    <row r="704" spans="1:45" outlineLevel="3" x14ac:dyDescent="0.25">
      <c r="A704" s="383"/>
      <c r="B704" s="392"/>
      <c r="C704" s="385">
        <f t="shared" si="228"/>
        <v>4</v>
      </c>
      <c r="D704" s="410"/>
      <c r="E704" s="467"/>
      <c r="F704" s="467"/>
      <c r="G704" s="410"/>
      <c r="H704" s="415"/>
      <c r="I704" s="431">
        <v>5</v>
      </c>
      <c r="J704" s="431" t="s">
        <v>644</v>
      </c>
      <c r="K704" s="503">
        <f>DATE(YEAR(K701)+1,MONTH(K701),DAY(K701))</f>
        <v>45611</v>
      </c>
      <c r="L704" s="503">
        <f>DATE(YEAR(L701)+1,MONTH(L701),DAY(L701))</f>
        <v>45611</v>
      </c>
      <c r="M704" s="503">
        <f>DATE(YEAR(M701)+1,MONTH(M701),DAY(M701))</f>
        <v>45611</v>
      </c>
      <c r="N704" s="415"/>
      <c r="O704" s="415"/>
      <c r="P704" s="415"/>
      <c r="Q704" s="415"/>
      <c r="R704" s="503">
        <f t="shared" si="227"/>
        <v>45611</v>
      </c>
      <c r="S704" s="503">
        <f t="shared" si="227"/>
        <v>45611</v>
      </c>
      <c r="T704" s="503">
        <f t="shared" si="227"/>
        <v>45611</v>
      </c>
      <c r="U704" s="503">
        <f t="shared" si="227"/>
        <v>45611</v>
      </c>
      <c r="V704" s="415"/>
      <c r="W704" s="415"/>
      <c r="X704" s="415"/>
      <c r="Y704" s="415"/>
      <c r="Z704" s="415"/>
      <c r="AA704" s="415"/>
      <c r="AB704" s="415"/>
      <c r="AC704" s="1044">
        <f>MIN(363,INT((K704 - DATE(YEAR(K704),1,1))))+364*(YEAR(K704)-i_startyear)</f>
        <v>2139</v>
      </c>
      <c r="AD704" s="1044">
        <f>MIN(363,INT((L704 - DATE(YEAR(L704),1,1))))+364*(YEAR(L704)-i_startyear)</f>
        <v>2139</v>
      </c>
      <c r="AE704" s="1044">
        <f>MIN(363,INT((M704 - DATE(YEAR(M704),1,1))))+364*(YEAR(M704)-i_startyear)</f>
        <v>2139</v>
      </c>
      <c r="AF704" s="415"/>
      <c r="AG704" s="415"/>
      <c r="AH704" s="415"/>
      <c r="AI704" s="415"/>
      <c r="AJ704" s="1044">
        <f t="shared" si="223"/>
        <v>2139</v>
      </c>
      <c r="AK704" s="1044">
        <f t="shared" si="224"/>
        <v>2139</v>
      </c>
      <c r="AL704" s="1044">
        <f t="shared" si="225"/>
        <v>2139</v>
      </c>
      <c r="AM704" s="1044">
        <f t="shared" si="226"/>
        <v>2139</v>
      </c>
      <c r="AN704" s="415"/>
      <c r="AO704" s="410"/>
      <c r="AP704" s="395"/>
      <c r="AQ704" s="383"/>
      <c r="AR704" s="383"/>
      <c r="AS704" s="383"/>
    </row>
    <row r="705" spans="1:45" outlineLevel="3" x14ac:dyDescent="0.25">
      <c r="A705" s="383"/>
      <c r="B705" s="392"/>
      <c r="C705" s="385">
        <f t="shared" si="228"/>
        <v>4</v>
      </c>
      <c r="D705" s="410"/>
      <c r="E705" s="467"/>
      <c r="F705" s="467"/>
      <c r="G705" s="410"/>
      <c r="H705" s="415"/>
      <c r="I705" s="431"/>
      <c r="J705" s="431" t="s">
        <v>634</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7"/>
        <v>45611</v>
      </c>
      <c r="S705" s="503">
        <f t="shared" si="227"/>
        <v>45611</v>
      </c>
      <c r="T705" s="503">
        <f t="shared" si="227"/>
        <v>45611</v>
      </c>
      <c r="U705" s="503">
        <f t="shared" si="227"/>
        <v>45611</v>
      </c>
      <c r="V705" s="415"/>
      <c r="W705" s="415"/>
      <c r="X705" s="415"/>
      <c r="Y705" s="415"/>
      <c r="Z705" s="415"/>
      <c r="AA705" s="415"/>
      <c r="AB705" s="415"/>
      <c r="AC705" s="415"/>
      <c r="AD705" s="415"/>
      <c r="AE705" s="415"/>
      <c r="AF705" s="1044">
        <f>MIN(363,INT((N705 - DATE(YEAR(N705),1,1))))+364*(YEAR(N705)-i_startyear)</f>
        <v>2139</v>
      </c>
      <c r="AG705" s="1044">
        <f>MIN(363,INT((O705 - DATE(YEAR(O705),1,1))))+364*(YEAR(O705)-i_startyear)</f>
        <v>2139</v>
      </c>
      <c r="AH705" s="1044">
        <f>MIN(363,INT((P705 - DATE(YEAR(P705),1,1))))+364*(YEAR(P705)-i_startyear)</f>
        <v>2139</v>
      </c>
      <c r="AI705" s="1044">
        <f>MIN(363,INT((Q705 - DATE(YEAR(Q705),1,1))))+364*(YEAR(Q705)-i_startyear)</f>
        <v>2139</v>
      </c>
      <c r="AJ705" s="1044">
        <f t="shared" si="223"/>
        <v>2139</v>
      </c>
      <c r="AK705" s="1044">
        <f t="shared" si="224"/>
        <v>2139</v>
      </c>
      <c r="AL705" s="1044">
        <f t="shared" si="225"/>
        <v>2139</v>
      </c>
      <c r="AM705" s="1044">
        <f t="shared" si="226"/>
        <v>2139</v>
      </c>
      <c r="AN705" s="415"/>
      <c r="AO705" s="410"/>
      <c r="AP705" s="395"/>
      <c r="AQ705" s="383"/>
      <c r="AR705" s="383"/>
      <c r="AS705" s="383"/>
    </row>
    <row r="706" spans="1:45" outlineLevel="3" x14ac:dyDescent="0.25">
      <c r="A706" s="383"/>
      <c r="B706" s="392"/>
      <c r="C706" s="385">
        <f t="shared" si="228"/>
        <v>4</v>
      </c>
      <c r="D706" s="410"/>
      <c r="E706" s="467"/>
      <c r="F706" s="467"/>
      <c r="G706" s="410"/>
      <c r="H706" s="415"/>
      <c r="I706" s="431"/>
      <c r="J706" s="431" t="s">
        <v>635</v>
      </c>
      <c r="K706" s="415"/>
      <c r="L706" s="415"/>
      <c r="M706" s="415"/>
      <c r="N706" s="415"/>
      <c r="O706" s="415"/>
      <c r="P706" s="415"/>
      <c r="Q706" s="415"/>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415"/>
      <c r="AG706" s="415"/>
      <c r="AH706" s="415"/>
      <c r="AI706" s="415"/>
      <c r="AJ706" s="1044">
        <f t="shared" si="223"/>
        <v>2139</v>
      </c>
      <c r="AK706" s="1044">
        <f t="shared" si="224"/>
        <v>2139</v>
      </c>
      <c r="AL706" s="1044">
        <f t="shared" si="225"/>
        <v>2139</v>
      </c>
      <c r="AM706" s="1044">
        <f t="shared" si="226"/>
        <v>2139</v>
      </c>
      <c r="AN706" s="415"/>
      <c r="AO706" s="410"/>
      <c r="AP706" s="395"/>
      <c r="AQ706" s="383"/>
      <c r="AR706" s="383"/>
      <c r="AS706" s="383"/>
    </row>
    <row r="707" spans="1:45" outlineLevel="3" x14ac:dyDescent="0.25">
      <c r="A707" s="383"/>
      <c r="B707" s="392"/>
      <c r="C707" s="385">
        <f t="shared" si="228"/>
        <v>4</v>
      </c>
      <c r="D707" s="410"/>
      <c r="E707" s="467"/>
      <c r="F707" s="467"/>
      <c r="G707" s="410"/>
      <c r="H707" s="415"/>
      <c r="I707" s="431">
        <v>6</v>
      </c>
      <c r="J707" s="431" t="s">
        <v>644</v>
      </c>
      <c r="K707" s="503">
        <f>DATE(YEAR(K704)+1,MONTH(K704),DAY(K704))</f>
        <v>45976</v>
      </c>
      <c r="L707" s="503">
        <f>DATE(YEAR(L704)+1,MONTH(L704),DAY(L704))</f>
        <v>45976</v>
      </c>
      <c r="M707" s="503">
        <f>DATE(YEAR(M704)+1,MONTH(M704),DAY(M704))</f>
        <v>45976</v>
      </c>
      <c r="N707" s="415"/>
      <c r="O707" s="415"/>
      <c r="P707" s="415"/>
      <c r="Q707" s="415"/>
      <c r="R707" s="503">
        <f t="shared" si="227"/>
        <v>45976</v>
      </c>
      <c r="S707" s="503">
        <f t="shared" si="227"/>
        <v>45976</v>
      </c>
      <c r="T707" s="503">
        <f t="shared" si="227"/>
        <v>45976</v>
      </c>
      <c r="U707" s="503">
        <f t="shared" si="227"/>
        <v>45976</v>
      </c>
      <c r="V707" s="415"/>
      <c r="W707" s="415"/>
      <c r="X707" s="415"/>
      <c r="Y707" s="415"/>
      <c r="Z707" s="415"/>
      <c r="AA707" s="415"/>
      <c r="AB707" s="415"/>
      <c r="AC707" s="1044">
        <f>MIN(363,INT((K707 - DATE(YEAR(K707),1,1))))+364*(YEAR(K707)-i_startyear)</f>
        <v>2502</v>
      </c>
      <c r="AD707" s="1044">
        <f>MIN(363,INT((L707 - DATE(YEAR(L707),1,1))))+364*(YEAR(L707)-i_startyear)</f>
        <v>2502</v>
      </c>
      <c r="AE707" s="1044">
        <f>MIN(363,INT((M707 - DATE(YEAR(M707),1,1))))+364*(YEAR(M707)-i_startyear)</f>
        <v>2502</v>
      </c>
      <c r="AF707" s="415"/>
      <c r="AG707" s="415"/>
      <c r="AH707" s="415"/>
      <c r="AI707" s="415"/>
      <c r="AJ707" s="1044">
        <f t="shared" si="223"/>
        <v>2502</v>
      </c>
      <c r="AK707" s="1044">
        <f t="shared" si="224"/>
        <v>2502</v>
      </c>
      <c r="AL707" s="1044">
        <f t="shared" si="225"/>
        <v>2502</v>
      </c>
      <c r="AM707" s="1044">
        <f t="shared" si="226"/>
        <v>2502</v>
      </c>
      <c r="AN707" s="415"/>
      <c r="AO707" s="410"/>
      <c r="AP707" s="395"/>
      <c r="AQ707" s="383"/>
      <c r="AR707" s="383"/>
      <c r="AS707" s="383"/>
    </row>
    <row r="708" spans="1:45" outlineLevel="3" x14ac:dyDescent="0.25">
      <c r="A708" s="383"/>
      <c r="B708" s="392"/>
      <c r="C708" s="385">
        <f t="shared" si="228"/>
        <v>4</v>
      </c>
      <c r="D708" s="410"/>
      <c r="E708" s="467"/>
      <c r="F708" s="467"/>
      <c r="G708" s="410"/>
      <c r="H708" s="415"/>
      <c r="I708" s="431"/>
      <c r="J708" s="431" t="s">
        <v>634</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7"/>
        <v>45976</v>
      </c>
      <c r="S708" s="503">
        <f t="shared" si="227"/>
        <v>45976</v>
      </c>
      <c r="T708" s="503">
        <f t="shared" si="227"/>
        <v>45976</v>
      </c>
      <c r="U708" s="503">
        <f t="shared" si="227"/>
        <v>45976</v>
      </c>
      <c r="V708" s="415"/>
      <c r="W708" s="415"/>
      <c r="X708" s="415"/>
      <c r="Y708" s="415"/>
      <c r="Z708" s="415"/>
      <c r="AA708" s="415"/>
      <c r="AB708" s="415"/>
      <c r="AC708" s="415"/>
      <c r="AD708" s="415"/>
      <c r="AE708" s="415"/>
      <c r="AF708" s="1044">
        <f>MIN(363,INT((N708 - DATE(YEAR(N708),1,1))))+364*(YEAR(N708)-i_startyear)</f>
        <v>2502</v>
      </c>
      <c r="AG708" s="1044">
        <f>MIN(363,INT((O708 - DATE(YEAR(O708),1,1))))+364*(YEAR(O708)-i_startyear)</f>
        <v>2502</v>
      </c>
      <c r="AH708" s="1044">
        <f>MIN(363,INT((P708 - DATE(YEAR(P708),1,1))))+364*(YEAR(P708)-i_startyear)</f>
        <v>2502</v>
      </c>
      <c r="AI708" s="1044">
        <f>MIN(363,INT((Q708 - DATE(YEAR(Q708),1,1))))+364*(YEAR(Q708)-i_startyear)</f>
        <v>2502</v>
      </c>
      <c r="AJ708" s="1044">
        <f t="shared" si="223"/>
        <v>2502</v>
      </c>
      <c r="AK708" s="1044">
        <f t="shared" si="224"/>
        <v>2502</v>
      </c>
      <c r="AL708" s="1044">
        <f t="shared" si="225"/>
        <v>2502</v>
      </c>
      <c r="AM708" s="1044">
        <f t="shared" si="226"/>
        <v>2502</v>
      </c>
      <c r="AN708" s="415"/>
      <c r="AO708" s="410"/>
      <c r="AP708" s="395"/>
      <c r="AQ708" s="383"/>
      <c r="AR708" s="383"/>
      <c r="AS708" s="383"/>
    </row>
    <row r="709" spans="1:45" outlineLevel="3" x14ac:dyDescent="0.25">
      <c r="A709" s="383"/>
      <c r="B709" s="392"/>
      <c r="C709" s="385">
        <f t="shared" si="228"/>
        <v>4</v>
      </c>
      <c r="D709" s="410"/>
      <c r="E709" s="467"/>
      <c r="F709" s="467"/>
      <c r="G709" s="410"/>
      <c r="H709" s="415"/>
      <c r="I709" s="431"/>
      <c r="J709" s="431" t="s">
        <v>635</v>
      </c>
      <c r="K709" s="415"/>
      <c r="L709" s="415"/>
      <c r="M709" s="415"/>
      <c r="N709" s="415"/>
      <c r="O709" s="415"/>
      <c r="P709" s="415"/>
      <c r="Q709" s="415"/>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415"/>
      <c r="AG709" s="415"/>
      <c r="AH709" s="415"/>
      <c r="AI709" s="415"/>
      <c r="AJ709" s="1044">
        <f t="shared" si="223"/>
        <v>2502</v>
      </c>
      <c r="AK709" s="1044">
        <f t="shared" si="224"/>
        <v>2502</v>
      </c>
      <c r="AL709" s="1044">
        <f t="shared" si="225"/>
        <v>2502</v>
      </c>
      <c r="AM709" s="1044">
        <f t="shared" si="226"/>
        <v>2502</v>
      </c>
      <c r="AN709" s="415"/>
      <c r="AO709" s="410"/>
      <c r="AP709" s="395"/>
      <c r="AQ709" s="383"/>
      <c r="AR709" s="383"/>
      <c r="AS709" s="383"/>
    </row>
    <row r="710" spans="1:45" outlineLevel="3" x14ac:dyDescent="0.25">
      <c r="A710" s="383"/>
      <c r="B710" s="392"/>
      <c r="C710" s="385">
        <f t="shared" si="228"/>
        <v>4</v>
      </c>
      <c r="D710" s="410"/>
      <c r="E710" s="467"/>
      <c r="F710" s="467"/>
      <c r="G710" s="410"/>
      <c r="H710" s="415"/>
      <c r="I710" s="431">
        <v>7</v>
      </c>
      <c r="J710" s="431" t="s">
        <v>644</v>
      </c>
      <c r="K710" s="503">
        <f>DATE(YEAR(K707)+1,MONTH(K707),DAY(K707))</f>
        <v>46341</v>
      </c>
      <c r="L710" s="503">
        <f>DATE(YEAR(L707)+1,MONTH(L707),DAY(L707))</f>
        <v>46341</v>
      </c>
      <c r="M710" s="503">
        <f>DATE(YEAR(M707)+1,MONTH(M707),DAY(M707))</f>
        <v>46341</v>
      </c>
      <c r="N710" s="415"/>
      <c r="O710" s="415"/>
      <c r="P710" s="415"/>
      <c r="Q710" s="415"/>
      <c r="R710" s="503">
        <f t="shared" si="227"/>
        <v>46341</v>
      </c>
      <c r="S710" s="503">
        <f t="shared" si="227"/>
        <v>46341</v>
      </c>
      <c r="T710" s="503">
        <f t="shared" si="227"/>
        <v>46341</v>
      </c>
      <c r="U710" s="503">
        <f t="shared" si="227"/>
        <v>46341</v>
      </c>
      <c r="V710" s="415"/>
      <c r="W710" s="415"/>
      <c r="X710" s="415"/>
      <c r="Y710" s="415"/>
      <c r="Z710" s="415"/>
      <c r="AA710" s="415"/>
      <c r="AB710" s="415"/>
      <c r="AC710" s="1044">
        <f>MIN(363,INT((K710 - DATE(YEAR(K710),1,1))))+364*(YEAR(K710)-i_startyear)</f>
        <v>2866</v>
      </c>
      <c r="AD710" s="1044">
        <f>MIN(363,INT((L710 - DATE(YEAR(L710),1,1))))+364*(YEAR(L710)-i_startyear)</f>
        <v>2866</v>
      </c>
      <c r="AE710" s="1044">
        <f>MIN(363,INT((M710 - DATE(YEAR(M710),1,1))))+364*(YEAR(M710)-i_startyear)</f>
        <v>2866</v>
      </c>
      <c r="AF710" s="415"/>
      <c r="AG710" s="415"/>
      <c r="AH710" s="415"/>
      <c r="AI710" s="415"/>
      <c r="AJ710" s="1044">
        <f t="shared" si="223"/>
        <v>2866</v>
      </c>
      <c r="AK710" s="1044">
        <f t="shared" si="224"/>
        <v>2866</v>
      </c>
      <c r="AL710" s="1044">
        <f t="shared" si="225"/>
        <v>2866</v>
      </c>
      <c r="AM710" s="1044">
        <f t="shared" si="226"/>
        <v>2866</v>
      </c>
      <c r="AN710" s="415"/>
      <c r="AO710" s="410"/>
      <c r="AP710" s="395"/>
      <c r="AQ710" s="383"/>
      <c r="AR710" s="383"/>
      <c r="AS710" s="383"/>
    </row>
    <row r="711" spans="1:45" outlineLevel="3" x14ac:dyDescent="0.25">
      <c r="A711" s="383"/>
      <c r="B711" s="392"/>
      <c r="C711" s="385">
        <f t="shared" si="228"/>
        <v>4</v>
      </c>
      <c r="D711" s="410"/>
      <c r="E711" s="467"/>
      <c r="F711" s="467"/>
      <c r="G711" s="410"/>
      <c r="H711" s="415"/>
      <c r="I711" s="431"/>
      <c r="J711" s="431" t="s">
        <v>634</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7"/>
        <v>46341</v>
      </c>
      <c r="S711" s="503">
        <f t="shared" si="227"/>
        <v>46341</v>
      </c>
      <c r="T711" s="503">
        <f t="shared" si="227"/>
        <v>46341</v>
      </c>
      <c r="U711" s="503">
        <f t="shared" si="227"/>
        <v>46341</v>
      </c>
      <c r="V711" s="415"/>
      <c r="W711" s="415"/>
      <c r="X711" s="415"/>
      <c r="Y711" s="415"/>
      <c r="Z711" s="415"/>
      <c r="AA711" s="415"/>
      <c r="AB711" s="415"/>
      <c r="AC711" s="415"/>
      <c r="AD711" s="415"/>
      <c r="AE711" s="415"/>
      <c r="AF711" s="1044">
        <f>MIN(363,INT((N711 - DATE(YEAR(N711),1,1))))+364*(YEAR(N711)-i_startyear)</f>
        <v>2866</v>
      </c>
      <c r="AG711" s="1044">
        <f>MIN(363,INT((O711 - DATE(YEAR(O711),1,1))))+364*(YEAR(O711)-i_startyear)</f>
        <v>2866</v>
      </c>
      <c r="AH711" s="1044">
        <f>MIN(363,INT((P711 - DATE(YEAR(P711),1,1))))+364*(YEAR(P711)-i_startyear)</f>
        <v>2866</v>
      </c>
      <c r="AI711" s="1044">
        <f>MIN(363,INT((Q711 - DATE(YEAR(Q711),1,1))))+364*(YEAR(Q711)-i_startyear)</f>
        <v>2866</v>
      </c>
      <c r="AJ711" s="1044">
        <f t="shared" si="223"/>
        <v>2866</v>
      </c>
      <c r="AK711" s="1044">
        <f t="shared" si="224"/>
        <v>2866</v>
      </c>
      <c r="AL711" s="1044">
        <f t="shared" si="225"/>
        <v>2866</v>
      </c>
      <c r="AM711" s="1044">
        <f t="shared" si="226"/>
        <v>2866</v>
      </c>
      <c r="AN711" s="415"/>
      <c r="AO711" s="410"/>
      <c r="AP711" s="395"/>
      <c r="AQ711" s="383"/>
      <c r="AR711" s="383"/>
      <c r="AS711" s="383"/>
    </row>
    <row r="712" spans="1:45" outlineLevel="3" x14ac:dyDescent="0.25">
      <c r="A712" s="383"/>
      <c r="B712" s="392"/>
      <c r="C712" s="385">
        <f t="shared" si="228"/>
        <v>4</v>
      </c>
      <c r="D712" s="410"/>
      <c r="E712" s="467"/>
      <c r="F712" s="467"/>
      <c r="G712" s="410"/>
      <c r="H712" s="415"/>
      <c r="I712" s="431"/>
      <c r="J712" s="431" t="s">
        <v>635</v>
      </c>
      <c r="K712" s="415"/>
      <c r="L712" s="415"/>
      <c r="M712" s="415"/>
      <c r="N712" s="415"/>
      <c r="O712" s="415"/>
      <c r="P712" s="415"/>
      <c r="Q712" s="415"/>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415"/>
      <c r="AG712" s="415"/>
      <c r="AH712" s="415"/>
      <c r="AI712" s="415"/>
      <c r="AJ712" s="1044">
        <f t="shared" si="223"/>
        <v>2866</v>
      </c>
      <c r="AK712" s="1044">
        <f t="shared" si="224"/>
        <v>2866</v>
      </c>
      <c r="AL712" s="1044">
        <f t="shared" si="225"/>
        <v>2866</v>
      </c>
      <c r="AM712" s="1044">
        <f t="shared" si="226"/>
        <v>2866</v>
      </c>
      <c r="AN712" s="415"/>
      <c r="AO712" s="410"/>
      <c r="AP712" s="395"/>
      <c r="AQ712" s="383"/>
      <c r="AR712" s="383"/>
      <c r="AS712" s="383"/>
    </row>
    <row r="713" spans="1:45" outlineLevel="3" x14ac:dyDescent="0.25">
      <c r="A713" s="383"/>
      <c r="B713" s="392"/>
      <c r="C713" s="385">
        <f t="shared" si="228"/>
        <v>4</v>
      </c>
      <c r="D713" s="410"/>
      <c r="E713" s="467"/>
      <c r="F713" s="467"/>
      <c r="G713" s="410"/>
      <c r="H713" s="431" t="str">
        <f>H$262</f>
        <v>Win</v>
      </c>
      <c r="I713" s="431">
        <v>0</v>
      </c>
      <c r="J713" s="431" t="s">
        <v>644</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9">R713&lt;(MAX(R$283:R$290)+MAX($I$364*R$364,$I$365*R$365,$I$366*R$366))</f>
        <v>0</v>
      </c>
      <c r="Y713" s="415" t="b">
        <f t="shared" si="229"/>
        <v>0</v>
      </c>
      <c r="Z713" s="415" t="b">
        <f t="shared" si="229"/>
        <v>0</v>
      </c>
      <c r="AA713" s="415" t="b">
        <f t="shared" si="229"/>
        <v>0</v>
      </c>
      <c r="AB713" s="415"/>
      <c r="AC713" s="1044">
        <f>MIN(363,INT((K713 - DATE(YEAR(K713),1,1))))+364*(YEAR(K713)-i_startyear)</f>
        <v>348</v>
      </c>
      <c r="AD713" s="1044">
        <f>MIN(363,INT((L713 - DATE(YEAR(L713),1,1))))+364*(YEAR(L713)-i_startyear)</f>
        <v>348</v>
      </c>
      <c r="AE713" s="1044">
        <f>MIN(363,INT((M713 - DATE(YEAR(M713),1,1))))+364*(YEAR(M713)-i_startyear)</f>
        <v>348</v>
      </c>
      <c r="AF713" s="415"/>
      <c r="AG713" s="415"/>
      <c r="AH713" s="415"/>
      <c r="AI713" s="415"/>
      <c r="AJ713" s="1044">
        <f t="shared" si="223"/>
        <v>348</v>
      </c>
      <c r="AK713" s="1044">
        <f t="shared" si="224"/>
        <v>348</v>
      </c>
      <c r="AL713" s="1044">
        <f t="shared" si="225"/>
        <v>348</v>
      </c>
      <c r="AM713" s="1044">
        <f t="shared" si="226"/>
        <v>348</v>
      </c>
      <c r="AN713" s="415"/>
      <c r="AO713" s="410"/>
      <c r="AP713" s="395"/>
      <c r="AQ713" s="383"/>
      <c r="AR713" s="383"/>
      <c r="AS713" s="383"/>
    </row>
    <row r="714" spans="1:45" outlineLevel="3" x14ac:dyDescent="0.25">
      <c r="A714" s="383"/>
      <c r="B714" s="392"/>
      <c r="C714" s="385">
        <f t="shared" si="228"/>
        <v>4</v>
      </c>
      <c r="D714" s="410"/>
      <c r="E714" s="467"/>
      <c r="F714" s="467"/>
      <c r="G714" s="410"/>
      <c r="H714" s="431"/>
      <c r="I714" s="431"/>
      <c r="J714" s="431" t="s">
        <v>634</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9"/>
        <v>0</v>
      </c>
      <c r="Y714" s="415" t="b">
        <f t="shared" si="229"/>
        <v>0</v>
      </c>
      <c r="Z714" s="415" t="b">
        <f t="shared" si="229"/>
        <v>0</v>
      </c>
      <c r="AA714" s="415" t="b">
        <f t="shared" si="229"/>
        <v>0</v>
      </c>
      <c r="AB714" s="415"/>
      <c r="AC714" s="415"/>
      <c r="AD714" s="415"/>
      <c r="AE714" s="415"/>
      <c r="AF714" s="1044">
        <f>MIN(363,INT((N714 - DATE(YEAR(N714),1,1))))+364*(YEAR(N714)-i_startyear)</f>
        <v>348</v>
      </c>
      <c r="AG714" s="1044">
        <f>MIN(363,INT((O714 - DATE(YEAR(O714),1,1))))+364*(YEAR(O714)-i_startyear)</f>
        <v>348</v>
      </c>
      <c r="AH714" s="1044">
        <f>MIN(363,INT((P714 - DATE(YEAR(P714),1,1))))+364*(YEAR(P714)-i_startyear)</f>
        <v>348</v>
      </c>
      <c r="AI714" s="1044">
        <f>MIN(363,INT((Q714 - DATE(YEAR(Q714),1,1))))+364*(YEAR(Q714)-i_startyear)</f>
        <v>348</v>
      </c>
      <c r="AJ714" s="1044">
        <f t="shared" si="223"/>
        <v>348</v>
      </c>
      <c r="AK714" s="1044">
        <f t="shared" si="224"/>
        <v>348</v>
      </c>
      <c r="AL714" s="1044">
        <f t="shared" si="225"/>
        <v>348</v>
      </c>
      <c r="AM714" s="1044">
        <f t="shared" si="226"/>
        <v>348</v>
      </c>
      <c r="AN714" s="415"/>
      <c r="AO714" s="410"/>
      <c r="AP714" s="395"/>
      <c r="AQ714" s="383"/>
      <c r="AR714" s="383"/>
      <c r="AS714" s="383"/>
    </row>
    <row r="715" spans="1:45" outlineLevel="3" x14ac:dyDescent="0.25">
      <c r="A715" s="383"/>
      <c r="B715" s="392"/>
      <c r="C715" s="385">
        <f t="shared" si="228"/>
        <v>4</v>
      </c>
      <c r="D715" s="410"/>
      <c r="E715" s="467"/>
      <c r="F715" s="467"/>
      <c r="G715" s="410"/>
      <c r="H715" s="431"/>
      <c r="I715" s="431"/>
      <c r="J715" s="431" t="s">
        <v>635</v>
      </c>
      <c r="K715" s="415"/>
      <c r="L715" s="415"/>
      <c r="M715" s="415"/>
      <c r="N715" s="415"/>
      <c r="O715" s="415"/>
      <c r="P715" s="415"/>
      <c r="Q715" s="415"/>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415"/>
      <c r="AG715" s="415"/>
      <c r="AH715" s="415"/>
      <c r="AI715" s="415"/>
      <c r="AJ715" s="1044">
        <f t="shared" si="223"/>
        <v>348</v>
      </c>
      <c r="AK715" s="1044">
        <f t="shared" si="224"/>
        <v>348</v>
      </c>
      <c r="AL715" s="1044">
        <f t="shared" si="225"/>
        <v>348</v>
      </c>
      <c r="AM715" s="1044">
        <f t="shared" si="226"/>
        <v>348</v>
      </c>
      <c r="AN715" s="415"/>
      <c r="AO715" s="410"/>
      <c r="AP715" s="395"/>
      <c r="AQ715" s="383"/>
      <c r="AR715" s="383"/>
      <c r="AS715" s="383"/>
    </row>
    <row r="716" spans="1:45" outlineLevel="3" x14ac:dyDescent="0.25">
      <c r="A716" s="383"/>
      <c r="B716" s="392"/>
      <c r="C716" s="385">
        <f t="shared" si="228"/>
        <v>4</v>
      </c>
      <c r="D716" s="410"/>
      <c r="E716" s="467"/>
      <c r="F716" s="467"/>
      <c r="G716" s="410"/>
      <c r="H716" s="415"/>
      <c r="I716" s="431">
        <v>1</v>
      </c>
      <c r="J716" s="431" t="s">
        <v>644</v>
      </c>
      <c r="K716" s="503">
        <f>DATE(YEAR(K713)+1,MONTH(K713),DAY(K713))</f>
        <v>44180</v>
      </c>
      <c r="L716" s="503">
        <f>DATE(YEAR(L713)+1,MONTH(L713),DAY(L713))</f>
        <v>44180</v>
      </c>
      <c r="M716" s="503">
        <f>DATE(YEAR(M713)+1,MONTH(M713),DAY(M713))</f>
        <v>44180</v>
      </c>
      <c r="N716" s="415"/>
      <c r="O716" s="415"/>
      <c r="P716" s="415"/>
      <c r="Q716" s="415"/>
      <c r="R716" s="503">
        <f t="shared" ref="R716:U716" si="230">DATE(YEAR(R713)+1,MONTH(R713),DAY(R713))</f>
        <v>44180</v>
      </c>
      <c r="S716" s="503">
        <f t="shared" si="230"/>
        <v>44180</v>
      </c>
      <c r="T716" s="503">
        <f t="shared" si="230"/>
        <v>44180</v>
      </c>
      <c r="U716" s="503">
        <f t="shared" si="230"/>
        <v>44180</v>
      </c>
      <c r="V716" s="415"/>
      <c r="W716" s="415"/>
      <c r="X716" s="415"/>
      <c r="Y716" s="415"/>
      <c r="Z716" s="415"/>
      <c r="AA716" s="415"/>
      <c r="AB716" s="415"/>
      <c r="AC716" s="1044">
        <f>MIN(363,INT((K716 - DATE(YEAR(K716),1,1))))+364*(YEAR(K716)-i_startyear)</f>
        <v>713</v>
      </c>
      <c r="AD716" s="1044">
        <f>MIN(363,INT((L716 - DATE(YEAR(L716),1,1))))+364*(YEAR(L716)-i_startyear)</f>
        <v>713</v>
      </c>
      <c r="AE716" s="1044">
        <f>MIN(363,INT((M716 - DATE(YEAR(M716),1,1))))+364*(YEAR(M716)-i_startyear)</f>
        <v>713</v>
      </c>
      <c r="AF716" s="415"/>
      <c r="AG716" s="415"/>
      <c r="AH716" s="415"/>
      <c r="AI716" s="415"/>
      <c r="AJ716" s="1044">
        <f t="shared" si="223"/>
        <v>713</v>
      </c>
      <c r="AK716" s="1044">
        <f t="shared" si="224"/>
        <v>713</v>
      </c>
      <c r="AL716" s="1044">
        <f t="shared" si="225"/>
        <v>713</v>
      </c>
      <c r="AM716" s="1044">
        <f t="shared" si="226"/>
        <v>713</v>
      </c>
      <c r="AN716" s="415"/>
      <c r="AO716" s="410"/>
      <c r="AP716" s="395"/>
      <c r="AQ716" s="383"/>
      <c r="AR716" s="383"/>
      <c r="AS716" s="383"/>
    </row>
    <row r="717" spans="1:45" outlineLevel="3" x14ac:dyDescent="0.25">
      <c r="A717" s="383"/>
      <c r="B717" s="392"/>
      <c r="C717" s="385">
        <f t="shared" si="228"/>
        <v>4</v>
      </c>
      <c r="D717" s="410"/>
      <c r="E717" s="467"/>
      <c r="F717" s="467"/>
      <c r="G717" s="410"/>
      <c r="H717" s="415"/>
      <c r="I717" s="431"/>
      <c r="J717" s="431" t="s">
        <v>634</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31">DATE(YEAR(R714)+1,MONTH(R714),DAY(R714))</f>
        <v>44180</v>
      </c>
      <c r="S717" s="503">
        <f t="shared" si="231"/>
        <v>44180</v>
      </c>
      <c r="T717" s="503">
        <f t="shared" si="231"/>
        <v>44180</v>
      </c>
      <c r="U717" s="503">
        <f t="shared" si="231"/>
        <v>44180</v>
      </c>
      <c r="V717" s="415"/>
      <c r="W717" s="415"/>
      <c r="X717" s="415"/>
      <c r="Y717" s="415"/>
      <c r="Z717" s="415"/>
      <c r="AA717" s="415"/>
      <c r="AB717" s="415"/>
      <c r="AC717" s="415"/>
      <c r="AD717" s="415"/>
      <c r="AE717" s="415"/>
      <c r="AF717" s="1044">
        <f>MIN(363,INT((N717 - DATE(YEAR(N717),1,1))))+364*(YEAR(N717)-i_startyear)</f>
        <v>713</v>
      </c>
      <c r="AG717" s="1044">
        <f>MIN(363,INT((O717 - DATE(YEAR(O717),1,1))))+364*(YEAR(O717)-i_startyear)</f>
        <v>713</v>
      </c>
      <c r="AH717" s="1044">
        <f>MIN(363,INT((P717 - DATE(YEAR(P717),1,1))))+364*(YEAR(P717)-i_startyear)</f>
        <v>713</v>
      </c>
      <c r="AI717" s="1044">
        <f>MIN(363,INT((Q717 - DATE(YEAR(Q717),1,1))))+364*(YEAR(Q717)-i_startyear)</f>
        <v>713</v>
      </c>
      <c r="AJ717" s="1044">
        <f t="shared" si="223"/>
        <v>713</v>
      </c>
      <c r="AK717" s="1044">
        <f t="shared" si="224"/>
        <v>713</v>
      </c>
      <c r="AL717" s="1044">
        <f t="shared" si="225"/>
        <v>713</v>
      </c>
      <c r="AM717" s="1044">
        <f t="shared" si="226"/>
        <v>713</v>
      </c>
      <c r="AN717" s="415"/>
      <c r="AO717" s="410"/>
      <c r="AP717" s="395"/>
      <c r="AQ717" s="383"/>
      <c r="AR717" s="383"/>
      <c r="AS717" s="383"/>
    </row>
    <row r="718" spans="1:45" outlineLevel="3" x14ac:dyDescent="0.25">
      <c r="A718" s="383"/>
      <c r="B718" s="392"/>
      <c r="C718" s="385">
        <f t="shared" si="228"/>
        <v>4</v>
      </c>
      <c r="D718" s="410"/>
      <c r="E718" s="467"/>
      <c r="F718" s="467"/>
      <c r="G718" s="410"/>
      <c r="H718" s="415"/>
      <c r="I718" s="431"/>
      <c r="J718" s="431" t="s">
        <v>635</v>
      </c>
      <c r="K718" s="415"/>
      <c r="L718" s="415"/>
      <c r="M718" s="415"/>
      <c r="N718" s="415"/>
      <c r="O718" s="415"/>
      <c r="P718" s="415"/>
      <c r="Q718" s="415"/>
      <c r="R718" s="503">
        <f t="shared" ref="R718:U718" si="232">DATE(YEAR(R715)+1,MONTH(R715),DAY(R715))</f>
        <v>44180</v>
      </c>
      <c r="S718" s="503">
        <f t="shared" si="232"/>
        <v>44180</v>
      </c>
      <c r="T718" s="503">
        <f t="shared" si="232"/>
        <v>44180</v>
      </c>
      <c r="U718" s="503">
        <f t="shared" si="232"/>
        <v>44180</v>
      </c>
      <c r="V718" s="415"/>
      <c r="W718" s="415"/>
      <c r="X718" s="415"/>
      <c r="Y718" s="415"/>
      <c r="Z718" s="415"/>
      <c r="AA718" s="415"/>
      <c r="AB718" s="415"/>
      <c r="AC718" s="415"/>
      <c r="AD718" s="415"/>
      <c r="AE718" s="415"/>
      <c r="AF718" s="415"/>
      <c r="AG718" s="415"/>
      <c r="AH718" s="415"/>
      <c r="AI718" s="415"/>
      <c r="AJ718" s="1044">
        <f t="shared" si="223"/>
        <v>713</v>
      </c>
      <c r="AK718" s="1044">
        <f t="shared" si="224"/>
        <v>713</v>
      </c>
      <c r="AL718" s="1044">
        <f t="shared" si="225"/>
        <v>713</v>
      </c>
      <c r="AM718" s="1044">
        <f t="shared" si="226"/>
        <v>713</v>
      </c>
      <c r="AN718" s="415"/>
      <c r="AO718" s="410"/>
      <c r="AP718" s="395"/>
      <c r="AQ718" s="383"/>
      <c r="AR718" s="383"/>
      <c r="AS718" s="383"/>
    </row>
    <row r="719" spans="1:45" outlineLevel="3" x14ac:dyDescent="0.25">
      <c r="A719" s="383"/>
      <c r="B719" s="392"/>
      <c r="C719" s="385">
        <f t="shared" si="228"/>
        <v>4</v>
      </c>
      <c r="D719" s="410"/>
      <c r="E719" s="467"/>
      <c r="F719" s="467"/>
      <c r="G719" s="410"/>
      <c r="H719" s="415"/>
      <c r="I719" s="431">
        <v>2</v>
      </c>
      <c r="J719" s="431" t="s">
        <v>644</v>
      </c>
      <c r="K719" s="503">
        <f>DATE(YEAR(K716)+1,MONTH(K716),DAY(K716))</f>
        <v>44545</v>
      </c>
      <c r="L719" s="503">
        <f>DATE(YEAR(L716)+1,MONTH(L716),DAY(L716))</f>
        <v>44545</v>
      </c>
      <c r="M719" s="503">
        <f>DATE(YEAR(M716)+1,MONTH(M716),DAY(M716))</f>
        <v>44545</v>
      </c>
      <c r="N719" s="415"/>
      <c r="O719" s="415"/>
      <c r="P719" s="415"/>
      <c r="Q719" s="415"/>
      <c r="R719" s="503">
        <f t="shared" ref="R719:U719" si="233">DATE(YEAR(R716)+1,MONTH(R716),DAY(R716))</f>
        <v>44545</v>
      </c>
      <c r="S719" s="503">
        <f t="shared" si="233"/>
        <v>44545</v>
      </c>
      <c r="T719" s="503">
        <f t="shared" si="233"/>
        <v>44545</v>
      </c>
      <c r="U719" s="503">
        <f t="shared" si="233"/>
        <v>44545</v>
      </c>
      <c r="V719" s="415"/>
      <c r="W719" s="415"/>
      <c r="X719" s="415"/>
      <c r="Y719" s="415"/>
      <c r="Z719" s="415"/>
      <c r="AA719" s="415"/>
      <c r="AB719" s="415"/>
      <c r="AC719" s="1044">
        <f>MIN(363,INT((K719 - DATE(YEAR(K719),1,1))))+364*(YEAR(K719)-i_startyear)</f>
        <v>1076</v>
      </c>
      <c r="AD719" s="1044">
        <f>MIN(363,INT((L719 - DATE(YEAR(L719),1,1))))+364*(YEAR(L719)-i_startyear)</f>
        <v>1076</v>
      </c>
      <c r="AE719" s="1044">
        <f>MIN(363,INT((M719 - DATE(YEAR(M719),1,1))))+364*(YEAR(M719)-i_startyear)</f>
        <v>1076</v>
      </c>
      <c r="AF719" s="415"/>
      <c r="AG719" s="415"/>
      <c r="AH719" s="415"/>
      <c r="AI719" s="415"/>
      <c r="AJ719" s="1044">
        <f t="shared" si="223"/>
        <v>1076</v>
      </c>
      <c r="AK719" s="1044">
        <f t="shared" si="224"/>
        <v>1076</v>
      </c>
      <c r="AL719" s="1044">
        <f t="shared" si="225"/>
        <v>1076</v>
      </c>
      <c r="AM719" s="1044">
        <f t="shared" si="226"/>
        <v>1076</v>
      </c>
      <c r="AN719" s="415"/>
      <c r="AO719" s="410"/>
      <c r="AP719" s="395"/>
      <c r="AQ719" s="383"/>
      <c r="AR719" s="383"/>
      <c r="AS719" s="383"/>
    </row>
    <row r="720" spans="1:45" outlineLevel="3" x14ac:dyDescent="0.25">
      <c r="A720" s="383"/>
      <c r="B720" s="392"/>
      <c r="C720" s="385">
        <f t="shared" si="228"/>
        <v>4</v>
      </c>
      <c r="D720" s="410"/>
      <c r="E720" s="467"/>
      <c r="F720" s="467"/>
      <c r="G720" s="410"/>
      <c r="H720" s="415"/>
      <c r="I720" s="431"/>
      <c r="J720" s="431" t="s">
        <v>634</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34">DATE(YEAR(R717)+1,MONTH(R717),DAY(R717))</f>
        <v>44545</v>
      </c>
      <c r="S720" s="503">
        <f t="shared" si="234"/>
        <v>44545</v>
      </c>
      <c r="T720" s="503">
        <f t="shared" si="234"/>
        <v>44545</v>
      </c>
      <c r="U720" s="503">
        <f t="shared" si="234"/>
        <v>44545</v>
      </c>
      <c r="V720" s="415"/>
      <c r="W720" s="415"/>
      <c r="X720" s="415"/>
      <c r="Y720" s="415"/>
      <c r="Z720" s="415"/>
      <c r="AA720" s="415"/>
      <c r="AB720" s="415"/>
      <c r="AC720" s="415"/>
      <c r="AD720" s="415"/>
      <c r="AE720" s="415"/>
      <c r="AF720" s="1044">
        <f>MIN(363,INT((N720 - DATE(YEAR(N720),1,1))))+364*(YEAR(N720)-i_startyear)</f>
        <v>1076</v>
      </c>
      <c r="AG720" s="1044">
        <f>MIN(363,INT((O720 - DATE(YEAR(O720),1,1))))+364*(YEAR(O720)-i_startyear)</f>
        <v>1076</v>
      </c>
      <c r="AH720" s="1044">
        <f>MIN(363,INT((P720 - DATE(YEAR(P720),1,1))))+364*(YEAR(P720)-i_startyear)</f>
        <v>1076</v>
      </c>
      <c r="AI720" s="1044">
        <f>MIN(363,INT((Q720 - DATE(YEAR(Q720),1,1))))+364*(YEAR(Q720)-i_startyear)</f>
        <v>1076</v>
      </c>
      <c r="AJ720" s="1044">
        <f t="shared" si="223"/>
        <v>1076</v>
      </c>
      <c r="AK720" s="1044">
        <f t="shared" si="224"/>
        <v>1076</v>
      </c>
      <c r="AL720" s="1044">
        <f t="shared" si="225"/>
        <v>1076</v>
      </c>
      <c r="AM720" s="1044">
        <f t="shared" si="226"/>
        <v>1076</v>
      </c>
      <c r="AN720" s="415"/>
      <c r="AO720" s="410"/>
      <c r="AP720" s="395"/>
      <c r="AQ720" s="383"/>
      <c r="AR720" s="383"/>
      <c r="AS720" s="383"/>
    </row>
    <row r="721" spans="1:45" outlineLevel="3" x14ac:dyDescent="0.25">
      <c r="A721" s="383"/>
      <c r="B721" s="392"/>
      <c r="C721" s="385">
        <f t="shared" si="228"/>
        <v>4</v>
      </c>
      <c r="D721" s="410"/>
      <c r="E721" s="467"/>
      <c r="F721" s="467"/>
      <c r="G721" s="410"/>
      <c r="H721" s="415"/>
      <c r="I721" s="431"/>
      <c r="J721" s="431" t="s">
        <v>635</v>
      </c>
      <c r="K721" s="415"/>
      <c r="L721" s="415"/>
      <c r="M721" s="415"/>
      <c r="N721" s="415"/>
      <c r="O721" s="415"/>
      <c r="P721" s="415"/>
      <c r="Q721" s="415"/>
      <c r="R721" s="503">
        <f t="shared" ref="R721:U721" si="235">DATE(YEAR(R718)+1,MONTH(R718),DAY(R718))</f>
        <v>44545</v>
      </c>
      <c r="S721" s="503">
        <f t="shared" si="235"/>
        <v>44545</v>
      </c>
      <c r="T721" s="503">
        <f t="shared" si="235"/>
        <v>44545</v>
      </c>
      <c r="U721" s="503">
        <f t="shared" si="235"/>
        <v>44545</v>
      </c>
      <c r="V721" s="415"/>
      <c r="W721" s="415"/>
      <c r="X721" s="415"/>
      <c r="Y721" s="415"/>
      <c r="Z721" s="415"/>
      <c r="AA721" s="415"/>
      <c r="AB721" s="415"/>
      <c r="AC721" s="415"/>
      <c r="AD721" s="415"/>
      <c r="AE721" s="415"/>
      <c r="AF721" s="415"/>
      <c r="AG721" s="415"/>
      <c r="AH721" s="415"/>
      <c r="AI721" s="415"/>
      <c r="AJ721" s="1044">
        <f t="shared" ref="AJ721:AJ752" si="236">MIN(363,INT((R721 - DATE(YEAR(R721),1,1))))+364*(YEAR(R721)-i_startyear)</f>
        <v>1076</v>
      </c>
      <c r="AK721" s="1044">
        <f t="shared" ref="AK721:AK752" si="237">MIN(363,INT((S721 - DATE(YEAR(S721),1,1))))+364*(YEAR(S721)-i_startyear)</f>
        <v>1076</v>
      </c>
      <c r="AL721" s="1044">
        <f t="shared" ref="AL721:AL752" si="238">MIN(363,INT((T721 - DATE(YEAR(T721),1,1))))+364*(YEAR(T721)-i_startyear)</f>
        <v>1076</v>
      </c>
      <c r="AM721" s="1044">
        <f t="shared" ref="AM721:AM752" si="239">MIN(363,INT((U721 - DATE(YEAR(U721),1,1))))+364*(YEAR(U721)-i_startyear)</f>
        <v>1076</v>
      </c>
      <c r="AN721" s="415"/>
      <c r="AO721" s="410"/>
      <c r="AP721" s="395"/>
      <c r="AQ721" s="383"/>
      <c r="AR721" s="383"/>
      <c r="AS721" s="383"/>
    </row>
    <row r="722" spans="1:45" outlineLevel="3" x14ac:dyDescent="0.25">
      <c r="A722" s="383"/>
      <c r="B722" s="392"/>
      <c r="C722" s="385">
        <f t="shared" si="228"/>
        <v>4</v>
      </c>
      <c r="D722" s="410"/>
      <c r="E722" s="467"/>
      <c r="F722" s="467"/>
      <c r="G722" s="410"/>
      <c r="H722" s="415"/>
      <c r="I722" s="431">
        <v>3</v>
      </c>
      <c r="J722" s="431" t="s">
        <v>644</v>
      </c>
      <c r="K722" s="503">
        <f>DATE(YEAR(K719)+1,MONTH(K719),DAY(K719))</f>
        <v>44910</v>
      </c>
      <c r="L722" s="503">
        <f>DATE(YEAR(L719)+1,MONTH(L719),DAY(L719))</f>
        <v>44910</v>
      </c>
      <c r="M722" s="503">
        <f>DATE(YEAR(M719)+1,MONTH(M719),DAY(M719))</f>
        <v>44910</v>
      </c>
      <c r="N722" s="415"/>
      <c r="O722" s="415"/>
      <c r="P722" s="415"/>
      <c r="Q722" s="415"/>
      <c r="R722" s="503">
        <f t="shared" ref="R722:U722" si="240">DATE(YEAR(R719)+1,MONTH(R719),DAY(R719))</f>
        <v>44910</v>
      </c>
      <c r="S722" s="503">
        <f t="shared" si="240"/>
        <v>44910</v>
      </c>
      <c r="T722" s="503">
        <f t="shared" si="240"/>
        <v>44910</v>
      </c>
      <c r="U722" s="503">
        <f t="shared" si="240"/>
        <v>44910</v>
      </c>
      <c r="V722" s="415"/>
      <c r="W722" s="415"/>
      <c r="X722" s="415"/>
      <c r="Y722" s="415"/>
      <c r="Z722" s="415"/>
      <c r="AA722" s="415"/>
      <c r="AB722" s="415"/>
      <c r="AC722" s="1044">
        <f>MIN(363,INT((K722 - DATE(YEAR(K722),1,1))))+364*(YEAR(K722)-i_startyear)</f>
        <v>1440</v>
      </c>
      <c r="AD722" s="1044">
        <f>MIN(363,INT((L722 - DATE(YEAR(L722),1,1))))+364*(YEAR(L722)-i_startyear)</f>
        <v>1440</v>
      </c>
      <c r="AE722" s="1044">
        <f>MIN(363,INT((M722 - DATE(YEAR(M722),1,1))))+364*(YEAR(M722)-i_startyear)</f>
        <v>1440</v>
      </c>
      <c r="AF722" s="415"/>
      <c r="AG722" s="415"/>
      <c r="AH722" s="415"/>
      <c r="AI722" s="415"/>
      <c r="AJ722" s="1044">
        <f t="shared" si="236"/>
        <v>1440</v>
      </c>
      <c r="AK722" s="1044">
        <f t="shared" si="237"/>
        <v>1440</v>
      </c>
      <c r="AL722" s="1044">
        <f t="shared" si="238"/>
        <v>1440</v>
      </c>
      <c r="AM722" s="1044">
        <f t="shared" si="239"/>
        <v>1440</v>
      </c>
      <c r="AN722" s="415"/>
      <c r="AO722" s="410"/>
      <c r="AP722" s="395"/>
      <c r="AQ722" s="383"/>
      <c r="AR722" s="383"/>
      <c r="AS722" s="383"/>
    </row>
    <row r="723" spans="1:45" outlineLevel="3" x14ac:dyDescent="0.25">
      <c r="A723" s="383"/>
      <c r="B723" s="392"/>
      <c r="C723" s="385">
        <f t="shared" si="228"/>
        <v>4</v>
      </c>
      <c r="D723" s="410"/>
      <c r="E723" s="467"/>
      <c r="F723" s="467"/>
      <c r="G723" s="410"/>
      <c r="H723" s="415"/>
      <c r="I723" s="431"/>
      <c r="J723" s="431" t="s">
        <v>634</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41">DATE(YEAR(R720)+1,MONTH(R720),DAY(R720))</f>
        <v>44910</v>
      </c>
      <c r="S723" s="503">
        <f t="shared" si="241"/>
        <v>44910</v>
      </c>
      <c r="T723" s="503">
        <f t="shared" si="241"/>
        <v>44910</v>
      </c>
      <c r="U723" s="503">
        <f t="shared" si="241"/>
        <v>44910</v>
      </c>
      <c r="V723" s="415"/>
      <c r="W723" s="415"/>
      <c r="X723" s="415"/>
      <c r="Y723" s="415"/>
      <c r="Z723" s="415"/>
      <c r="AA723" s="415"/>
      <c r="AB723" s="415"/>
      <c r="AC723" s="415"/>
      <c r="AD723" s="415"/>
      <c r="AE723" s="415"/>
      <c r="AF723" s="1044">
        <f>MIN(363,INT((N723 - DATE(YEAR(N723),1,1))))+364*(YEAR(N723)-i_startyear)</f>
        <v>1440</v>
      </c>
      <c r="AG723" s="1044">
        <f>MIN(363,INT((O723 - DATE(YEAR(O723),1,1))))+364*(YEAR(O723)-i_startyear)</f>
        <v>1440</v>
      </c>
      <c r="AH723" s="1044">
        <f>MIN(363,INT((P723 - DATE(YEAR(P723),1,1))))+364*(YEAR(P723)-i_startyear)</f>
        <v>1440</v>
      </c>
      <c r="AI723" s="1044">
        <f>MIN(363,INT((Q723 - DATE(YEAR(Q723),1,1))))+364*(YEAR(Q723)-i_startyear)</f>
        <v>1440</v>
      </c>
      <c r="AJ723" s="1044">
        <f t="shared" si="236"/>
        <v>1440</v>
      </c>
      <c r="AK723" s="1044">
        <f t="shared" si="237"/>
        <v>1440</v>
      </c>
      <c r="AL723" s="1044">
        <f t="shared" si="238"/>
        <v>1440</v>
      </c>
      <c r="AM723" s="1044">
        <f t="shared" si="239"/>
        <v>1440</v>
      </c>
      <c r="AN723" s="415"/>
      <c r="AO723" s="410"/>
      <c r="AP723" s="395"/>
      <c r="AQ723" s="383"/>
      <c r="AR723" s="383"/>
      <c r="AS723" s="383"/>
    </row>
    <row r="724" spans="1:45" outlineLevel="3" x14ac:dyDescent="0.25">
      <c r="A724" s="383"/>
      <c r="B724" s="392"/>
      <c r="C724" s="385">
        <f t="shared" si="228"/>
        <v>4</v>
      </c>
      <c r="D724" s="410"/>
      <c r="E724" s="467"/>
      <c r="F724" s="467"/>
      <c r="G724" s="410"/>
      <c r="H724" s="415"/>
      <c r="I724" s="431"/>
      <c r="J724" s="431" t="s">
        <v>635</v>
      </c>
      <c r="K724" s="415"/>
      <c r="L724" s="415"/>
      <c r="M724" s="415"/>
      <c r="N724" s="415"/>
      <c r="O724" s="415"/>
      <c r="P724" s="415"/>
      <c r="Q724" s="415"/>
      <c r="R724" s="503">
        <f t="shared" ref="R724:U724" si="242">DATE(YEAR(R721)+1,MONTH(R721),DAY(R721))</f>
        <v>44910</v>
      </c>
      <c r="S724" s="503">
        <f t="shared" si="242"/>
        <v>44910</v>
      </c>
      <c r="T724" s="503">
        <f t="shared" si="242"/>
        <v>44910</v>
      </c>
      <c r="U724" s="503">
        <f t="shared" si="242"/>
        <v>44910</v>
      </c>
      <c r="V724" s="415"/>
      <c r="W724" s="415"/>
      <c r="X724" s="415"/>
      <c r="Y724" s="415"/>
      <c r="Z724" s="415"/>
      <c r="AA724" s="415"/>
      <c r="AB724" s="415"/>
      <c r="AC724" s="415"/>
      <c r="AD724" s="415"/>
      <c r="AE724" s="415"/>
      <c r="AF724" s="415"/>
      <c r="AG724" s="415"/>
      <c r="AH724" s="415"/>
      <c r="AI724" s="415"/>
      <c r="AJ724" s="1044">
        <f t="shared" si="236"/>
        <v>1440</v>
      </c>
      <c r="AK724" s="1044">
        <f t="shared" si="237"/>
        <v>1440</v>
      </c>
      <c r="AL724" s="1044">
        <f t="shared" si="238"/>
        <v>1440</v>
      </c>
      <c r="AM724" s="1044">
        <f t="shared" si="239"/>
        <v>1440</v>
      </c>
      <c r="AN724" s="415"/>
      <c r="AO724" s="410"/>
      <c r="AP724" s="395"/>
      <c r="AQ724" s="383"/>
      <c r="AR724" s="383"/>
      <c r="AS724" s="383"/>
    </row>
    <row r="725" spans="1:45" outlineLevel="3" x14ac:dyDescent="0.25">
      <c r="A725" s="383"/>
      <c r="B725" s="392"/>
      <c r="C725" s="385">
        <f t="shared" si="228"/>
        <v>4</v>
      </c>
      <c r="D725" s="410"/>
      <c r="E725" s="467"/>
      <c r="F725" s="467"/>
      <c r="G725" s="410"/>
      <c r="H725" s="415"/>
      <c r="I725" s="431">
        <v>4</v>
      </c>
      <c r="J725" s="431" t="s">
        <v>644</v>
      </c>
      <c r="K725" s="503">
        <f>DATE(YEAR(K722)+1,MONTH(K722),DAY(K722))</f>
        <v>45275</v>
      </c>
      <c r="L725" s="503">
        <f>DATE(YEAR(L722)+1,MONTH(L722),DAY(L722))</f>
        <v>45275</v>
      </c>
      <c r="M725" s="503">
        <f>DATE(YEAR(M722)+1,MONTH(M722),DAY(M722))</f>
        <v>45275</v>
      </c>
      <c r="N725" s="415"/>
      <c r="O725" s="415"/>
      <c r="P725" s="415"/>
      <c r="Q725" s="415"/>
      <c r="R725" s="503">
        <f t="shared" ref="R725:U725" si="243">DATE(YEAR(R722)+1,MONTH(R722),DAY(R722))</f>
        <v>45275</v>
      </c>
      <c r="S725" s="503">
        <f t="shared" si="243"/>
        <v>45275</v>
      </c>
      <c r="T725" s="503">
        <f t="shared" si="243"/>
        <v>45275</v>
      </c>
      <c r="U725" s="503">
        <f t="shared" si="243"/>
        <v>45275</v>
      </c>
      <c r="V725" s="415"/>
      <c r="W725" s="415"/>
      <c r="X725" s="415"/>
      <c r="Y725" s="415"/>
      <c r="Z725" s="415"/>
      <c r="AA725" s="415"/>
      <c r="AB725" s="415"/>
      <c r="AC725" s="1044">
        <f>MIN(363,INT((K725 - DATE(YEAR(K725),1,1))))+364*(YEAR(K725)-i_startyear)</f>
        <v>1804</v>
      </c>
      <c r="AD725" s="1044">
        <f>MIN(363,INT((L725 - DATE(YEAR(L725),1,1))))+364*(YEAR(L725)-i_startyear)</f>
        <v>1804</v>
      </c>
      <c r="AE725" s="1044">
        <f>MIN(363,INT((M725 - DATE(YEAR(M725),1,1))))+364*(YEAR(M725)-i_startyear)</f>
        <v>1804</v>
      </c>
      <c r="AF725" s="415"/>
      <c r="AG725" s="415"/>
      <c r="AH725" s="415"/>
      <c r="AI725" s="415"/>
      <c r="AJ725" s="1044">
        <f t="shared" si="236"/>
        <v>1804</v>
      </c>
      <c r="AK725" s="1044">
        <f t="shared" si="237"/>
        <v>1804</v>
      </c>
      <c r="AL725" s="1044">
        <f t="shared" si="238"/>
        <v>1804</v>
      </c>
      <c r="AM725" s="1044">
        <f t="shared" si="239"/>
        <v>1804</v>
      </c>
      <c r="AN725" s="415"/>
      <c r="AO725" s="410"/>
      <c r="AP725" s="395"/>
      <c r="AQ725" s="383"/>
      <c r="AR725" s="383"/>
      <c r="AS725" s="383"/>
    </row>
    <row r="726" spans="1:45" outlineLevel="3" x14ac:dyDescent="0.25">
      <c r="A726" s="383"/>
      <c r="B726" s="392"/>
      <c r="C726" s="385">
        <f t="shared" si="228"/>
        <v>4</v>
      </c>
      <c r="D726" s="410"/>
      <c r="E726" s="467"/>
      <c r="F726" s="467"/>
      <c r="G726" s="410"/>
      <c r="H726" s="415"/>
      <c r="I726" s="431"/>
      <c r="J726" s="431" t="s">
        <v>634</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44">DATE(YEAR(R723)+1,MONTH(R723),DAY(R723))</f>
        <v>45275</v>
      </c>
      <c r="S726" s="503">
        <f t="shared" si="244"/>
        <v>45275</v>
      </c>
      <c r="T726" s="503">
        <f t="shared" si="244"/>
        <v>45275</v>
      </c>
      <c r="U726" s="503">
        <f t="shared" si="244"/>
        <v>45275</v>
      </c>
      <c r="V726" s="415"/>
      <c r="W726" s="415"/>
      <c r="X726" s="415"/>
      <c r="Y726" s="415"/>
      <c r="Z726" s="415"/>
      <c r="AA726" s="415"/>
      <c r="AB726" s="415"/>
      <c r="AC726" s="415"/>
      <c r="AD726" s="415"/>
      <c r="AE726" s="415"/>
      <c r="AF726" s="1044">
        <f>MIN(363,INT((N726 - DATE(YEAR(N726),1,1))))+364*(YEAR(N726)-i_startyear)</f>
        <v>1804</v>
      </c>
      <c r="AG726" s="1044">
        <f>MIN(363,INT((O726 - DATE(YEAR(O726),1,1))))+364*(YEAR(O726)-i_startyear)</f>
        <v>1804</v>
      </c>
      <c r="AH726" s="1044">
        <f>MIN(363,INT((P726 - DATE(YEAR(P726),1,1))))+364*(YEAR(P726)-i_startyear)</f>
        <v>1804</v>
      </c>
      <c r="AI726" s="1044">
        <f>MIN(363,INT((Q726 - DATE(YEAR(Q726),1,1))))+364*(YEAR(Q726)-i_startyear)</f>
        <v>1804</v>
      </c>
      <c r="AJ726" s="1044">
        <f t="shared" si="236"/>
        <v>1804</v>
      </c>
      <c r="AK726" s="1044">
        <f t="shared" si="237"/>
        <v>1804</v>
      </c>
      <c r="AL726" s="1044">
        <f t="shared" si="238"/>
        <v>1804</v>
      </c>
      <c r="AM726" s="1044">
        <f t="shared" si="239"/>
        <v>1804</v>
      </c>
      <c r="AN726" s="415"/>
      <c r="AO726" s="410"/>
      <c r="AP726" s="395"/>
      <c r="AQ726" s="383"/>
      <c r="AR726" s="383"/>
      <c r="AS726" s="383"/>
    </row>
    <row r="727" spans="1:45" outlineLevel="3" x14ac:dyDescent="0.25">
      <c r="A727" s="383"/>
      <c r="B727" s="392"/>
      <c r="C727" s="385">
        <f t="shared" si="228"/>
        <v>4</v>
      </c>
      <c r="D727" s="410"/>
      <c r="E727" s="467"/>
      <c r="F727" s="467"/>
      <c r="G727" s="410"/>
      <c r="H727" s="415"/>
      <c r="I727" s="431"/>
      <c r="J727" s="431" t="s">
        <v>635</v>
      </c>
      <c r="K727" s="415"/>
      <c r="L727" s="415"/>
      <c r="M727" s="415"/>
      <c r="N727" s="415"/>
      <c r="O727" s="415"/>
      <c r="P727" s="415"/>
      <c r="Q727" s="415"/>
      <c r="R727" s="503">
        <f t="shared" ref="R727:U727" si="245">DATE(YEAR(R724)+1,MONTH(R724),DAY(R724))</f>
        <v>45275</v>
      </c>
      <c r="S727" s="503">
        <f t="shared" si="245"/>
        <v>45275</v>
      </c>
      <c r="T727" s="503">
        <f t="shared" si="245"/>
        <v>45275</v>
      </c>
      <c r="U727" s="503">
        <f t="shared" si="245"/>
        <v>45275</v>
      </c>
      <c r="V727" s="415"/>
      <c r="W727" s="415"/>
      <c r="X727" s="415"/>
      <c r="Y727" s="415"/>
      <c r="Z727" s="415"/>
      <c r="AA727" s="415"/>
      <c r="AB727" s="415"/>
      <c r="AC727" s="415"/>
      <c r="AD727" s="415"/>
      <c r="AE727" s="415"/>
      <c r="AF727" s="415"/>
      <c r="AG727" s="415"/>
      <c r="AH727" s="415"/>
      <c r="AI727" s="415"/>
      <c r="AJ727" s="1044">
        <f t="shared" si="236"/>
        <v>1804</v>
      </c>
      <c r="AK727" s="1044">
        <f t="shared" si="237"/>
        <v>1804</v>
      </c>
      <c r="AL727" s="1044">
        <f t="shared" si="238"/>
        <v>1804</v>
      </c>
      <c r="AM727" s="1044">
        <f t="shared" si="239"/>
        <v>1804</v>
      </c>
      <c r="AN727" s="415"/>
      <c r="AO727" s="410"/>
      <c r="AP727" s="395"/>
      <c r="AQ727" s="383"/>
      <c r="AR727" s="383"/>
      <c r="AS727" s="383"/>
    </row>
    <row r="728" spans="1:45" outlineLevel="3" x14ac:dyDescent="0.25">
      <c r="A728" s="383"/>
      <c r="B728" s="392"/>
      <c r="C728" s="385">
        <f t="shared" ref="C728:C736" si="246">INT($C$242)+3</f>
        <v>4</v>
      </c>
      <c r="D728" s="410"/>
      <c r="E728" s="467"/>
      <c r="F728" s="467"/>
      <c r="G728" s="410"/>
      <c r="H728" s="415"/>
      <c r="I728" s="431">
        <v>5</v>
      </c>
      <c r="J728" s="431" t="s">
        <v>644</v>
      </c>
      <c r="K728" s="503">
        <f>DATE(YEAR(K725)+1,MONTH(K725),DAY(K725))</f>
        <v>45641</v>
      </c>
      <c r="L728" s="503">
        <f>DATE(YEAR(L725)+1,MONTH(L725),DAY(L725))</f>
        <v>45641</v>
      </c>
      <c r="M728" s="503">
        <f>DATE(YEAR(M725)+1,MONTH(M725),DAY(M725))</f>
        <v>45641</v>
      </c>
      <c r="N728" s="415"/>
      <c r="O728" s="415"/>
      <c r="P728" s="415"/>
      <c r="Q728" s="415"/>
      <c r="R728" s="503">
        <f t="shared" ref="R728:U728" si="247">DATE(YEAR(R725)+1,MONTH(R725),DAY(R725))</f>
        <v>45641</v>
      </c>
      <c r="S728" s="503">
        <f t="shared" si="247"/>
        <v>45641</v>
      </c>
      <c r="T728" s="503">
        <f t="shared" si="247"/>
        <v>45641</v>
      </c>
      <c r="U728" s="503">
        <f t="shared" si="247"/>
        <v>45641</v>
      </c>
      <c r="V728" s="415"/>
      <c r="W728" s="415"/>
      <c r="X728" s="415"/>
      <c r="Y728" s="415"/>
      <c r="Z728" s="415"/>
      <c r="AA728" s="415"/>
      <c r="AB728" s="415"/>
      <c r="AC728" s="1044">
        <f>MIN(363,INT((K728 - DATE(YEAR(K728),1,1))))+364*(YEAR(K728)-i_startyear)</f>
        <v>2169</v>
      </c>
      <c r="AD728" s="1044">
        <f>MIN(363,INT((L728 - DATE(YEAR(L728),1,1))))+364*(YEAR(L728)-i_startyear)</f>
        <v>2169</v>
      </c>
      <c r="AE728" s="1044">
        <f>MIN(363,INT((M728 - DATE(YEAR(M728),1,1))))+364*(YEAR(M728)-i_startyear)</f>
        <v>2169</v>
      </c>
      <c r="AF728" s="415"/>
      <c r="AG728" s="415"/>
      <c r="AH728" s="415"/>
      <c r="AI728" s="415"/>
      <c r="AJ728" s="1044">
        <f t="shared" si="236"/>
        <v>2169</v>
      </c>
      <c r="AK728" s="1044">
        <f t="shared" si="237"/>
        <v>2169</v>
      </c>
      <c r="AL728" s="1044">
        <f t="shared" si="238"/>
        <v>2169</v>
      </c>
      <c r="AM728" s="1044">
        <f t="shared" si="239"/>
        <v>2169</v>
      </c>
      <c r="AN728" s="415"/>
      <c r="AO728" s="410"/>
      <c r="AP728" s="395"/>
      <c r="AQ728" s="383"/>
      <c r="AR728" s="383"/>
      <c r="AS728" s="383"/>
    </row>
    <row r="729" spans="1:45" outlineLevel="3" x14ac:dyDescent="0.25">
      <c r="A729" s="383"/>
      <c r="B729" s="392"/>
      <c r="C729" s="385">
        <f t="shared" si="246"/>
        <v>4</v>
      </c>
      <c r="D729" s="410"/>
      <c r="E729" s="467"/>
      <c r="F729" s="467"/>
      <c r="G729" s="410"/>
      <c r="H729" s="415"/>
      <c r="I729" s="431"/>
      <c r="J729" s="431" t="s">
        <v>634</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8">DATE(YEAR(R726)+1,MONTH(R726),DAY(R726))</f>
        <v>45641</v>
      </c>
      <c r="S729" s="503">
        <f t="shared" si="248"/>
        <v>45641</v>
      </c>
      <c r="T729" s="503">
        <f t="shared" si="248"/>
        <v>45641</v>
      </c>
      <c r="U729" s="503">
        <f t="shared" si="248"/>
        <v>45641</v>
      </c>
      <c r="V729" s="415"/>
      <c r="W729" s="415"/>
      <c r="X729" s="415"/>
      <c r="Y729" s="415"/>
      <c r="Z729" s="415"/>
      <c r="AA729" s="415"/>
      <c r="AB729" s="415"/>
      <c r="AC729" s="415"/>
      <c r="AD729" s="415"/>
      <c r="AE729" s="415"/>
      <c r="AF729" s="1044">
        <f>MIN(363,INT((N729 - DATE(YEAR(N729),1,1))))+364*(YEAR(N729)-i_startyear)</f>
        <v>2169</v>
      </c>
      <c r="AG729" s="1044">
        <f>MIN(363,INT((O729 - DATE(YEAR(O729),1,1))))+364*(YEAR(O729)-i_startyear)</f>
        <v>2169</v>
      </c>
      <c r="AH729" s="1044">
        <f>MIN(363,INT((P729 - DATE(YEAR(P729),1,1))))+364*(YEAR(P729)-i_startyear)</f>
        <v>2169</v>
      </c>
      <c r="AI729" s="1044">
        <f>MIN(363,INT((Q729 - DATE(YEAR(Q729),1,1))))+364*(YEAR(Q729)-i_startyear)</f>
        <v>2169</v>
      </c>
      <c r="AJ729" s="1044">
        <f t="shared" si="236"/>
        <v>2169</v>
      </c>
      <c r="AK729" s="1044">
        <f t="shared" si="237"/>
        <v>2169</v>
      </c>
      <c r="AL729" s="1044">
        <f t="shared" si="238"/>
        <v>2169</v>
      </c>
      <c r="AM729" s="1044">
        <f t="shared" si="239"/>
        <v>2169</v>
      </c>
      <c r="AN729" s="415"/>
      <c r="AO729" s="410"/>
      <c r="AP729" s="395"/>
      <c r="AQ729" s="383"/>
      <c r="AR729" s="383"/>
      <c r="AS729" s="383"/>
    </row>
    <row r="730" spans="1:45" outlineLevel="3" x14ac:dyDescent="0.25">
      <c r="A730" s="383"/>
      <c r="B730" s="392"/>
      <c r="C730" s="385">
        <f t="shared" si="246"/>
        <v>4</v>
      </c>
      <c r="D730" s="410"/>
      <c r="E730" s="467"/>
      <c r="F730" s="467"/>
      <c r="G730" s="410"/>
      <c r="H730" s="415"/>
      <c r="I730" s="431"/>
      <c r="J730" s="431" t="s">
        <v>635</v>
      </c>
      <c r="K730" s="415"/>
      <c r="L730" s="415"/>
      <c r="M730" s="415"/>
      <c r="N730" s="415"/>
      <c r="O730" s="415"/>
      <c r="P730" s="415"/>
      <c r="Q730" s="415"/>
      <c r="R730" s="503">
        <f t="shared" ref="R730:U730" si="249">DATE(YEAR(R727)+1,MONTH(R727),DAY(R727))</f>
        <v>45641</v>
      </c>
      <c r="S730" s="503">
        <f t="shared" si="249"/>
        <v>45641</v>
      </c>
      <c r="T730" s="503">
        <f t="shared" si="249"/>
        <v>45641</v>
      </c>
      <c r="U730" s="503">
        <f t="shared" si="249"/>
        <v>45641</v>
      </c>
      <c r="V730" s="415"/>
      <c r="W730" s="415"/>
      <c r="X730" s="415"/>
      <c r="Y730" s="415"/>
      <c r="Z730" s="415"/>
      <c r="AA730" s="415"/>
      <c r="AB730" s="415"/>
      <c r="AC730" s="415"/>
      <c r="AD730" s="415"/>
      <c r="AE730" s="415"/>
      <c r="AF730" s="415"/>
      <c r="AG730" s="415"/>
      <c r="AH730" s="415"/>
      <c r="AI730" s="415"/>
      <c r="AJ730" s="1044">
        <f t="shared" si="236"/>
        <v>2169</v>
      </c>
      <c r="AK730" s="1044">
        <f t="shared" si="237"/>
        <v>2169</v>
      </c>
      <c r="AL730" s="1044">
        <f t="shared" si="238"/>
        <v>2169</v>
      </c>
      <c r="AM730" s="1044">
        <f t="shared" si="239"/>
        <v>2169</v>
      </c>
      <c r="AN730" s="415"/>
      <c r="AO730" s="410"/>
      <c r="AP730" s="395"/>
      <c r="AQ730" s="383"/>
      <c r="AR730" s="383"/>
      <c r="AS730" s="383"/>
    </row>
    <row r="731" spans="1:45" outlineLevel="3" x14ac:dyDescent="0.25">
      <c r="A731" s="383"/>
      <c r="B731" s="392"/>
      <c r="C731" s="385">
        <f t="shared" si="246"/>
        <v>4</v>
      </c>
      <c r="D731" s="410"/>
      <c r="E731" s="467"/>
      <c r="F731" s="467"/>
      <c r="G731" s="410"/>
      <c r="H731" s="415"/>
      <c r="I731" s="431">
        <v>6</v>
      </c>
      <c r="J731" s="431" t="s">
        <v>644</v>
      </c>
      <c r="K731" s="503">
        <f>DATE(YEAR(K728)+1,MONTH(K728),DAY(K728))</f>
        <v>46006</v>
      </c>
      <c r="L731" s="503">
        <f>DATE(YEAR(L728)+1,MONTH(L728),DAY(L728))</f>
        <v>46006</v>
      </c>
      <c r="M731" s="503">
        <f>DATE(YEAR(M728)+1,MONTH(M728),DAY(M728))</f>
        <v>46006</v>
      </c>
      <c r="N731" s="415"/>
      <c r="O731" s="415"/>
      <c r="P731" s="415"/>
      <c r="Q731" s="415"/>
      <c r="R731" s="503">
        <f t="shared" ref="R731:U731" si="250">DATE(YEAR(R728)+1,MONTH(R728),DAY(R728))</f>
        <v>46006</v>
      </c>
      <c r="S731" s="503">
        <f t="shared" si="250"/>
        <v>46006</v>
      </c>
      <c r="T731" s="503">
        <f t="shared" si="250"/>
        <v>46006</v>
      </c>
      <c r="U731" s="503">
        <f t="shared" si="250"/>
        <v>46006</v>
      </c>
      <c r="V731" s="415"/>
      <c r="W731" s="415"/>
      <c r="X731" s="415"/>
      <c r="Y731" s="415"/>
      <c r="Z731" s="415"/>
      <c r="AA731" s="415"/>
      <c r="AB731" s="415"/>
      <c r="AC731" s="1044">
        <f>MIN(363,INT((K731 - DATE(YEAR(K731),1,1))))+364*(YEAR(K731)-i_startyear)</f>
        <v>2532</v>
      </c>
      <c r="AD731" s="1044">
        <f>MIN(363,INT((L731 - DATE(YEAR(L731),1,1))))+364*(YEAR(L731)-i_startyear)</f>
        <v>2532</v>
      </c>
      <c r="AE731" s="1044">
        <f>MIN(363,INT((M731 - DATE(YEAR(M731),1,1))))+364*(YEAR(M731)-i_startyear)</f>
        <v>2532</v>
      </c>
      <c r="AF731" s="415"/>
      <c r="AG731" s="415"/>
      <c r="AH731" s="415"/>
      <c r="AI731" s="415"/>
      <c r="AJ731" s="1044">
        <f t="shared" si="236"/>
        <v>2532</v>
      </c>
      <c r="AK731" s="1044">
        <f t="shared" si="237"/>
        <v>2532</v>
      </c>
      <c r="AL731" s="1044">
        <f t="shared" si="238"/>
        <v>2532</v>
      </c>
      <c r="AM731" s="1044">
        <f t="shared" si="239"/>
        <v>2532</v>
      </c>
      <c r="AN731" s="415"/>
      <c r="AO731" s="410"/>
      <c r="AP731" s="395"/>
      <c r="AQ731" s="383"/>
      <c r="AR731" s="383"/>
      <c r="AS731" s="383"/>
    </row>
    <row r="732" spans="1:45" outlineLevel="3" x14ac:dyDescent="0.25">
      <c r="A732" s="383"/>
      <c r="B732" s="392"/>
      <c r="C732" s="385">
        <f t="shared" si="246"/>
        <v>4</v>
      </c>
      <c r="D732" s="410"/>
      <c r="E732" s="467"/>
      <c r="F732" s="467"/>
      <c r="G732" s="410"/>
      <c r="H732" s="415"/>
      <c r="I732" s="431"/>
      <c r="J732" s="431" t="s">
        <v>634</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51">DATE(YEAR(R729)+1,MONTH(R729),DAY(R729))</f>
        <v>46006</v>
      </c>
      <c r="S732" s="503">
        <f t="shared" si="251"/>
        <v>46006</v>
      </c>
      <c r="T732" s="503">
        <f t="shared" si="251"/>
        <v>46006</v>
      </c>
      <c r="U732" s="503">
        <f t="shared" si="251"/>
        <v>46006</v>
      </c>
      <c r="V732" s="415"/>
      <c r="W732" s="415"/>
      <c r="X732" s="415"/>
      <c r="Y732" s="415"/>
      <c r="Z732" s="415"/>
      <c r="AA732" s="415"/>
      <c r="AB732" s="415"/>
      <c r="AC732" s="415"/>
      <c r="AD732" s="415"/>
      <c r="AE732" s="415"/>
      <c r="AF732" s="1044">
        <f>MIN(363,INT((N732 - DATE(YEAR(N732),1,1))))+364*(YEAR(N732)-i_startyear)</f>
        <v>2532</v>
      </c>
      <c r="AG732" s="1044">
        <f>MIN(363,INT((O732 - DATE(YEAR(O732),1,1))))+364*(YEAR(O732)-i_startyear)</f>
        <v>2532</v>
      </c>
      <c r="AH732" s="1044">
        <f>MIN(363,INT((P732 - DATE(YEAR(P732),1,1))))+364*(YEAR(P732)-i_startyear)</f>
        <v>2532</v>
      </c>
      <c r="AI732" s="1044">
        <f>MIN(363,INT((Q732 - DATE(YEAR(Q732),1,1))))+364*(YEAR(Q732)-i_startyear)</f>
        <v>2532</v>
      </c>
      <c r="AJ732" s="1044">
        <f t="shared" si="236"/>
        <v>2532</v>
      </c>
      <c r="AK732" s="1044">
        <f t="shared" si="237"/>
        <v>2532</v>
      </c>
      <c r="AL732" s="1044">
        <f t="shared" si="238"/>
        <v>2532</v>
      </c>
      <c r="AM732" s="1044">
        <f t="shared" si="239"/>
        <v>2532</v>
      </c>
      <c r="AN732" s="415"/>
      <c r="AO732" s="410"/>
      <c r="AP732" s="395"/>
      <c r="AQ732" s="383"/>
      <c r="AR732" s="383"/>
      <c r="AS732" s="383"/>
    </row>
    <row r="733" spans="1:45" outlineLevel="3" x14ac:dyDescent="0.25">
      <c r="A733" s="383"/>
      <c r="B733" s="392"/>
      <c r="C733" s="385">
        <f t="shared" si="246"/>
        <v>4</v>
      </c>
      <c r="D733" s="410"/>
      <c r="E733" s="467"/>
      <c r="F733" s="467"/>
      <c r="G733" s="410"/>
      <c r="H733" s="415"/>
      <c r="I733" s="431"/>
      <c r="J733" s="431" t="s">
        <v>635</v>
      </c>
      <c r="K733" s="415"/>
      <c r="L733" s="415"/>
      <c r="M733" s="415"/>
      <c r="N733" s="415"/>
      <c r="O733" s="415"/>
      <c r="P733" s="415"/>
      <c r="Q733" s="415"/>
      <c r="R733" s="503">
        <f t="shared" ref="R733:U733" si="252">DATE(YEAR(R730)+1,MONTH(R730),DAY(R730))</f>
        <v>46006</v>
      </c>
      <c r="S733" s="503">
        <f t="shared" si="252"/>
        <v>46006</v>
      </c>
      <c r="T733" s="503">
        <f t="shared" si="252"/>
        <v>46006</v>
      </c>
      <c r="U733" s="503">
        <f t="shared" si="252"/>
        <v>46006</v>
      </c>
      <c r="V733" s="415"/>
      <c r="W733" s="415"/>
      <c r="X733" s="415"/>
      <c r="Y733" s="415"/>
      <c r="Z733" s="415"/>
      <c r="AA733" s="415"/>
      <c r="AB733" s="415"/>
      <c r="AC733" s="415"/>
      <c r="AD733" s="415"/>
      <c r="AE733" s="415"/>
      <c r="AF733" s="415"/>
      <c r="AG733" s="415"/>
      <c r="AH733" s="415"/>
      <c r="AI733" s="415"/>
      <c r="AJ733" s="1044">
        <f t="shared" si="236"/>
        <v>2532</v>
      </c>
      <c r="AK733" s="1044">
        <f t="shared" si="237"/>
        <v>2532</v>
      </c>
      <c r="AL733" s="1044">
        <f t="shared" si="238"/>
        <v>2532</v>
      </c>
      <c r="AM733" s="1044">
        <f t="shared" si="239"/>
        <v>2532</v>
      </c>
      <c r="AN733" s="415"/>
      <c r="AO733" s="410"/>
      <c r="AP733" s="395"/>
      <c r="AQ733" s="383"/>
      <c r="AR733" s="383"/>
      <c r="AS733" s="383"/>
    </row>
    <row r="734" spans="1:45" outlineLevel="3" x14ac:dyDescent="0.25">
      <c r="A734" s="383"/>
      <c r="B734" s="392"/>
      <c r="C734" s="385">
        <f t="shared" si="246"/>
        <v>4</v>
      </c>
      <c r="D734" s="410"/>
      <c r="E734" s="467"/>
      <c r="F734" s="467"/>
      <c r="G734" s="410"/>
      <c r="H734" s="415"/>
      <c r="I734" s="431">
        <v>7</v>
      </c>
      <c r="J734" s="431" t="s">
        <v>644</v>
      </c>
      <c r="K734" s="503">
        <f>DATE(YEAR(K731)+1,MONTH(K731),DAY(K731))</f>
        <v>46371</v>
      </c>
      <c r="L734" s="503">
        <f>DATE(YEAR(L731)+1,MONTH(L731),DAY(L731))</f>
        <v>46371</v>
      </c>
      <c r="M734" s="503">
        <f>DATE(YEAR(M731)+1,MONTH(M731),DAY(M731))</f>
        <v>46371</v>
      </c>
      <c r="N734" s="415"/>
      <c r="O734" s="415"/>
      <c r="P734" s="415"/>
      <c r="Q734" s="415"/>
      <c r="R734" s="503">
        <f t="shared" ref="R734:U734" si="253">DATE(YEAR(R731)+1,MONTH(R731),DAY(R731))</f>
        <v>46371</v>
      </c>
      <c r="S734" s="503">
        <f t="shared" si="253"/>
        <v>46371</v>
      </c>
      <c r="T734" s="503">
        <f t="shared" si="253"/>
        <v>46371</v>
      </c>
      <c r="U734" s="503">
        <f t="shared" si="253"/>
        <v>46371</v>
      </c>
      <c r="V734" s="415"/>
      <c r="W734" s="415"/>
      <c r="X734" s="415"/>
      <c r="Y734" s="415"/>
      <c r="Z734" s="415"/>
      <c r="AA734" s="415"/>
      <c r="AB734" s="415"/>
      <c r="AC734" s="1044">
        <f>MIN(363,INT((K734 - DATE(YEAR(K734),1,1))))+364*(YEAR(K734)-i_startyear)</f>
        <v>2896</v>
      </c>
      <c r="AD734" s="1044">
        <f>MIN(363,INT((L734 - DATE(YEAR(L734),1,1))))+364*(YEAR(L734)-i_startyear)</f>
        <v>2896</v>
      </c>
      <c r="AE734" s="1044">
        <f>MIN(363,INT((M734 - DATE(YEAR(M734),1,1))))+364*(YEAR(M734)-i_startyear)</f>
        <v>2896</v>
      </c>
      <c r="AF734" s="415"/>
      <c r="AG734" s="415"/>
      <c r="AH734" s="415"/>
      <c r="AI734" s="415"/>
      <c r="AJ734" s="1044">
        <f t="shared" si="236"/>
        <v>2896</v>
      </c>
      <c r="AK734" s="1044">
        <f t="shared" si="237"/>
        <v>2896</v>
      </c>
      <c r="AL734" s="1044">
        <f t="shared" si="238"/>
        <v>2896</v>
      </c>
      <c r="AM734" s="1044">
        <f t="shared" si="239"/>
        <v>2896</v>
      </c>
      <c r="AN734" s="415"/>
      <c r="AO734" s="410"/>
      <c r="AP734" s="395"/>
      <c r="AQ734" s="383"/>
      <c r="AR734" s="383"/>
      <c r="AS734" s="383"/>
    </row>
    <row r="735" spans="1:45" outlineLevel="3" x14ac:dyDescent="0.25">
      <c r="A735" s="383"/>
      <c r="B735" s="392"/>
      <c r="C735" s="385">
        <f t="shared" si="246"/>
        <v>4</v>
      </c>
      <c r="D735" s="410"/>
      <c r="E735" s="467"/>
      <c r="F735" s="467"/>
      <c r="G735" s="410"/>
      <c r="H735" s="415"/>
      <c r="I735" s="431"/>
      <c r="J735" s="431" t="s">
        <v>634</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54">DATE(YEAR(R732)+1,MONTH(R732),DAY(R732))</f>
        <v>46371</v>
      </c>
      <c r="S735" s="503">
        <f t="shared" si="254"/>
        <v>46371</v>
      </c>
      <c r="T735" s="503">
        <f t="shared" si="254"/>
        <v>46371</v>
      </c>
      <c r="U735" s="503">
        <f t="shared" si="254"/>
        <v>46371</v>
      </c>
      <c r="V735" s="415"/>
      <c r="W735" s="415"/>
      <c r="X735" s="415"/>
      <c r="Y735" s="415"/>
      <c r="Z735" s="415"/>
      <c r="AA735" s="415"/>
      <c r="AB735" s="415"/>
      <c r="AC735" s="415"/>
      <c r="AD735" s="415"/>
      <c r="AE735" s="415"/>
      <c r="AF735" s="1044">
        <f>MIN(363,INT((N735 - DATE(YEAR(N735),1,1))))+364*(YEAR(N735)-i_startyear)</f>
        <v>2896</v>
      </c>
      <c r="AG735" s="1044">
        <f>MIN(363,INT((O735 - DATE(YEAR(O735),1,1))))+364*(YEAR(O735)-i_startyear)</f>
        <v>2896</v>
      </c>
      <c r="AH735" s="1044">
        <f>MIN(363,INT((P735 - DATE(YEAR(P735),1,1))))+364*(YEAR(P735)-i_startyear)</f>
        <v>2896</v>
      </c>
      <c r="AI735" s="1044">
        <f>MIN(363,INT((Q735 - DATE(YEAR(Q735),1,1))))+364*(YEAR(Q735)-i_startyear)</f>
        <v>2896</v>
      </c>
      <c r="AJ735" s="1044">
        <f t="shared" si="236"/>
        <v>2896</v>
      </c>
      <c r="AK735" s="1044">
        <f t="shared" si="237"/>
        <v>2896</v>
      </c>
      <c r="AL735" s="1044">
        <f t="shared" si="238"/>
        <v>2896</v>
      </c>
      <c r="AM735" s="1044">
        <f t="shared" si="239"/>
        <v>2896</v>
      </c>
      <c r="AN735" s="415"/>
      <c r="AO735" s="410"/>
      <c r="AP735" s="395"/>
      <c r="AQ735" s="383"/>
      <c r="AR735" s="383"/>
      <c r="AS735" s="383"/>
    </row>
    <row r="736" spans="1:45" outlineLevel="3" x14ac:dyDescent="0.25">
      <c r="A736" s="383"/>
      <c r="B736" s="392"/>
      <c r="C736" s="385">
        <f t="shared" si="246"/>
        <v>4</v>
      </c>
      <c r="D736" s="410"/>
      <c r="E736" s="467"/>
      <c r="F736" s="467"/>
      <c r="G736" s="410"/>
      <c r="H736" s="415"/>
      <c r="I736" s="431"/>
      <c r="J736" s="431" t="s">
        <v>635</v>
      </c>
      <c r="K736" s="415"/>
      <c r="L736" s="415"/>
      <c r="M736" s="415"/>
      <c r="N736" s="415"/>
      <c r="O736" s="415"/>
      <c r="P736" s="415"/>
      <c r="Q736" s="415"/>
      <c r="R736" s="503">
        <f t="shared" ref="R736:U736" si="255">DATE(YEAR(R733)+1,MONTH(R733),DAY(R733))</f>
        <v>46371</v>
      </c>
      <c r="S736" s="503">
        <f t="shared" si="255"/>
        <v>46371</v>
      </c>
      <c r="T736" s="503">
        <f t="shared" si="255"/>
        <v>46371</v>
      </c>
      <c r="U736" s="503">
        <f t="shared" si="255"/>
        <v>46371</v>
      </c>
      <c r="V736" s="415"/>
      <c r="W736" s="415"/>
      <c r="X736" s="415"/>
      <c r="Y736" s="415"/>
      <c r="Z736" s="415"/>
      <c r="AA736" s="415"/>
      <c r="AB736" s="415"/>
      <c r="AC736" s="415"/>
      <c r="AD736" s="415"/>
      <c r="AE736" s="415"/>
      <c r="AF736" s="415"/>
      <c r="AG736" s="415"/>
      <c r="AH736" s="415"/>
      <c r="AI736" s="415"/>
      <c r="AJ736" s="1044">
        <f t="shared" si="236"/>
        <v>2896</v>
      </c>
      <c r="AK736" s="1044">
        <f t="shared" si="237"/>
        <v>2896</v>
      </c>
      <c r="AL736" s="1044">
        <f t="shared" si="238"/>
        <v>2896</v>
      </c>
      <c r="AM736" s="1044">
        <f t="shared" si="239"/>
        <v>2896</v>
      </c>
      <c r="AN736" s="415"/>
      <c r="AO736" s="410"/>
      <c r="AP736" s="395"/>
      <c r="AQ736" s="383"/>
      <c r="AR736" s="383"/>
      <c r="AS736" s="383"/>
    </row>
    <row r="737" spans="1:45" outlineLevel="3" x14ac:dyDescent="0.25">
      <c r="A737" s="383"/>
      <c r="B737" s="392"/>
      <c r="C737" s="385">
        <f t="shared" si="228"/>
        <v>4</v>
      </c>
      <c r="D737" s="410"/>
      <c r="E737" s="467"/>
      <c r="F737" s="467"/>
      <c r="G737" s="410"/>
      <c r="H737" s="431" t="str">
        <f>H$263</f>
        <v>Spr</v>
      </c>
      <c r="I737" s="431">
        <v>0</v>
      </c>
      <c r="J737" s="431" t="s">
        <v>644</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6">R737&lt;(MAX(R$283:R$290)+MAX($I$364*R$364,$I$365*R$365,$I$366*R$366))</f>
        <v>0</v>
      </c>
      <c r="Y737" s="415" t="b">
        <f t="shared" si="256"/>
        <v>0</v>
      </c>
      <c r="Z737" s="415" t="b">
        <f t="shared" si="256"/>
        <v>0</v>
      </c>
      <c r="AA737" s="415" t="b">
        <f t="shared" si="256"/>
        <v>0</v>
      </c>
      <c r="AB737" s="415"/>
      <c r="AC737" s="1044">
        <f>MIN(363,INT((K737 - DATE(YEAR(K737),1,1))))+364*(YEAR(K737)-i_startyear)</f>
        <v>378</v>
      </c>
      <c r="AD737" s="1044">
        <f>MIN(363,INT((L737 - DATE(YEAR(L737),1,1))))+364*(YEAR(L737)-i_startyear)</f>
        <v>378</v>
      </c>
      <c r="AE737" s="1044">
        <f>MIN(363,INT((M737 - DATE(YEAR(M737),1,1))))+364*(YEAR(M737)-i_startyear)</f>
        <v>378</v>
      </c>
      <c r="AF737" s="415"/>
      <c r="AG737" s="415"/>
      <c r="AH737" s="415"/>
      <c r="AI737" s="415"/>
      <c r="AJ737" s="1044">
        <f t="shared" si="236"/>
        <v>378</v>
      </c>
      <c r="AK737" s="1044">
        <f t="shared" si="237"/>
        <v>378</v>
      </c>
      <c r="AL737" s="1044">
        <f t="shared" si="238"/>
        <v>378</v>
      </c>
      <c r="AM737" s="1044">
        <f t="shared" si="239"/>
        <v>378</v>
      </c>
      <c r="AN737" s="415"/>
      <c r="AO737" s="410"/>
      <c r="AP737" s="395"/>
      <c r="AQ737" s="383"/>
      <c r="AR737" s="383"/>
      <c r="AS737" s="383"/>
    </row>
    <row r="738" spans="1:45" outlineLevel="3" x14ac:dyDescent="0.25">
      <c r="A738" s="383"/>
      <c r="B738" s="392"/>
      <c r="C738" s="385">
        <f t="shared" si="228"/>
        <v>4</v>
      </c>
      <c r="D738" s="410"/>
      <c r="E738" s="467"/>
      <c r="F738" s="467"/>
      <c r="G738" s="410"/>
      <c r="H738" s="431"/>
      <c r="I738" s="431"/>
      <c r="J738" s="431" t="s">
        <v>634</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6"/>
        <v>0</v>
      </c>
      <c r="Y738" s="415" t="b">
        <f t="shared" si="256"/>
        <v>0</v>
      </c>
      <c r="Z738" s="415" t="b">
        <f t="shared" si="256"/>
        <v>0</v>
      </c>
      <c r="AA738" s="415" t="b">
        <f t="shared" si="256"/>
        <v>0</v>
      </c>
      <c r="AB738" s="415"/>
      <c r="AC738" s="415"/>
      <c r="AD738" s="415"/>
      <c r="AE738" s="415"/>
      <c r="AF738" s="1044">
        <f>MIN(363,INT((N738 - DATE(YEAR(N738),1,1))))+364*(YEAR(N738)-i_startyear)</f>
        <v>378</v>
      </c>
      <c r="AG738" s="1044">
        <f>MIN(363,INT((O738 - DATE(YEAR(O738),1,1))))+364*(YEAR(O738)-i_startyear)</f>
        <v>378</v>
      </c>
      <c r="AH738" s="1044">
        <f>MIN(363,INT((P738 - DATE(YEAR(P738),1,1))))+364*(YEAR(P738)-i_startyear)</f>
        <v>378</v>
      </c>
      <c r="AI738" s="1044">
        <f>MIN(363,INT((Q738 - DATE(YEAR(Q738),1,1))))+364*(YEAR(Q738)-i_startyear)</f>
        <v>378</v>
      </c>
      <c r="AJ738" s="1044">
        <f t="shared" si="236"/>
        <v>378</v>
      </c>
      <c r="AK738" s="1044">
        <f t="shared" si="237"/>
        <v>378</v>
      </c>
      <c r="AL738" s="1044">
        <f t="shared" si="238"/>
        <v>378</v>
      </c>
      <c r="AM738" s="1044">
        <f t="shared" si="239"/>
        <v>378</v>
      </c>
      <c r="AN738" s="415"/>
      <c r="AO738" s="410"/>
      <c r="AP738" s="395"/>
      <c r="AQ738" s="383"/>
      <c r="AR738" s="383"/>
      <c r="AS738" s="383"/>
    </row>
    <row r="739" spans="1:45" outlineLevel="3" x14ac:dyDescent="0.25">
      <c r="A739" s="383"/>
      <c r="B739" s="392"/>
      <c r="C739" s="385">
        <f t="shared" si="228"/>
        <v>4</v>
      </c>
      <c r="D739" s="410"/>
      <c r="E739" s="467"/>
      <c r="F739" s="467"/>
      <c r="G739" s="410"/>
      <c r="H739" s="431"/>
      <c r="I739" s="431"/>
      <c r="J739" s="431" t="s">
        <v>635</v>
      </c>
      <c r="K739" s="415"/>
      <c r="L739" s="415"/>
      <c r="M739" s="415"/>
      <c r="N739" s="415"/>
      <c r="O739" s="415"/>
      <c r="P739" s="415"/>
      <c r="Q739" s="415"/>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415"/>
      <c r="AG739" s="415"/>
      <c r="AH739" s="415"/>
      <c r="AI739" s="415"/>
      <c r="AJ739" s="1044">
        <f t="shared" si="236"/>
        <v>378</v>
      </c>
      <c r="AK739" s="1044">
        <f t="shared" si="237"/>
        <v>378</v>
      </c>
      <c r="AL739" s="1044">
        <f t="shared" si="238"/>
        <v>378</v>
      </c>
      <c r="AM739" s="1044">
        <f t="shared" si="239"/>
        <v>378</v>
      </c>
      <c r="AN739" s="415"/>
      <c r="AO739" s="410"/>
      <c r="AP739" s="395"/>
      <c r="AQ739" s="383"/>
      <c r="AR739" s="383"/>
      <c r="AS739" s="383"/>
    </row>
    <row r="740" spans="1:45" outlineLevel="3" x14ac:dyDescent="0.25">
      <c r="A740" s="383"/>
      <c r="B740" s="392"/>
      <c r="C740" s="385">
        <f t="shared" si="228"/>
        <v>4</v>
      </c>
      <c r="D740" s="410"/>
      <c r="E740" s="467"/>
      <c r="F740" s="467"/>
      <c r="G740" s="410"/>
      <c r="H740" s="415"/>
      <c r="I740" s="431">
        <v>1</v>
      </c>
      <c r="J740" s="431" t="s">
        <v>644</v>
      </c>
      <c r="K740" s="503">
        <f>DATE(YEAR(K737)+1,MONTH(K737),DAY(K737))</f>
        <v>44211</v>
      </c>
      <c r="L740" s="503">
        <f>DATE(YEAR(L737)+1,MONTH(L737),DAY(L737))</f>
        <v>44211</v>
      </c>
      <c r="M740" s="503">
        <f>DATE(YEAR(M737)+1,MONTH(M737),DAY(M737))</f>
        <v>44211</v>
      </c>
      <c r="N740" s="415"/>
      <c r="O740" s="415"/>
      <c r="P740" s="415"/>
      <c r="Q740" s="415"/>
      <c r="R740" s="503">
        <f t="shared" ref="R740:U760" si="257">DATE(YEAR(R737)+1,MONTH(R737),DAY(R737))</f>
        <v>44211</v>
      </c>
      <c r="S740" s="503">
        <f t="shared" si="257"/>
        <v>44211</v>
      </c>
      <c r="T740" s="503">
        <f t="shared" si="257"/>
        <v>44211</v>
      </c>
      <c r="U740" s="503">
        <f t="shared" si="257"/>
        <v>44211</v>
      </c>
      <c r="V740" s="415"/>
      <c r="W740" s="415"/>
      <c r="X740" s="415"/>
      <c r="Y740" s="415"/>
      <c r="Z740" s="415"/>
      <c r="AA740" s="415"/>
      <c r="AB740" s="415"/>
      <c r="AC740" s="1044">
        <f>MIN(363,INT((K740 - DATE(YEAR(K740),1,1))))+364*(YEAR(K740)-i_startyear)</f>
        <v>742</v>
      </c>
      <c r="AD740" s="1044">
        <f>MIN(363,INT((L740 - DATE(YEAR(L740),1,1))))+364*(YEAR(L740)-i_startyear)</f>
        <v>742</v>
      </c>
      <c r="AE740" s="1044">
        <f>MIN(363,INT((M740 - DATE(YEAR(M740),1,1))))+364*(YEAR(M740)-i_startyear)</f>
        <v>742</v>
      </c>
      <c r="AF740" s="415"/>
      <c r="AG740" s="415"/>
      <c r="AH740" s="415"/>
      <c r="AI740" s="415"/>
      <c r="AJ740" s="1044">
        <f t="shared" si="236"/>
        <v>742</v>
      </c>
      <c r="AK740" s="1044">
        <f t="shared" si="237"/>
        <v>742</v>
      </c>
      <c r="AL740" s="1044">
        <f t="shared" si="238"/>
        <v>742</v>
      </c>
      <c r="AM740" s="1044">
        <f t="shared" si="239"/>
        <v>742</v>
      </c>
      <c r="AN740" s="415"/>
      <c r="AO740" s="410"/>
      <c r="AP740" s="395"/>
      <c r="AQ740" s="383"/>
      <c r="AR740" s="383"/>
      <c r="AS740" s="383"/>
    </row>
    <row r="741" spans="1:45" outlineLevel="3" x14ac:dyDescent="0.25">
      <c r="A741" s="383"/>
      <c r="B741" s="392"/>
      <c r="C741" s="385">
        <f t="shared" si="228"/>
        <v>4</v>
      </c>
      <c r="D741" s="410"/>
      <c r="E741" s="467"/>
      <c r="F741" s="467"/>
      <c r="G741" s="410"/>
      <c r="H741" s="415"/>
      <c r="I741" s="431"/>
      <c r="J741" s="431" t="s">
        <v>634</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7"/>
        <v>44211</v>
      </c>
      <c r="S741" s="503">
        <f t="shared" si="257"/>
        <v>44211</v>
      </c>
      <c r="T741" s="503">
        <f t="shared" si="257"/>
        <v>44211</v>
      </c>
      <c r="U741" s="503">
        <f t="shared" si="257"/>
        <v>44211</v>
      </c>
      <c r="V741" s="415"/>
      <c r="W741" s="415"/>
      <c r="X741" s="415"/>
      <c r="Y741" s="415"/>
      <c r="Z741" s="415"/>
      <c r="AA741" s="415"/>
      <c r="AB741" s="415"/>
      <c r="AC741" s="415"/>
      <c r="AD741" s="415"/>
      <c r="AE741" s="415"/>
      <c r="AF741" s="1044">
        <f>MIN(363,INT((N741 - DATE(YEAR(N741),1,1))))+364*(YEAR(N741)-i_startyear)</f>
        <v>742</v>
      </c>
      <c r="AG741" s="1044">
        <f>MIN(363,INT((O741 - DATE(YEAR(O741),1,1))))+364*(YEAR(O741)-i_startyear)</f>
        <v>742</v>
      </c>
      <c r="AH741" s="1044">
        <f>MIN(363,INT((P741 - DATE(YEAR(P741),1,1))))+364*(YEAR(P741)-i_startyear)</f>
        <v>742</v>
      </c>
      <c r="AI741" s="1044">
        <f>MIN(363,INT((Q741 - DATE(YEAR(Q741),1,1))))+364*(YEAR(Q741)-i_startyear)</f>
        <v>742</v>
      </c>
      <c r="AJ741" s="1044">
        <f t="shared" si="236"/>
        <v>742</v>
      </c>
      <c r="AK741" s="1044">
        <f t="shared" si="237"/>
        <v>742</v>
      </c>
      <c r="AL741" s="1044">
        <f t="shared" si="238"/>
        <v>742</v>
      </c>
      <c r="AM741" s="1044">
        <f t="shared" si="239"/>
        <v>742</v>
      </c>
      <c r="AN741" s="415"/>
      <c r="AO741" s="410"/>
      <c r="AP741" s="395"/>
      <c r="AQ741" s="383"/>
      <c r="AR741" s="383"/>
      <c r="AS741" s="383"/>
    </row>
    <row r="742" spans="1:45" outlineLevel="3" x14ac:dyDescent="0.25">
      <c r="A742" s="383"/>
      <c r="B742" s="392"/>
      <c r="C742" s="385">
        <f t="shared" si="228"/>
        <v>4</v>
      </c>
      <c r="D742" s="410"/>
      <c r="E742" s="467"/>
      <c r="F742" s="467"/>
      <c r="G742" s="410"/>
      <c r="H742" s="415"/>
      <c r="I742" s="431"/>
      <c r="J742" s="431" t="s">
        <v>635</v>
      </c>
      <c r="K742" s="415"/>
      <c r="L742" s="415"/>
      <c r="M742" s="415"/>
      <c r="N742" s="415"/>
      <c r="O742" s="415"/>
      <c r="P742" s="415"/>
      <c r="Q742" s="415"/>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415"/>
      <c r="AG742" s="415"/>
      <c r="AH742" s="415"/>
      <c r="AI742" s="415"/>
      <c r="AJ742" s="1044">
        <f t="shared" si="236"/>
        <v>742</v>
      </c>
      <c r="AK742" s="1044">
        <f t="shared" si="237"/>
        <v>742</v>
      </c>
      <c r="AL742" s="1044">
        <f t="shared" si="238"/>
        <v>742</v>
      </c>
      <c r="AM742" s="1044">
        <f t="shared" si="239"/>
        <v>742</v>
      </c>
      <c r="AN742" s="415"/>
      <c r="AO742" s="410"/>
      <c r="AP742" s="395"/>
      <c r="AQ742" s="383"/>
      <c r="AR742" s="383"/>
      <c r="AS742" s="383"/>
    </row>
    <row r="743" spans="1:45" outlineLevel="3" x14ac:dyDescent="0.25">
      <c r="A743" s="383"/>
      <c r="B743" s="392"/>
      <c r="C743" s="385">
        <f t="shared" si="228"/>
        <v>4</v>
      </c>
      <c r="D743" s="410"/>
      <c r="E743" s="467"/>
      <c r="F743" s="467"/>
      <c r="G743" s="410"/>
      <c r="H743" s="415"/>
      <c r="I743" s="431">
        <v>2</v>
      </c>
      <c r="J743" s="431" t="s">
        <v>644</v>
      </c>
      <c r="K743" s="503">
        <f>DATE(YEAR(K740)+1,MONTH(K740),DAY(K740))</f>
        <v>44576</v>
      </c>
      <c r="L743" s="503">
        <f>DATE(YEAR(L740)+1,MONTH(L740),DAY(L740))</f>
        <v>44576</v>
      </c>
      <c r="M743" s="503">
        <f>DATE(YEAR(M740)+1,MONTH(M740),DAY(M740))</f>
        <v>44576</v>
      </c>
      <c r="N743" s="415"/>
      <c r="O743" s="415"/>
      <c r="P743" s="415"/>
      <c r="Q743" s="415"/>
      <c r="R743" s="503">
        <f t="shared" si="257"/>
        <v>44576</v>
      </c>
      <c r="S743" s="503">
        <f t="shared" si="257"/>
        <v>44576</v>
      </c>
      <c r="T743" s="503">
        <f t="shared" si="257"/>
        <v>44576</v>
      </c>
      <c r="U743" s="503">
        <f t="shared" si="257"/>
        <v>44576</v>
      </c>
      <c r="V743" s="415"/>
      <c r="W743" s="415"/>
      <c r="X743" s="415"/>
      <c r="Y743" s="415"/>
      <c r="Z743" s="415"/>
      <c r="AA743" s="415"/>
      <c r="AB743" s="415"/>
      <c r="AC743" s="1044">
        <f>MIN(363,INT((K743 - DATE(YEAR(K743),1,1))))+364*(YEAR(K743)-i_startyear)</f>
        <v>1106</v>
      </c>
      <c r="AD743" s="1044">
        <f>MIN(363,INT((L743 - DATE(YEAR(L743),1,1))))+364*(YEAR(L743)-i_startyear)</f>
        <v>1106</v>
      </c>
      <c r="AE743" s="1044">
        <f>MIN(363,INT((M743 - DATE(YEAR(M743),1,1))))+364*(YEAR(M743)-i_startyear)</f>
        <v>1106</v>
      </c>
      <c r="AF743" s="415"/>
      <c r="AG743" s="415"/>
      <c r="AH743" s="415"/>
      <c r="AI743" s="415"/>
      <c r="AJ743" s="1044">
        <f t="shared" si="236"/>
        <v>1106</v>
      </c>
      <c r="AK743" s="1044">
        <f t="shared" si="237"/>
        <v>1106</v>
      </c>
      <c r="AL743" s="1044">
        <f t="shared" si="238"/>
        <v>1106</v>
      </c>
      <c r="AM743" s="1044">
        <f t="shared" si="239"/>
        <v>1106</v>
      </c>
      <c r="AN743" s="415"/>
      <c r="AO743" s="410"/>
      <c r="AP743" s="395"/>
      <c r="AQ743" s="383"/>
      <c r="AR743" s="383"/>
      <c r="AS743" s="383"/>
    </row>
    <row r="744" spans="1:45" outlineLevel="3" x14ac:dyDescent="0.25">
      <c r="A744" s="383"/>
      <c r="B744" s="392"/>
      <c r="C744" s="385">
        <f t="shared" si="228"/>
        <v>4</v>
      </c>
      <c r="D744" s="410"/>
      <c r="E744" s="467"/>
      <c r="F744" s="467"/>
      <c r="G744" s="410"/>
      <c r="H744" s="415"/>
      <c r="I744" s="431"/>
      <c r="J744" s="431" t="s">
        <v>634</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7"/>
        <v>44576</v>
      </c>
      <c r="S744" s="503">
        <f t="shared" si="257"/>
        <v>44576</v>
      </c>
      <c r="T744" s="503">
        <f t="shared" si="257"/>
        <v>44576</v>
      </c>
      <c r="U744" s="503">
        <f t="shared" si="257"/>
        <v>44576</v>
      </c>
      <c r="V744" s="415"/>
      <c r="W744" s="415"/>
      <c r="X744" s="415"/>
      <c r="Y744" s="415"/>
      <c r="Z744" s="415"/>
      <c r="AA744" s="415"/>
      <c r="AB744" s="415"/>
      <c r="AC744" s="415"/>
      <c r="AD744" s="415"/>
      <c r="AE744" s="415"/>
      <c r="AF744" s="1044">
        <f>MIN(363,INT((N744 - DATE(YEAR(N744),1,1))))+364*(YEAR(N744)-i_startyear)</f>
        <v>1106</v>
      </c>
      <c r="AG744" s="1044">
        <f>MIN(363,INT((O744 - DATE(YEAR(O744),1,1))))+364*(YEAR(O744)-i_startyear)</f>
        <v>1106</v>
      </c>
      <c r="AH744" s="1044">
        <f>MIN(363,INT((P744 - DATE(YEAR(P744),1,1))))+364*(YEAR(P744)-i_startyear)</f>
        <v>1106</v>
      </c>
      <c r="AI744" s="1044">
        <f>MIN(363,INT((Q744 - DATE(YEAR(Q744),1,1))))+364*(YEAR(Q744)-i_startyear)</f>
        <v>1106</v>
      </c>
      <c r="AJ744" s="1044">
        <f t="shared" si="236"/>
        <v>1106</v>
      </c>
      <c r="AK744" s="1044">
        <f t="shared" si="237"/>
        <v>1106</v>
      </c>
      <c r="AL744" s="1044">
        <f t="shared" si="238"/>
        <v>1106</v>
      </c>
      <c r="AM744" s="1044">
        <f t="shared" si="239"/>
        <v>1106</v>
      </c>
      <c r="AN744" s="415"/>
      <c r="AO744" s="410"/>
      <c r="AP744" s="395"/>
      <c r="AQ744" s="383"/>
      <c r="AR744" s="383"/>
      <c r="AS744" s="383"/>
    </row>
    <row r="745" spans="1:45" outlineLevel="3" x14ac:dyDescent="0.25">
      <c r="A745" s="383"/>
      <c r="B745" s="392"/>
      <c r="C745" s="385">
        <f t="shared" si="228"/>
        <v>4</v>
      </c>
      <c r="D745" s="410"/>
      <c r="E745" s="467"/>
      <c r="F745" s="467"/>
      <c r="G745" s="410"/>
      <c r="H745" s="415"/>
      <c r="I745" s="431"/>
      <c r="J745" s="431" t="s">
        <v>635</v>
      </c>
      <c r="K745" s="415"/>
      <c r="L745" s="415"/>
      <c r="M745" s="415"/>
      <c r="N745" s="415"/>
      <c r="O745" s="415"/>
      <c r="P745" s="415"/>
      <c r="Q745" s="415"/>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415"/>
      <c r="AG745" s="415"/>
      <c r="AH745" s="415"/>
      <c r="AI745" s="415"/>
      <c r="AJ745" s="1044">
        <f t="shared" si="236"/>
        <v>1106</v>
      </c>
      <c r="AK745" s="1044">
        <f t="shared" si="237"/>
        <v>1106</v>
      </c>
      <c r="AL745" s="1044">
        <f t="shared" si="238"/>
        <v>1106</v>
      </c>
      <c r="AM745" s="1044">
        <f t="shared" si="239"/>
        <v>1106</v>
      </c>
      <c r="AN745" s="415"/>
      <c r="AO745" s="410"/>
      <c r="AP745" s="395"/>
      <c r="AQ745" s="383"/>
      <c r="AR745" s="383"/>
      <c r="AS745" s="383"/>
    </row>
    <row r="746" spans="1:45" outlineLevel="3" x14ac:dyDescent="0.25">
      <c r="A746" s="383"/>
      <c r="B746" s="392"/>
      <c r="C746" s="385">
        <f t="shared" si="228"/>
        <v>4</v>
      </c>
      <c r="D746" s="410"/>
      <c r="E746" s="467"/>
      <c r="F746" s="467"/>
      <c r="G746" s="410"/>
      <c r="H746" s="415"/>
      <c r="I746" s="431">
        <v>3</v>
      </c>
      <c r="J746" s="431" t="s">
        <v>644</v>
      </c>
      <c r="K746" s="503">
        <f>DATE(YEAR(K743)+1,MONTH(K743),DAY(K743))</f>
        <v>44941</v>
      </c>
      <c r="L746" s="503">
        <f>DATE(YEAR(L743)+1,MONTH(L743),DAY(L743))</f>
        <v>44941</v>
      </c>
      <c r="M746" s="503">
        <f>DATE(YEAR(M743)+1,MONTH(M743),DAY(M743))</f>
        <v>44941</v>
      </c>
      <c r="N746" s="415"/>
      <c r="O746" s="415"/>
      <c r="P746" s="415"/>
      <c r="Q746" s="415"/>
      <c r="R746" s="503">
        <f t="shared" si="257"/>
        <v>44941</v>
      </c>
      <c r="S746" s="503">
        <f t="shared" si="257"/>
        <v>44941</v>
      </c>
      <c r="T746" s="503">
        <f t="shared" si="257"/>
        <v>44941</v>
      </c>
      <c r="U746" s="503">
        <f t="shared" si="257"/>
        <v>44941</v>
      </c>
      <c r="V746" s="415"/>
      <c r="W746" s="415"/>
      <c r="X746" s="415"/>
      <c r="Y746" s="415"/>
      <c r="Z746" s="415"/>
      <c r="AA746" s="415"/>
      <c r="AB746" s="415"/>
      <c r="AC746" s="1044">
        <f>MIN(363,INT((K746 - DATE(YEAR(K746),1,1))))+364*(YEAR(K746)-i_startyear)</f>
        <v>1470</v>
      </c>
      <c r="AD746" s="1044">
        <f>MIN(363,INT((L746 - DATE(YEAR(L746),1,1))))+364*(YEAR(L746)-i_startyear)</f>
        <v>1470</v>
      </c>
      <c r="AE746" s="1044">
        <f>MIN(363,INT((M746 - DATE(YEAR(M746),1,1))))+364*(YEAR(M746)-i_startyear)</f>
        <v>1470</v>
      </c>
      <c r="AF746" s="415"/>
      <c r="AG746" s="415"/>
      <c r="AH746" s="415"/>
      <c r="AI746" s="415"/>
      <c r="AJ746" s="1044">
        <f t="shared" si="236"/>
        <v>1470</v>
      </c>
      <c r="AK746" s="1044">
        <f t="shared" si="237"/>
        <v>1470</v>
      </c>
      <c r="AL746" s="1044">
        <f t="shared" si="238"/>
        <v>1470</v>
      </c>
      <c r="AM746" s="1044">
        <f t="shared" si="239"/>
        <v>1470</v>
      </c>
      <c r="AN746" s="415"/>
      <c r="AO746" s="410"/>
      <c r="AP746" s="395"/>
      <c r="AQ746" s="383"/>
      <c r="AR746" s="383"/>
      <c r="AS746" s="383"/>
    </row>
    <row r="747" spans="1:45" outlineLevel="3" x14ac:dyDescent="0.25">
      <c r="A747" s="383"/>
      <c r="B747" s="392"/>
      <c r="C747" s="385">
        <f t="shared" si="228"/>
        <v>4</v>
      </c>
      <c r="D747" s="410"/>
      <c r="E747" s="467"/>
      <c r="F747" s="467"/>
      <c r="G747" s="410"/>
      <c r="H747" s="415"/>
      <c r="I747" s="431"/>
      <c r="J747" s="431" t="s">
        <v>634</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7"/>
        <v>44941</v>
      </c>
      <c r="S747" s="503">
        <f t="shared" si="257"/>
        <v>44941</v>
      </c>
      <c r="T747" s="503">
        <f t="shared" si="257"/>
        <v>44941</v>
      </c>
      <c r="U747" s="503">
        <f t="shared" si="257"/>
        <v>44941</v>
      </c>
      <c r="V747" s="415"/>
      <c r="W747" s="415"/>
      <c r="X747" s="415"/>
      <c r="Y747" s="415"/>
      <c r="Z747" s="415"/>
      <c r="AA747" s="415"/>
      <c r="AB747" s="415"/>
      <c r="AC747" s="415"/>
      <c r="AD747" s="415"/>
      <c r="AE747" s="415"/>
      <c r="AF747" s="1044">
        <f>MIN(363,INT((N747 - DATE(YEAR(N747),1,1))))+364*(YEAR(N747)-i_startyear)</f>
        <v>1470</v>
      </c>
      <c r="AG747" s="1044">
        <f>MIN(363,INT((O747 - DATE(YEAR(O747),1,1))))+364*(YEAR(O747)-i_startyear)</f>
        <v>1470</v>
      </c>
      <c r="AH747" s="1044">
        <f>MIN(363,INT((P747 - DATE(YEAR(P747),1,1))))+364*(YEAR(P747)-i_startyear)</f>
        <v>1470</v>
      </c>
      <c r="AI747" s="1044">
        <f>MIN(363,INT((Q747 - DATE(YEAR(Q747),1,1))))+364*(YEAR(Q747)-i_startyear)</f>
        <v>1470</v>
      </c>
      <c r="AJ747" s="1044">
        <f t="shared" si="236"/>
        <v>1470</v>
      </c>
      <c r="AK747" s="1044">
        <f t="shared" si="237"/>
        <v>1470</v>
      </c>
      <c r="AL747" s="1044">
        <f t="shared" si="238"/>
        <v>1470</v>
      </c>
      <c r="AM747" s="1044">
        <f t="shared" si="239"/>
        <v>1470</v>
      </c>
      <c r="AN747" s="415"/>
      <c r="AO747" s="410"/>
      <c r="AP747" s="395"/>
      <c r="AQ747" s="383"/>
      <c r="AR747" s="383"/>
      <c r="AS747" s="383"/>
    </row>
    <row r="748" spans="1:45" outlineLevel="3" x14ac:dyDescent="0.25">
      <c r="A748" s="383"/>
      <c r="B748" s="392"/>
      <c r="C748" s="385">
        <f t="shared" si="228"/>
        <v>4</v>
      </c>
      <c r="D748" s="410"/>
      <c r="E748" s="467"/>
      <c r="F748" s="467"/>
      <c r="G748" s="410"/>
      <c r="H748" s="415"/>
      <c r="I748" s="431"/>
      <c r="J748" s="431" t="s">
        <v>635</v>
      </c>
      <c r="K748" s="415"/>
      <c r="L748" s="415"/>
      <c r="M748" s="415"/>
      <c r="N748" s="415"/>
      <c r="O748" s="415"/>
      <c r="P748" s="415"/>
      <c r="Q748" s="415"/>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415"/>
      <c r="AG748" s="415"/>
      <c r="AH748" s="415"/>
      <c r="AI748" s="415"/>
      <c r="AJ748" s="1044">
        <f t="shared" si="236"/>
        <v>1470</v>
      </c>
      <c r="AK748" s="1044">
        <f t="shared" si="237"/>
        <v>1470</v>
      </c>
      <c r="AL748" s="1044">
        <f t="shared" si="238"/>
        <v>1470</v>
      </c>
      <c r="AM748" s="1044">
        <f t="shared" si="239"/>
        <v>1470</v>
      </c>
      <c r="AN748" s="415"/>
      <c r="AO748" s="410"/>
      <c r="AP748" s="395"/>
      <c r="AQ748" s="383"/>
      <c r="AR748" s="383"/>
      <c r="AS748" s="383"/>
    </row>
    <row r="749" spans="1:45" outlineLevel="3" x14ac:dyDescent="0.25">
      <c r="A749" s="383"/>
      <c r="B749" s="392"/>
      <c r="C749" s="385">
        <f t="shared" si="228"/>
        <v>4</v>
      </c>
      <c r="D749" s="410"/>
      <c r="E749" s="467"/>
      <c r="F749" s="467"/>
      <c r="G749" s="410"/>
      <c r="H749" s="415"/>
      <c r="I749" s="431">
        <v>4</v>
      </c>
      <c r="J749" s="431" t="s">
        <v>644</v>
      </c>
      <c r="K749" s="503">
        <f>DATE(YEAR(K746)+1,MONTH(K746),DAY(K746))</f>
        <v>45306</v>
      </c>
      <c r="L749" s="503">
        <f>DATE(YEAR(L746)+1,MONTH(L746),DAY(L746))</f>
        <v>45306</v>
      </c>
      <c r="M749" s="503">
        <f>DATE(YEAR(M746)+1,MONTH(M746),DAY(M746))</f>
        <v>45306</v>
      </c>
      <c r="N749" s="415"/>
      <c r="O749" s="415"/>
      <c r="P749" s="415"/>
      <c r="Q749" s="415"/>
      <c r="R749" s="503">
        <f t="shared" si="257"/>
        <v>45306</v>
      </c>
      <c r="S749" s="503">
        <f t="shared" si="257"/>
        <v>45306</v>
      </c>
      <c r="T749" s="503">
        <f t="shared" si="257"/>
        <v>45306</v>
      </c>
      <c r="U749" s="503">
        <f t="shared" si="257"/>
        <v>45306</v>
      </c>
      <c r="V749" s="415"/>
      <c r="W749" s="415"/>
      <c r="X749" s="415"/>
      <c r="Y749" s="415"/>
      <c r="Z749" s="415"/>
      <c r="AA749" s="415"/>
      <c r="AB749" s="415"/>
      <c r="AC749" s="1044">
        <f>MIN(363,INT((K749 - DATE(YEAR(K749),1,1))))+364*(YEAR(K749)-i_startyear)</f>
        <v>1834</v>
      </c>
      <c r="AD749" s="1044">
        <f>MIN(363,INT((L749 - DATE(YEAR(L749),1,1))))+364*(YEAR(L749)-i_startyear)</f>
        <v>1834</v>
      </c>
      <c r="AE749" s="1044">
        <f>MIN(363,INT((M749 - DATE(YEAR(M749),1,1))))+364*(YEAR(M749)-i_startyear)</f>
        <v>1834</v>
      </c>
      <c r="AF749" s="415"/>
      <c r="AG749" s="415"/>
      <c r="AH749" s="415"/>
      <c r="AI749" s="415"/>
      <c r="AJ749" s="1044">
        <f t="shared" si="236"/>
        <v>1834</v>
      </c>
      <c r="AK749" s="1044">
        <f t="shared" si="237"/>
        <v>1834</v>
      </c>
      <c r="AL749" s="1044">
        <f t="shared" si="238"/>
        <v>1834</v>
      </c>
      <c r="AM749" s="1044">
        <f t="shared" si="239"/>
        <v>1834</v>
      </c>
      <c r="AN749" s="415"/>
      <c r="AO749" s="410"/>
      <c r="AP749" s="395"/>
      <c r="AQ749" s="383"/>
      <c r="AR749" s="383"/>
      <c r="AS749" s="383"/>
    </row>
    <row r="750" spans="1:45" outlineLevel="3" x14ac:dyDescent="0.25">
      <c r="A750" s="383"/>
      <c r="B750" s="392"/>
      <c r="C750" s="385">
        <f t="shared" si="228"/>
        <v>4</v>
      </c>
      <c r="D750" s="410"/>
      <c r="E750" s="467"/>
      <c r="F750" s="467"/>
      <c r="G750" s="410"/>
      <c r="H750" s="415"/>
      <c r="I750" s="431"/>
      <c r="J750" s="431" t="s">
        <v>634</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7"/>
        <v>45306</v>
      </c>
      <c r="S750" s="503">
        <f t="shared" si="257"/>
        <v>45306</v>
      </c>
      <c r="T750" s="503">
        <f t="shared" si="257"/>
        <v>45306</v>
      </c>
      <c r="U750" s="503">
        <f t="shared" si="257"/>
        <v>45306</v>
      </c>
      <c r="V750" s="415"/>
      <c r="W750" s="415"/>
      <c r="X750" s="415"/>
      <c r="Y750" s="415"/>
      <c r="Z750" s="415"/>
      <c r="AA750" s="415"/>
      <c r="AB750" s="415"/>
      <c r="AC750" s="415"/>
      <c r="AD750" s="415"/>
      <c r="AE750" s="415"/>
      <c r="AF750" s="1044">
        <f>MIN(363,INT((N750 - DATE(YEAR(N750),1,1))))+364*(YEAR(N750)-i_startyear)</f>
        <v>1834</v>
      </c>
      <c r="AG750" s="1044">
        <f>MIN(363,INT((O750 - DATE(YEAR(O750),1,1))))+364*(YEAR(O750)-i_startyear)</f>
        <v>1834</v>
      </c>
      <c r="AH750" s="1044">
        <f>MIN(363,INT((P750 - DATE(YEAR(P750),1,1))))+364*(YEAR(P750)-i_startyear)</f>
        <v>1834</v>
      </c>
      <c r="AI750" s="1044">
        <f>MIN(363,INT((Q750 - DATE(YEAR(Q750),1,1))))+364*(YEAR(Q750)-i_startyear)</f>
        <v>1834</v>
      </c>
      <c r="AJ750" s="1044">
        <f t="shared" si="236"/>
        <v>1834</v>
      </c>
      <c r="AK750" s="1044">
        <f t="shared" si="237"/>
        <v>1834</v>
      </c>
      <c r="AL750" s="1044">
        <f t="shared" si="238"/>
        <v>1834</v>
      </c>
      <c r="AM750" s="1044">
        <f t="shared" si="239"/>
        <v>1834</v>
      </c>
      <c r="AN750" s="415"/>
      <c r="AO750" s="410"/>
      <c r="AP750" s="395"/>
      <c r="AQ750" s="383"/>
      <c r="AR750" s="383"/>
      <c r="AS750" s="383"/>
    </row>
    <row r="751" spans="1:45" outlineLevel="3" x14ac:dyDescent="0.25">
      <c r="A751" s="383"/>
      <c r="B751" s="392"/>
      <c r="C751" s="385">
        <f t="shared" si="228"/>
        <v>4</v>
      </c>
      <c r="D751" s="410"/>
      <c r="E751" s="467"/>
      <c r="F751" s="467"/>
      <c r="G751" s="410"/>
      <c r="H751" s="415"/>
      <c r="I751" s="431"/>
      <c r="J751" s="431" t="s">
        <v>635</v>
      </c>
      <c r="K751" s="415"/>
      <c r="L751" s="415"/>
      <c r="M751" s="415"/>
      <c r="N751" s="415"/>
      <c r="O751" s="415"/>
      <c r="P751" s="415"/>
      <c r="Q751" s="415"/>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415"/>
      <c r="AG751" s="415"/>
      <c r="AH751" s="415"/>
      <c r="AI751" s="415"/>
      <c r="AJ751" s="1044">
        <f t="shared" si="236"/>
        <v>1834</v>
      </c>
      <c r="AK751" s="1044">
        <f t="shared" si="237"/>
        <v>1834</v>
      </c>
      <c r="AL751" s="1044">
        <f t="shared" si="238"/>
        <v>1834</v>
      </c>
      <c r="AM751" s="1044">
        <f t="shared" si="239"/>
        <v>1834</v>
      </c>
      <c r="AN751" s="415"/>
      <c r="AO751" s="410"/>
      <c r="AP751" s="395"/>
      <c r="AQ751" s="383"/>
      <c r="AR751" s="383"/>
      <c r="AS751" s="383"/>
    </row>
    <row r="752" spans="1:45" outlineLevel="3" x14ac:dyDescent="0.25">
      <c r="A752" s="383"/>
      <c r="B752" s="392"/>
      <c r="C752" s="385">
        <f t="shared" ref="C752:C760" si="258">INT($C$242)+3</f>
        <v>4</v>
      </c>
      <c r="D752" s="410"/>
      <c r="E752" s="467"/>
      <c r="F752" s="467"/>
      <c r="G752" s="410"/>
      <c r="H752" s="415"/>
      <c r="I752" s="431">
        <v>5</v>
      </c>
      <c r="J752" s="431" t="s">
        <v>644</v>
      </c>
      <c r="K752" s="503">
        <f>DATE(YEAR(K749)+1,MONTH(K749),DAY(K749))</f>
        <v>45672</v>
      </c>
      <c r="L752" s="503">
        <f>DATE(YEAR(L749)+1,MONTH(L749),DAY(L749))</f>
        <v>45672</v>
      </c>
      <c r="M752" s="503">
        <f>DATE(YEAR(M749)+1,MONTH(M749),DAY(M749))</f>
        <v>45672</v>
      </c>
      <c r="N752" s="415"/>
      <c r="O752" s="415"/>
      <c r="P752" s="415"/>
      <c r="Q752" s="415"/>
      <c r="R752" s="503">
        <f t="shared" si="257"/>
        <v>45672</v>
      </c>
      <c r="S752" s="503">
        <f t="shared" si="257"/>
        <v>45672</v>
      </c>
      <c r="T752" s="503">
        <f t="shared" si="257"/>
        <v>45672</v>
      </c>
      <c r="U752" s="503">
        <f t="shared" si="257"/>
        <v>45672</v>
      </c>
      <c r="V752" s="415"/>
      <c r="W752" s="415"/>
      <c r="X752" s="415"/>
      <c r="Y752" s="415"/>
      <c r="Z752" s="415"/>
      <c r="AA752" s="415"/>
      <c r="AB752" s="415"/>
      <c r="AC752" s="1044">
        <f>MIN(363,INT((K752 - DATE(YEAR(K752),1,1))))+364*(YEAR(K752)-i_startyear)</f>
        <v>2198</v>
      </c>
      <c r="AD752" s="1044">
        <f>MIN(363,INT((L752 - DATE(YEAR(L752),1,1))))+364*(YEAR(L752)-i_startyear)</f>
        <v>2198</v>
      </c>
      <c r="AE752" s="1044">
        <f>MIN(363,INT((M752 - DATE(YEAR(M752),1,1))))+364*(YEAR(M752)-i_startyear)</f>
        <v>2198</v>
      </c>
      <c r="AF752" s="415"/>
      <c r="AG752" s="415"/>
      <c r="AH752" s="415"/>
      <c r="AI752" s="415"/>
      <c r="AJ752" s="1044">
        <f t="shared" si="236"/>
        <v>2198</v>
      </c>
      <c r="AK752" s="1044">
        <f t="shared" si="237"/>
        <v>2198</v>
      </c>
      <c r="AL752" s="1044">
        <f t="shared" si="238"/>
        <v>2198</v>
      </c>
      <c r="AM752" s="1044">
        <f t="shared" si="239"/>
        <v>2198</v>
      </c>
      <c r="AN752" s="415"/>
      <c r="AO752" s="410"/>
      <c r="AP752" s="395"/>
      <c r="AQ752" s="383"/>
      <c r="AR752" s="383"/>
      <c r="AS752" s="383"/>
    </row>
    <row r="753" spans="1:45" outlineLevel="3" x14ac:dyDescent="0.25">
      <c r="A753" s="383"/>
      <c r="B753" s="392"/>
      <c r="C753" s="385">
        <f t="shared" si="258"/>
        <v>4</v>
      </c>
      <c r="D753" s="410"/>
      <c r="E753" s="467"/>
      <c r="F753" s="467"/>
      <c r="G753" s="410"/>
      <c r="H753" s="415"/>
      <c r="I753" s="431"/>
      <c r="J753" s="431" t="s">
        <v>634</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7"/>
        <v>45672</v>
      </c>
      <c r="S753" s="503">
        <f t="shared" si="257"/>
        <v>45672</v>
      </c>
      <c r="T753" s="503">
        <f t="shared" si="257"/>
        <v>45672</v>
      </c>
      <c r="U753" s="503">
        <f t="shared" si="257"/>
        <v>45672</v>
      </c>
      <c r="V753" s="415"/>
      <c r="W753" s="415"/>
      <c r="X753" s="415"/>
      <c r="Y753" s="415"/>
      <c r="Z753" s="415"/>
      <c r="AA753" s="415"/>
      <c r="AB753" s="415"/>
      <c r="AC753" s="415"/>
      <c r="AD753" s="415"/>
      <c r="AE753" s="415"/>
      <c r="AF753" s="1044">
        <f>MIN(363,INT((N753 - DATE(YEAR(N753),1,1))))+364*(YEAR(N753)-i_startyear)</f>
        <v>2198</v>
      </c>
      <c r="AG753" s="1044">
        <f>MIN(363,INT((O753 - DATE(YEAR(O753),1,1))))+364*(YEAR(O753)-i_startyear)</f>
        <v>2198</v>
      </c>
      <c r="AH753" s="1044">
        <f>MIN(363,INT((P753 - DATE(YEAR(P753),1,1))))+364*(YEAR(P753)-i_startyear)</f>
        <v>2198</v>
      </c>
      <c r="AI753" s="1044">
        <f>MIN(363,INT((Q753 - DATE(YEAR(Q753),1,1))))+364*(YEAR(Q753)-i_startyear)</f>
        <v>2198</v>
      </c>
      <c r="AJ753" s="1044">
        <f t="shared" ref="AJ753:AJ760" si="259">MIN(363,INT((R753 - DATE(YEAR(R753),1,1))))+364*(YEAR(R753)-i_startyear)</f>
        <v>2198</v>
      </c>
      <c r="AK753" s="1044">
        <f t="shared" ref="AK753:AK760" si="260">MIN(363,INT((S753 - DATE(YEAR(S753),1,1))))+364*(YEAR(S753)-i_startyear)</f>
        <v>2198</v>
      </c>
      <c r="AL753" s="1044">
        <f t="shared" ref="AL753:AL760" si="261">MIN(363,INT((T753 - DATE(YEAR(T753),1,1))))+364*(YEAR(T753)-i_startyear)</f>
        <v>2198</v>
      </c>
      <c r="AM753" s="1044">
        <f t="shared" ref="AM753:AM760" si="262">MIN(363,INT((U753 - DATE(YEAR(U753),1,1))))+364*(YEAR(U753)-i_startyear)</f>
        <v>2198</v>
      </c>
      <c r="AN753" s="415"/>
      <c r="AO753" s="410"/>
      <c r="AP753" s="395"/>
      <c r="AQ753" s="383"/>
      <c r="AR753" s="383"/>
      <c r="AS753" s="383"/>
    </row>
    <row r="754" spans="1:45" outlineLevel="3" x14ac:dyDescent="0.25">
      <c r="A754" s="383"/>
      <c r="B754" s="392"/>
      <c r="C754" s="385">
        <f t="shared" si="258"/>
        <v>4</v>
      </c>
      <c r="D754" s="410"/>
      <c r="E754" s="467"/>
      <c r="F754" s="467"/>
      <c r="G754" s="410"/>
      <c r="H754" s="415"/>
      <c r="I754" s="431"/>
      <c r="J754" s="431" t="s">
        <v>635</v>
      </c>
      <c r="K754" s="415"/>
      <c r="L754" s="415"/>
      <c r="M754" s="415"/>
      <c r="N754" s="415"/>
      <c r="O754" s="415"/>
      <c r="P754" s="415"/>
      <c r="Q754" s="415"/>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415"/>
      <c r="AG754" s="415"/>
      <c r="AH754" s="415"/>
      <c r="AI754" s="415"/>
      <c r="AJ754" s="1044">
        <f t="shared" si="259"/>
        <v>2198</v>
      </c>
      <c r="AK754" s="1044">
        <f t="shared" si="260"/>
        <v>2198</v>
      </c>
      <c r="AL754" s="1044">
        <f t="shared" si="261"/>
        <v>2198</v>
      </c>
      <c r="AM754" s="1044">
        <f t="shared" si="262"/>
        <v>2198</v>
      </c>
      <c r="AN754" s="415"/>
      <c r="AO754" s="410"/>
      <c r="AP754" s="395"/>
      <c r="AQ754" s="383"/>
      <c r="AR754" s="383"/>
      <c r="AS754" s="383"/>
    </row>
    <row r="755" spans="1:45" outlineLevel="3" x14ac:dyDescent="0.25">
      <c r="A755" s="383"/>
      <c r="B755" s="392"/>
      <c r="C755" s="385">
        <f t="shared" si="258"/>
        <v>4</v>
      </c>
      <c r="D755" s="410"/>
      <c r="E755" s="467"/>
      <c r="F755" s="467"/>
      <c r="G755" s="410"/>
      <c r="H755" s="415"/>
      <c r="I755" s="431">
        <v>6</v>
      </c>
      <c r="J755" s="431" t="s">
        <v>644</v>
      </c>
      <c r="K755" s="503">
        <f>DATE(YEAR(K752)+1,MONTH(K752),DAY(K752))</f>
        <v>46037</v>
      </c>
      <c r="L755" s="503">
        <f>DATE(YEAR(L752)+1,MONTH(L752),DAY(L752))</f>
        <v>46037</v>
      </c>
      <c r="M755" s="503">
        <f>DATE(YEAR(M752)+1,MONTH(M752),DAY(M752))</f>
        <v>46037</v>
      </c>
      <c r="N755" s="415"/>
      <c r="O755" s="415"/>
      <c r="P755" s="415"/>
      <c r="Q755" s="415"/>
      <c r="R755" s="503">
        <f t="shared" si="257"/>
        <v>46037</v>
      </c>
      <c r="S755" s="503">
        <f t="shared" si="257"/>
        <v>46037</v>
      </c>
      <c r="T755" s="503">
        <f t="shared" si="257"/>
        <v>46037</v>
      </c>
      <c r="U755" s="503">
        <f t="shared" si="257"/>
        <v>46037</v>
      </c>
      <c r="V755" s="415"/>
      <c r="W755" s="415"/>
      <c r="X755" s="415"/>
      <c r="Y755" s="415"/>
      <c r="Z755" s="415"/>
      <c r="AA755" s="415"/>
      <c r="AB755" s="415"/>
      <c r="AC755" s="1044">
        <f>MIN(363,INT((K755 - DATE(YEAR(K755),1,1))))+364*(YEAR(K755)-i_startyear)</f>
        <v>2562</v>
      </c>
      <c r="AD755" s="1044">
        <f>MIN(363,INT((L755 - DATE(YEAR(L755),1,1))))+364*(YEAR(L755)-i_startyear)</f>
        <v>2562</v>
      </c>
      <c r="AE755" s="1044">
        <f>MIN(363,INT((M755 - DATE(YEAR(M755),1,1))))+364*(YEAR(M755)-i_startyear)</f>
        <v>2562</v>
      </c>
      <c r="AF755" s="415"/>
      <c r="AG755" s="415"/>
      <c r="AH755" s="415"/>
      <c r="AI755" s="415"/>
      <c r="AJ755" s="1044">
        <f t="shared" si="259"/>
        <v>2562</v>
      </c>
      <c r="AK755" s="1044">
        <f t="shared" si="260"/>
        <v>2562</v>
      </c>
      <c r="AL755" s="1044">
        <f t="shared" si="261"/>
        <v>2562</v>
      </c>
      <c r="AM755" s="1044">
        <f t="shared" si="262"/>
        <v>2562</v>
      </c>
      <c r="AN755" s="415"/>
      <c r="AO755" s="410"/>
      <c r="AP755" s="395"/>
      <c r="AQ755" s="383"/>
      <c r="AR755" s="383"/>
      <c r="AS755" s="383"/>
    </row>
    <row r="756" spans="1:45" outlineLevel="3" x14ac:dyDescent="0.25">
      <c r="A756" s="383"/>
      <c r="B756" s="392"/>
      <c r="C756" s="385">
        <f t="shared" si="258"/>
        <v>4</v>
      </c>
      <c r="D756" s="410"/>
      <c r="E756" s="467"/>
      <c r="F756" s="467"/>
      <c r="G756" s="410"/>
      <c r="H756" s="415"/>
      <c r="I756" s="431"/>
      <c r="J756" s="431" t="s">
        <v>634</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7"/>
        <v>46037</v>
      </c>
      <c r="S756" s="503">
        <f t="shared" si="257"/>
        <v>46037</v>
      </c>
      <c r="T756" s="503">
        <f t="shared" si="257"/>
        <v>46037</v>
      </c>
      <c r="U756" s="503">
        <f t="shared" si="257"/>
        <v>46037</v>
      </c>
      <c r="V756" s="415"/>
      <c r="W756" s="415"/>
      <c r="X756" s="415"/>
      <c r="Y756" s="415"/>
      <c r="Z756" s="415"/>
      <c r="AA756" s="415"/>
      <c r="AB756" s="415"/>
      <c r="AC756" s="415"/>
      <c r="AD756" s="415"/>
      <c r="AE756" s="415"/>
      <c r="AF756" s="1044">
        <f>MIN(363,INT((N756 - DATE(YEAR(N756),1,1))))+364*(YEAR(N756)-i_startyear)</f>
        <v>2562</v>
      </c>
      <c r="AG756" s="1044">
        <f>MIN(363,INT((O756 - DATE(YEAR(O756),1,1))))+364*(YEAR(O756)-i_startyear)</f>
        <v>2562</v>
      </c>
      <c r="AH756" s="1044">
        <f>MIN(363,INT((P756 - DATE(YEAR(P756),1,1))))+364*(YEAR(P756)-i_startyear)</f>
        <v>2562</v>
      </c>
      <c r="AI756" s="1044">
        <f>MIN(363,INT((Q756 - DATE(YEAR(Q756),1,1))))+364*(YEAR(Q756)-i_startyear)</f>
        <v>2562</v>
      </c>
      <c r="AJ756" s="1044">
        <f t="shared" si="259"/>
        <v>2562</v>
      </c>
      <c r="AK756" s="1044">
        <f t="shared" si="260"/>
        <v>2562</v>
      </c>
      <c r="AL756" s="1044">
        <f t="shared" si="261"/>
        <v>2562</v>
      </c>
      <c r="AM756" s="1044">
        <f t="shared" si="262"/>
        <v>2562</v>
      </c>
      <c r="AN756" s="415"/>
      <c r="AO756" s="410"/>
      <c r="AP756" s="395"/>
      <c r="AQ756" s="383"/>
      <c r="AR756" s="383"/>
      <c r="AS756" s="383"/>
    </row>
    <row r="757" spans="1:45" outlineLevel="3" x14ac:dyDescent="0.25">
      <c r="A757" s="383"/>
      <c r="B757" s="392"/>
      <c r="C757" s="385">
        <f t="shared" si="258"/>
        <v>4</v>
      </c>
      <c r="D757" s="410"/>
      <c r="E757" s="467"/>
      <c r="F757" s="467"/>
      <c r="G757" s="410"/>
      <c r="H757" s="415"/>
      <c r="I757" s="431"/>
      <c r="J757" s="431" t="s">
        <v>635</v>
      </c>
      <c r="K757" s="415"/>
      <c r="L757" s="415"/>
      <c r="M757" s="415"/>
      <c r="N757" s="415"/>
      <c r="O757" s="415"/>
      <c r="P757" s="415"/>
      <c r="Q757" s="415"/>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415"/>
      <c r="AG757" s="415"/>
      <c r="AH757" s="415"/>
      <c r="AI757" s="415"/>
      <c r="AJ757" s="1044">
        <f t="shared" si="259"/>
        <v>2562</v>
      </c>
      <c r="AK757" s="1044">
        <f t="shared" si="260"/>
        <v>2562</v>
      </c>
      <c r="AL757" s="1044">
        <f t="shared" si="261"/>
        <v>2562</v>
      </c>
      <c r="AM757" s="1044">
        <f t="shared" si="262"/>
        <v>2562</v>
      </c>
      <c r="AN757" s="415"/>
      <c r="AO757" s="410"/>
      <c r="AP757" s="395"/>
      <c r="AQ757" s="383"/>
      <c r="AR757" s="383"/>
      <c r="AS757" s="383"/>
    </row>
    <row r="758" spans="1:45" outlineLevel="3" x14ac:dyDescent="0.25">
      <c r="A758" s="383"/>
      <c r="B758" s="392"/>
      <c r="C758" s="385">
        <f t="shared" si="258"/>
        <v>4</v>
      </c>
      <c r="D758" s="410"/>
      <c r="E758" s="467"/>
      <c r="F758" s="467"/>
      <c r="G758" s="410"/>
      <c r="H758" s="415"/>
      <c r="I758" s="431">
        <v>7</v>
      </c>
      <c r="J758" s="431" t="s">
        <v>644</v>
      </c>
      <c r="K758" s="503">
        <f>DATE(YEAR(K755)+1,MONTH(K755),DAY(K755))</f>
        <v>46402</v>
      </c>
      <c r="L758" s="503">
        <f>DATE(YEAR(L755)+1,MONTH(L755),DAY(L755))</f>
        <v>46402</v>
      </c>
      <c r="M758" s="503">
        <f>DATE(YEAR(M755)+1,MONTH(M755),DAY(M755))</f>
        <v>46402</v>
      </c>
      <c r="N758" s="415"/>
      <c r="O758" s="415"/>
      <c r="P758" s="415"/>
      <c r="Q758" s="415"/>
      <c r="R758" s="503">
        <f t="shared" si="257"/>
        <v>46402</v>
      </c>
      <c r="S758" s="503">
        <f t="shared" si="257"/>
        <v>46402</v>
      </c>
      <c r="T758" s="503">
        <f t="shared" si="257"/>
        <v>46402</v>
      </c>
      <c r="U758" s="503">
        <f t="shared" si="257"/>
        <v>46402</v>
      </c>
      <c r="V758" s="415"/>
      <c r="W758" s="415"/>
      <c r="X758" s="415"/>
      <c r="Y758" s="415"/>
      <c r="Z758" s="415"/>
      <c r="AA758" s="415"/>
      <c r="AB758" s="415"/>
      <c r="AC758" s="1044">
        <f>MIN(363,INT((K758 - DATE(YEAR(K758),1,1))))+364*(YEAR(K758)-i_startyear)</f>
        <v>2926</v>
      </c>
      <c r="AD758" s="1044">
        <f>MIN(363,INT((L758 - DATE(YEAR(L758),1,1))))+364*(YEAR(L758)-i_startyear)</f>
        <v>2926</v>
      </c>
      <c r="AE758" s="1044">
        <f>MIN(363,INT((M758 - DATE(YEAR(M758),1,1))))+364*(YEAR(M758)-i_startyear)</f>
        <v>2926</v>
      </c>
      <c r="AF758" s="415"/>
      <c r="AG758" s="415"/>
      <c r="AH758" s="415"/>
      <c r="AI758" s="415"/>
      <c r="AJ758" s="1044">
        <f t="shared" si="259"/>
        <v>2926</v>
      </c>
      <c r="AK758" s="1044">
        <f t="shared" si="260"/>
        <v>2926</v>
      </c>
      <c r="AL758" s="1044">
        <f t="shared" si="261"/>
        <v>2926</v>
      </c>
      <c r="AM758" s="1044">
        <f t="shared" si="262"/>
        <v>2926</v>
      </c>
      <c r="AN758" s="415"/>
      <c r="AO758" s="410"/>
      <c r="AP758" s="395"/>
      <c r="AQ758" s="383"/>
      <c r="AR758" s="383"/>
      <c r="AS758" s="383"/>
    </row>
    <row r="759" spans="1:45" outlineLevel="3" x14ac:dyDescent="0.25">
      <c r="A759" s="383"/>
      <c r="B759" s="392"/>
      <c r="C759" s="385">
        <f t="shared" si="258"/>
        <v>4</v>
      </c>
      <c r="D759" s="410"/>
      <c r="E759" s="467"/>
      <c r="F759" s="467"/>
      <c r="G759" s="410"/>
      <c r="H759" s="415"/>
      <c r="I759" s="431"/>
      <c r="J759" s="431" t="s">
        <v>634</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7"/>
        <v>46402</v>
      </c>
      <c r="S759" s="503">
        <f t="shared" si="257"/>
        <v>46402</v>
      </c>
      <c r="T759" s="503">
        <f t="shared" si="257"/>
        <v>46402</v>
      </c>
      <c r="U759" s="503">
        <f t="shared" si="257"/>
        <v>46402</v>
      </c>
      <c r="V759" s="415"/>
      <c r="W759" s="415"/>
      <c r="X759" s="415"/>
      <c r="Y759" s="415"/>
      <c r="Z759" s="415"/>
      <c r="AA759" s="415"/>
      <c r="AB759" s="415"/>
      <c r="AC759" s="415"/>
      <c r="AD759" s="415"/>
      <c r="AE759" s="415"/>
      <c r="AF759" s="1044">
        <f>MIN(363,INT((N759 - DATE(YEAR(N759),1,1))))+364*(YEAR(N759)-i_startyear)</f>
        <v>2926</v>
      </c>
      <c r="AG759" s="1044">
        <f>MIN(363,INT((O759 - DATE(YEAR(O759),1,1))))+364*(YEAR(O759)-i_startyear)</f>
        <v>2926</v>
      </c>
      <c r="AH759" s="1044">
        <f>MIN(363,INT((P759 - DATE(YEAR(P759),1,1))))+364*(YEAR(P759)-i_startyear)</f>
        <v>2926</v>
      </c>
      <c r="AI759" s="1044">
        <f>MIN(363,INT((Q759 - DATE(YEAR(Q759),1,1))))+364*(YEAR(Q759)-i_startyear)</f>
        <v>2926</v>
      </c>
      <c r="AJ759" s="1044">
        <f t="shared" si="259"/>
        <v>2926</v>
      </c>
      <c r="AK759" s="1044">
        <f t="shared" si="260"/>
        <v>2926</v>
      </c>
      <c r="AL759" s="1044">
        <f t="shared" si="261"/>
        <v>2926</v>
      </c>
      <c r="AM759" s="1044">
        <f t="shared" si="262"/>
        <v>2926</v>
      </c>
      <c r="AN759" s="415"/>
      <c r="AO759" s="410"/>
      <c r="AP759" s="395"/>
      <c r="AQ759" s="383"/>
      <c r="AR759" s="383"/>
      <c r="AS759" s="383"/>
    </row>
    <row r="760" spans="1:45" outlineLevel="3" x14ac:dyDescent="0.25">
      <c r="A760" s="383"/>
      <c r="B760" s="392"/>
      <c r="C760" s="385">
        <f t="shared" si="258"/>
        <v>4</v>
      </c>
      <c r="D760" s="410"/>
      <c r="E760" s="467"/>
      <c r="F760" s="467"/>
      <c r="G760" s="410"/>
      <c r="H760" s="415"/>
      <c r="I760" s="431"/>
      <c r="J760" s="431" t="s">
        <v>635</v>
      </c>
      <c r="K760" s="415"/>
      <c r="L760" s="415"/>
      <c r="M760" s="415"/>
      <c r="N760" s="415"/>
      <c r="O760" s="415"/>
      <c r="P760" s="415"/>
      <c r="Q760" s="415"/>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415"/>
      <c r="AG760" s="415"/>
      <c r="AH760" s="415"/>
      <c r="AI760" s="415"/>
      <c r="AJ760" s="1044">
        <f t="shared" si="259"/>
        <v>2926</v>
      </c>
      <c r="AK760" s="1044">
        <f t="shared" si="260"/>
        <v>2926</v>
      </c>
      <c r="AL760" s="1044">
        <f t="shared" si="261"/>
        <v>2926</v>
      </c>
      <c r="AM760" s="1044">
        <f t="shared" si="262"/>
        <v>2926</v>
      </c>
      <c r="AN760" s="415"/>
      <c r="AO760" s="410"/>
      <c r="AP760" s="395"/>
      <c r="AQ760" s="383"/>
      <c r="AR760" s="383"/>
      <c r="AS760" s="383"/>
    </row>
    <row r="761" spans="1:45" s="697" customFormat="1" ht="5.0999999999999996"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438</v>
      </c>
      <c r="AP761" s="395"/>
      <c r="AQ761" s="383"/>
      <c r="AR761" s="383"/>
      <c r="AS761" s="383"/>
    </row>
    <row r="762" spans="1:45" s="697" customFormat="1" outlineLevel="2" x14ac:dyDescent="0.25">
      <c r="A762" s="383"/>
      <c r="B762" s="392"/>
      <c r="C762" s="385">
        <f>INT($C$242)+2</f>
        <v>3</v>
      </c>
      <c r="D762" s="410"/>
      <c r="E762" s="467"/>
      <c r="F762" s="467"/>
      <c r="G762" s="410"/>
      <c r="H762" s="789" t="s">
        <v>1145</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outlineLevel="3" x14ac:dyDescent="0.25">
      <c r="A763" s="383"/>
      <c r="B763" s="392"/>
      <c r="C763" s="385">
        <f t="shared" ref="C763" si="263">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438</v>
      </c>
      <c r="AP764" s="395"/>
      <c r="AQ764" s="383"/>
      <c r="AR764" s="383"/>
      <c r="AS764" s="383"/>
    </row>
    <row r="765" spans="1:45" outlineLevel="2" x14ac:dyDescent="0.25">
      <c r="A765" s="383"/>
      <c r="B765" s="392"/>
      <c r="C765" s="385">
        <f>INT($C$242)+2</f>
        <v>3</v>
      </c>
      <c r="D765" s="410"/>
      <c r="E765" s="467"/>
      <c r="F765" s="467"/>
      <c r="G765" s="410"/>
      <c r="H765" s="789" t="s">
        <v>645</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outlineLevel="3" x14ac:dyDescent="0.25">
      <c r="A766" s="383"/>
      <c r="B766" s="392"/>
      <c r="C766" s="385">
        <f t="shared" ref="C766:C773" si="264">INT($C$242)+3</f>
        <v>4</v>
      </c>
      <c r="D766" s="410"/>
      <c r="E766" s="467"/>
      <c r="F766" s="467"/>
      <c r="G766" s="410"/>
      <c r="H766" s="438" t="s">
        <v>639</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outlineLevel="3" x14ac:dyDescent="0.25">
      <c r="A767" s="383"/>
      <c r="B767" s="392"/>
      <c r="C767" s="385">
        <f t="shared" si="264"/>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outlineLevel="3" x14ac:dyDescent="0.25">
      <c r="A768" s="383"/>
      <c r="B768" s="392"/>
      <c r="C768" s="385">
        <f t="shared" si="264"/>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outlineLevel="3" x14ac:dyDescent="0.25">
      <c r="A769" s="383"/>
      <c r="B769" s="392"/>
      <c r="C769" s="385">
        <f t="shared" si="264"/>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outlineLevel="3" x14ac:dyDescent="0.25">
      <c r="A770" s="383"/>
      <c r="B770" s="392"/>
      <c r="C770" s="385">
        <f t="shared" si="264"/>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outlineLevel="3" x14ac:dyDescent="0.25">
      <c r="A771" s="383"/>
      <c r="B771" s="392"/>
      <c r="C771" s="385">
        <f t="shared" si="264"/>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outlineLevel="3" x14ac:dyDescent="0.25">
      <c r="A772" s="383"/>
      <c r="B772" s="392"/>
      <c r="C772" s="385">
        <f t="shared" si="264"/>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outlineLevel="3" x14ac:dyDescent="0.25">
      <c r="A773" s="383"/>
      <c r="B773" s="392"/>
      <c r="C773" s="385">
        <f t="shared" si="264"/>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438</v>
      </c>
      <c r="AP774" s="395"/>
      <c r="AQ774" s="383"/>
      <c r="AR774" s="383"/>
      <c r="AS774" s="383"/>
    </row>
    <row r="775" spans="1:45" ht="5.0999999999999996"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x14ac:dyDescent="0.25">
      <c r="A783" s="383"/>
      <c r="B783" s="392"/>
      <c r="C783" s="385">
        <v>1.02</v>
      </c>
      <c r="D783" s="396"/>
      <c r="E783" s="460" t="s">
        <v>425</v>
      </c>
      <c r="F783" s="461"/>
      <c r="G783" s="397"/>
      <c r="H783" s="867"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outlineLevel="1" x14ac:dyDescent="0.25">
      <c r="A784" s="383"/>
      <c r="B784" s="392"/>
      <c r="C784" s="385">
        <f>INT($C$783)+1.02</f>
        <v>2.02</v>
      </c>
      <c r="D784" s="396"/>
      <c r="E784" s="460" t="s">
        <v>427</v>
      </c>
      <c r="F784" s="464">
        <v>1</v>
      </c>
      <c r="G784" s="401"/>
      <c r="H784" s="402" t="s">
        <v>646</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outlineLevel="2" x14ac:dyDescent="0.25">
      <c r="A788" s="383"/>
      <c r="B788" s="392"/>
      <c r="C788" s="385">
        <f>INT($C$783)+2</f>
        <v>3</v>
      </c>
      <c r="D788" s="393"/>
      <c r="E788" s="467"/>
      <c r="F788" s="467"/>
      <c r="G788" s="393"/>
      <c r="H788" s="408"/>
      <c r="I788" s="408"/>
      <c r="J788" s="408"/>
      <c r="K788" s="468" t="s">
        <v>468</v>
      </c>
      <c r="L788" s="468"/>
      <c r="M788" s="468"/>
      <c r="N788" s="468" t="s">
        <v>469</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outlineLevel="2" x14ac:dyDescent="0.25">
      <c r="A789" s="383"/>
      <c r="B789" s="392"/>
      <c r="C789" s="385">
        <f>INT($C$783)+2</f>
        <v>3</v>
      </c>
      <c r="D789" s="393"/>
      <c r="E789" s="467"/>
      <c r="F789" s="467"/>
      <c r="G789" s="393"/>
      <c r="H789" s="408"/>
      <c r="I789" s="408"/>
      <c r="J789" s="408"/>
      <c r="K789" s="457" t="s">
        <v>14</v>
      </c>
      <c r="L789" s="457" t="s">
        <v>537</v>
      </c>
      <c r="M789" s="457" t="s">
        <v>4</v>
      </c>
      <c r="N789" s="457" t="s">
        <v>558</v>
      </c>
      <c r="O789" s="457" t="s">
        <v>559</v>
      </c>
      <c r="P789" s="457" t="s">
        <v>560</v>
      </c>
      <c r="Q789" s="457" t="s">
        <v>561</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customHeight="1" outlineLevel="2" x14ac:dyDescent="0.25">
      <c r="A790" s="383"/>
      <c r="B790" s="392" t="s">
        <v>431</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outlineLevel="4" x14ac:dyDescent="0.25">
      <c r="A792" s="383"/>
      <c r="B792" s="392" t="s">
        <v>432</v>
      </c>
      <c r="C792" s="385">
        <f>INT(MAX($C$794:$C$818))+1</f>
        <v>5</v>
      </c>
      <c r="D792" s="410" t="s">
        <v>433</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outlineLevel="1" x14ac:dyDescent="0.25">
      <c r="A793" s="383"/>
      <c r="B793" s="392"/>
      <c r="C793" s="385">
        <f>INT($C$783)+1</f>
        <v>2</v>
      </c>
      <c r="D793" s="410"/>
      <c r="E793" s="467"/>
      <c r="F793" s="467"/>
      <c r="G793" s="410"/>
      <c r="H793" s="470" t="s">
        <v>647</v>
      </c>
      <c r="I793" s="428" t="s">
        <v>648</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customHeight="1" outlineLevel="3" x14ac:dyDescent="0.25">
      <c r="A794" s="383"/>
      <c r="B794" s="392"/>
      <c r="C794" s="385">
        <f>INT($C$783)+3.005</f>
        <v>4.0049999999999999</v>
      </c>
      <c r="D794" s="410" t="s">
        <v>434</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outlineLevel="2" x14ac:dyDescent="0.25">
      <c r="A795" s="383"/>
      <c r="B795" s="392"/>
      <c r="C795" s="385">
        <f>INT($C$783)+2</f>
        <v>3</v>
      </c>
      <c r="D795" s="410"/>
      <c r="E795" s="467"/>
      <c r="F795" s="467"/>
      <c r="G795" s="410"/>
      <c r="H795" s="431" t="s">
        <v>649</v>
      </c>
      <c r="I795" s="417"/>
      <c r="J795" s="415"/>
      <c r="K795" s="1007" t="s">
        <v>468</v>
      </c>
      <c r="L795" s="437"/>
      <c r="M795" s="437"/>
      <c r="N795" s="417" t="s">
        <v>469</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438</v>
      </c>
      <c r="AP796" s="395"/>
      <c r="AQ796" s="383"/>
      <c r="AR796" s="383"/>
      <c r="AS796" s="383"/>
    </row>
    <row r="797" spans="1:45" outlineLevel="1" x14ac:dyDescent="0.25">
      <c r="A797" s="383"/>
      <c r="B797" s="392"/>
      <c r="C797" s="385">
        <f>INT($C$783)+1</f>
        <v>2</v>
      </c>
      <c r="D797" s="410"/>
      <c r="E797" s="467"/>
      <c r="F797" s="467"/>
      <c r="G797" s="410"/>
      <c r="H797" s="470" t="s">
        <v>650</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customHeight="1" outlineLevel="3" x14ac:dyDescent="0.25">
      <c r="A798" s="383"/>
      <c r="B798" s="392"/>
      <c r="C798" s="385">
        <f>INT($C$783)+3.005</f>
        <v>4.0049999999999999</v>
      </c>
      <c r="D798" s="410" t="s">
        <v>434</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outlineLevel="2" x14ac:dyDescent="0.25">
      <c r="A799" s="383"/>
      <c r="B799" s="392"/>
      <c r="C799" s="385">
        <f>INT($C$783)+2</f>
        <v>3</v>
      </c>
      <c r="D799" s="410"/>
      <c r="E799" s="467"/>
      <c r="F799" s="467"/>
      <c r="G799" s="410"/>
      <c r="H799" s="480" t="s">
        <v>613</v>
      </c>
      <c r="I799" s="438" t="s">
        <v>651</v>
      </c>
      <c r="J799" s="438"/>
      <c r="K799" s="438" t="s">
        <v>652</v>
      </c>
      <c r="L799" s="438"/>
      <c r="M799" s="438"/>
      <c r="N799" s="531"/>
      <c r="O799" s="531" t="s">
        <v>1171</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customHeight="1" outlineLevel="3" x14ac:dyDescent="0.25">
      <c r="A800" s="383"/>
      <c r="B800" s="392"/>
      <c r="C800" s="385">
        <f t="shared" ref="C800:C817" si="265">INT($C$783)+3</f>
        <v>4</v>
      </c>
      <c r="D800" s="410"/>
      <c r="E800" s="467">
        <v>0</v>
      </c>
      <c r="F800" s="467"/>
      <c r="G800" s="410"/>
      <c r="H800" s="431" t="str">
        <f>H$261</f>
        <v>Aut</v>
      </c>
      <c r="I800" s="544">
        <v>2</v>
      </c>
      <c r="J800" s="544"/>
      <c r="K800" s="503">
        <f t="shared" ref="K800:M802" si="266">INDEX($K$689:$M$760,($E800*i_s_len+$I800)*i_x_len+1,0)</f>
        <v>44515</v>
      </c>
      <c r="L800" s="503">
        <f t="shared" si="266"/>
        <v>44515</v>
      </c>
      <c r="M800" s="503">
        <f t="shared" si="266"/>
        <v>44515</v>
      </c>
      <c r="N800" s="531"/>
      <c r="O800" s="1044">
        <f t="shared" ref="O800:Q802" si="267">MIN(363,INT((K800 - DATE(YEAR(K800),1,1))))+364*(YEAR(K800)-i_startyear)</f>
        <v>1046</v>
      </c>
      <c r="P800" s="1044">
        <f t="shared" si="267"/>
        <v>1046</v>
      </c>
      <c r="Q800" s="1044">
        <f t="shared" si="267"/>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outlineLevel="3" x14ac:dyDescent="0.25">
      <c r="A801" s="383"/>
      <c r="B801" s="392"/>
      <c r="C801" s="385">
        <f t="shared" si="265"/>
        <v>4</v>
      </c>
      <c r="D801" s="410"/>
      <c r="E801" s="467">
        <v>1</v>
      </c>
      <c r="F801" s="467"/>
      <c r="G801" s="410"/>
      <c r="H801" s="431" t="str">
        <f>H$262</f>
        <v>Win</v>
      </c>
      <c r="I801" s="544">
        <v>2</v>
      </c>
      <c r="J801" s="544"/>
      <c r="K801" s="503">
        <f t="shared" si="266"/>
        <v>44545</v>
      </c>
      <c r="L801" s="503">
        <f t="shared" si="266"/>
        <v>44545</v>
      </c>
      <c r="M801" s="503">
        <f t="shared" si="266"/>
        <v>44545</v>
      </c>
      <c r="N801" s="415"/>
      <c r="O801" s="1044">
        <f t="shared" si="267"/>
        <v>1076</v>
      </c>
      <c r="P801" s="1044">
        <f t="shared" si="267"/>
        <v>1076</v>
      </c>
      <c r="Q801" s="1044">
        <f t="shared" si="267"/>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outlineLevel="3" x14ac:dyDescent="0.25">
      <c r="A802" s="383"/>
      <c r="B802" s="392"/>
      <c r="C802" s="385">
        <f t="shared" si="265"/>
        <v>4</v>
      </c>
      <c r="D802" s="410"/>
      <c r="E802" s="467">
        <v>2</v>
      </c>
      <c r="F802" s="467"/>
      <c r="G802" s="410"/>
      <c r="H802" s="431" t="str">
        <f>H$263</f>
        <v>Spr</v>
      </c>
      <c r="I802" s="544">
        <v>2</v>
      </c>
      <c r="J802" s="544"/>
      <c r="K802" s="503">
        <f t="shared" si="266"/>
        <v>44576</v>
      </c>
      <c r="L802" s="503">
        <f t="shared" si="266"/>
        <v>44576</v>
      </c>
      <c r="M802" s="503">
        <f t="shared" si="266"/>
        <v>44576</v>
      </c>
      <c r="N802" s="415"/>
      <c r="O802" s="1044">
        <f t="shared" si="267"/>
        <v>1106</v>
      </c>
      <c r="P802" s="1044">
        <f t="shared" si="267"/>
        <v>1106</v>
      </c>
      <c r="Q802" s="1044">
        <f t="shared" si="267"/>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outlineLevel="3" x14ac:dyDescent="0.25">
      <c r="A803" s="383"/>
      <c r="B803" s="392"/>
      <c r="C803" s="385">
        <f t="shared" si="265"/>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outlineLevel="3" x14ac:dyDescent="0.25">
      <c r="A804" s="383"/>
      <c r="B804" s="392"/>
      <c r="C804" s="385">
        <f t="shared" si="265"/>
        <v>4</v>
      </c>
      <c r="D804" s="410"/>
      <c r="E804" s="467"/>
      <c r="F804" s="467"/>
      <c r="G804" s="410"/>
      <c r="H804" s="415"/>
      <c r="I804" s="438" t="s">
        <v>653</v>
      </c>
      <c r="J804" s="437"/>
      <c r="K804" s="438" t="s">
        <v>654</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outlineLevel="3" x14ac:dyDescent="0.25">
      <c r="A805" s="383"/>
      <c r="B805" s="392"/>
      <c r="C805" s="385">
        <f t="shared" si="265"/>
        <v>4</v>
      </c>
      <c r="D805" s="410"/>
      <c r="E805" s="467">
        <v>0</v>
      </c>
      <c r="F805" s="467"/>
      <c r="G805" s="410"/>
      <c r="H805" s="431" t="str">
        <f>H$261</f>
        <v>Aut</v>
      </c>
      <c r="I805" s="544">
        <v>5</v>
      </c>
      <c r="J805" s="544"/>
      <c r="K805" s="503">
        <f t="shared" ref="K805:M807" si="268">INDEX($K$689:$M$760,($E805*i_s_len+$I805)*i_x_len+1,0)</f>
        <v>45611</v>
      </c>
      <c r="L805" s="503">
        <f t="shared" si="268"/>
        <v>45611</v>
      </c>
      <c r="M805" s="503">
        <f t="shared" si="268"/>
        <v>45611</v>
      </c>
      <c r="N805" s="415"/>
      <c r="O805" s="1044">
        <f t="shared" ref="O805:Q807" si="269">MIN(363,INT((K805 - DATE(YEAR(K805),1,1))))+364*(YEAR(K805)-i_startyear)</f>
        <v>2139</v>
      </c>
      <c r="P805" s="1044">
        <f t="shared" si="269"/>
        <v>2139</v>
      </c>
      <c r="Q805" s="1044">
        <f t="shared" si="269"/>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outlineLevel="3" x14ac:dyDescent="0.25">
      <c r="A806" s="383"/>
      <c r="B806" s="392"/>
      <c r="C806" s="385">
        <f t="shared" si="265"/>
        <v>4</v>
      </c>
      <c r="D806" s="410"/>
      <c r="E806" s="467">
        <v>1</v>
      </c>
      <c r="F806" s="467"/>
      <c r="G806" s="410"/>
      <c r="H806" s="431" t="str">
        <f>H$262</f>
        <v>Win</v>
      </c>
      <c r="I806" s="544">
        <v>5</v>
      </c>
      <c r="J806" s="544"/>
      <c r="K806" s="503">
        <f t="shared" si="268"/>
        <v>45641</v>
      </c>
      <c r="L806" s="503">
        <f t="shared" si="268"/>
        <v>45641</v>
      </c>
      <c r="M806" s="503">
        <f t="shared" si="268"/>
        <v>45641</v>
      </c>
      <c r="N806" s="415"/>
      <c r="O806" s="1044">
        <f t="shared" si="269"/>
        <v>2169</v>
      </c>
      <c r="P806" s="1044">
        <f t="shared" si="269"/>
        <v>2169</v>
      </c>
      <c r="Q806" s="1044">
        <f t="shared" si="269"/>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outlineLevel="3" x14ac:dyDescent="0.25">
      <c r="A807" s="383"/>
      <c r="B807" s="392"/>
      <c r="C807" s="385">
        <f t="shared" si="265"/>
        <v>4</v>
      </c>
      <c r="D807" s="410"/>
      <c r="E807" s="467">
        <v>2</v>
      </c>
      <c r="F807" s="467"/>
      <c r="G807" s="410"/>
      <c r="H807" s="431" t="str">
        <f>H$263</f>
        <v>Spr</v>
      </c>
      <c r="I807" s="544">
        <v>5</v>
      </c>
      <c r="J807" s="544"/>
      <c r="K807" s="503">
        <f t="shared" si="268"/>
        <v>45672</v>
      </c>
      <c r="L807" s="503">
        <f t="shared" si="268"/>
        <v>45672</v>
      </c>
      <c r="M807" s="503">
        <f t="shared" si="268"/>
        <v>45672</v>
      </c>
      <c r="N807" s="415"/>
      <c r="O807" s="1044">
        <f t="shared" si="269"/>
        <v>2198</v>
      </c>
      <c r="P807" s="1044">
        <f t="shared" si="269"/>
        <v>2198</v>
      </c>
      <c r="Q807" s="1044">
        <f t="shared" si="269"/>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outlineLevel="3" x14ac:dyDescent="0.25">
      <c r="A808" s="383"/>
      <c r="B808" s="392"/>
      <c r="C808" s="385">
        <f t="shared" si="265"/>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outlineLevel="3" x14ac:dyDescent="0.25">
      <c r="A809" s="383"/>
      <c r="B809" s="392"/>
      <c r="C809" s="385">
        <f t="shared" si="265"/>
        <v>4</v>
      </c>
      <c r="D809" s="410"/>
      <c r="E809" s="467"/>
      <c r="F809" s="467"/>
      <c r="G809" s="410"/>
      <c r="H809" s="415"/>
      <c r="I809" s="415"/>
      <c r="J809" s="415"/>
      <c r="K809" s="438" t="s">
        <v>767</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outlineLevel="3" x14ac:dyDescent="0.25">
      <c r="A810" s="383"/>
      <c r="B810" s="392"/>
      <c r="C810" s="385">
        <f t="shared" si="265"/>
        <v>4</v>
      </c>
      <c r="D810" s="410"/>
      <c r="E810" s="467"/>
      <c r="F810" s="467"/>
      <c r="G810" s="410"/>
      <c r="H810" s="431" t="str">
        <f>H$261</f>
        <v>Aut</v>
      </c>
      <c r="I810" s="415"/>
      <c r="J810" s="415"/>
      <c r="K810" s="607">
        <v>1550</v>
      </c>
      <c r="L810" s="607">
        <v>1550</v>
      </c>
      <c r="M810" s="607">
        <v>1550</v>
      </c>
      <c r="N810" s="415"/>
      <c r="O810" s="415" t="s">
        <v>777</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outlineLevel="3" x14ac:dyDescent="0.25">
      <c r="A811" s="383"/>
      <c r="B811" s="392"/>
      <c r="C811" s="385">
        <f t="shared" si="265"/>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outlineLevel="3" x14ac:dyDescent="0.25">
      <c r="A812" s="383"/>
      <c r="B812" s="392"/>
      <c r="C812" s="385">
        <f t="shared" si="265"/>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outlineLevel="3" x14ac:dyDescent="0.25">
      <c r="A813" s="383"/>
      <c r="B813" s="392"/>
      <c r="C813" s="385">
        <f t="shared" si="265"/>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outlineLevel="3" x14ac:dyDescent="0.25">
      <c r="A814" s="383"/>
      <c r="B814" s="392"/>
      <c r="C814" s="385">
        <f t="shared" si="265"/>
        <v>4</v>
      </c>
      <c r="D814" s="410"/>
      <c r="E814" s="467"/>
      <c r="F814" s="467"/>
      <c r="G814" s="410"/>
      <c r="H814" s="415"/>
      <c r="I814" s="415"/>
      <c r="J814" s="415"/>
      <c r="K814" s="438" t="s">
        <v>655</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outlineLevel="3" x14ac:dyDescent="0.25">
      <c r="A815" s="383"/>
      <c r="B815" s="392"/>
      <c r="C815" s="385">
        <f t="shared" si="265"/>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outlineLevel="3" x14ac:dyDescent="0.25">
      <c r="A816" s="383"/>
      <c r="B816" s="392"/>
      <c r="C816" s="385">
        <f t="shared" si="265"/>
        <v>4</v>
      </c>
      <c r="D816" s="410"/>
      <c r="E816" s="467"/>
      <c r="F816" s="467"/>
      <c r="G816" s="410"/>
      <c r="H816" s="431" t="str">
        <f>H$262</f>
        <v>Win</v>
      </c>
      <c r="I816" s="415"/>
      <c r="J816" s="415"/>
      <c r="K816" s="545">
        <f t="shared" ref="K816:M817" si="270">(K806-K801)/30.5</f>
        <v>35.934426229508198</v>
      </c>
      <c r="L816" s="545">
        <f t="shared" si="270"/>
        <v>35.934426229508198</v>
      </c>
      <c r="M816" s="545">
        <f t="shared" si="270"/>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outlineLevel="3" x14ac:dyDescent="0.25">
      <c r="A817" s="383"/>
      <c r="B817" s="392"/>
      <c r="C817" s="385">
        <f t="shared" si="265"/>
        <v>4</v>
      </c>
      <c r="D817" s="410"/>
      <c r="E817" s="467"/>
      <c r="F817" s="467"/>
      <c r="G817" s="410"/>
      <c r="H817" s="431" t="str">
        <f>H$263</f>
        <v>Spr</v>
      </c>
      <c r="I817" s="415"/>
      <c r="J817" s="415"/>
      <c r="K817" s="545">
        <f t="shared" si="270"/>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438</v>
      </c>
      <c r="AP818" s="395"/>
      <c r="AQ818" s="383"/>
      <c r="AR818" s="383"/>
      <c r="AS818" s="383"/>
    </row>
    <row r="819" spans="1:45" ht="5.0999999999999996"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425</v>
      </c>
      <c r="F827" s="461"/>
      <c r="G827" s="397"/>
      <c r="H827" s="867"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427</v>
      </c>
      <c r="F828" s="464">
        <v>1</v>
      </c>
      <c r="G828" s="401"/>
      <c r="H828" s="546" t="s">
        <v>656</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471</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538</v>
      </c>
      <c r="L833" s="457" t="s">
        <v>539</v>
      </c>
      <c r="M833" s="457" t="s">
        <v>540</v>
      </c>
      <c r="N833" s="457" t="s">
        <v>541</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71">L833</f>
        <v>BBM</v>
      </c>
      <c r="AA833" s="408" t="str">
        <f t="shared" si="271"/>
        <v>BBT</v>
      </c>
      <c r="AB833" s="408" t="str">
        <f t="shared" si="271"/>
        <v>BMT</v>
      </c>
      <c r="AC833" s="408" t="str">
        <f t="shared" si="271"/>
        <v>BBB</v>
      </c>
      <c r="AD833" s="408" t="str">
        <f t="shared" si="271"/>
        <v>BBM</v>
      </c>
      <c r="AE833" s="408" t="str">
        <f t="shared" si="271"/>
        <v>BBT</v>
      </c>
      <c r="AF833" s="408" t="str">
        <f t="shared" si="271"/>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431</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432</v>
      </c>
      <c r="C836" s="385">
        <f>INT(MAX($C$846:$C$876))+1</f>
        <v>6</v>
      </c>
      <c r="D836" s="410" t="s">
        <v>433</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657</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434</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7" t="s">
        <v>1150</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659</v>
      </c>
      <c r="J840" s="513" t="s">
        <v>660</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662</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663</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664</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438</v>
      </c>
      <c r="AP844" s="395"/>
      <c r="AQ844" s="383"/>
      <c r="AR844" s="383"/>
      <c r="AS844" s="383"/>
    </row>
    <row r="845" spans="1:45" outlineLevel="1" x14ac:dyDescent="0.25">
      <c r="A845" s="383"/>
      <c r="B845" s="392"/>
      <c r="C845" s="385">
        <f>INT($C$827)+1</f>
        <v>2</v>
      </c>
      <c r="D845" s="410"/>
      <c r="E845" s="467"/>
      <c r="F845" s="467"/>
      <c r="G845" s="410"/>
      <c r="H845" s="470" t="s">
        <v>665</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434</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7" t="s">
        <v>1149</v>
      </c>
      <c r="I847" s="415"/>
      <c r="J847" s="415"/>
      <c r="K847" s="431">
        <f>i_s_len</f>
        <v>8</v>
      </c>
      <c r="L847" s="418">
        <v>3</v>
      </c>
      <c r="M847" s="415"/>
      <c r="N847" s="416" t="s">
        <v>666</v>
      </c>
      <c r="O847" s="415"/>
      <c r="P847" s="415"/>
      <c r="Q847" s="415"/>
      <c r="R847" s="415"/>
      <c r="S847" s="415"/>
      <c r="T847" s="415"/>
      <c r="U847" s="415"/>
      <c r="V847" s="415"/>
      <c r="W847" s="415"/>
      <c r="X847" s="415"/>
      <c r="Y847" s="547" t="s">
        <v>658</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667</v>
      </c>
      <c r="I848" s="513" t="s">
        <v>659</v>
      </c>
      <c r="J848" s="513" t="s">
        <v>660</v>
      </c>
      <c r="K848" s="481" t="s">
        <v>1143</v>
      </c>
      <c r="L848" s="481"/>
      <c r="M848" s="481"/>
      <c r="N848" s="481"/>
      <c r="O848" s="481" t="s">
        <v>661</v>
      </c>
      <c r="P848" s="481"/>
      <c r="Q848" s="481"/>
      <c r="R848" s="481"/>
      <c r="S848" s="415"/>
      <c r="T848" s="415"/>
      <c r="U848" s="415"/>
      <c r="V848" s="415"/>
      <c r="W848" s="415"/>
      <c r="X848" s="415"/>
      <c r="Y848" s="552" t="s">
        <v>1143</v>
      </c>
      <c r="Z848" s="552"/>
      <c r="AA848" s="552"/>
      <c r="AB848" s="552"/>
      <c r="AC848" s="552" t="s">
        <v>661</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72">INT($C$827)+4</f>
        <v>5</v>
      </c>
      <c r="D849" s="410"/>
      <c r="E849" s="467"/>
      <c r="F849" s="467"/>
      <c r="G849" s="410"/>
      <c r="H849" s="549" t="s">
        <v>668</v>
      </c>
      <c r="I849" s="550">
        <v>0</v>
      </c>
      <c r="J849" s="550" t="s">
        <v>669</v>
      </c>
      <c r="K849" s="553"/>
      <c r="L849" s="553"/>
      <c r="M849" s="553"/>
      <c r="N849" s="553"/>
      <c r="O849" s="554"/>
      <c r="P849" s="554"/>
      <c r="Q849" s="554"/>
      <c r="R849" s="554"/>
      <c r="S849" s="1008" t="s">
        <v>1146</v>
      </c>
      <c r="T849" s="415"/>
      <c r="U849" s="415"/>
      <c r="V849" s="415"/>
      <c r="W849" s="415"/>
      <c r="X849" s="415"/>
      <c r="Y849" s="555">
        <v>3650</v>
      </c>
      <c r="Z849" s="555">
        <v>3650</v>
      </c>
      <c r="AA849" s="555">
        <v>3650</v>
      </c>
      <c r="AB849" s="555">
        <v>3650</v>
      </c>
      <c r="AC849" s="555">
        <v>1000</v>
      </c>
      <c r="AD849" s="555">
        <v>1000</v>
      </c>
      <c r="AE849" s="555">
        <v>1000</v>
      </c>
      <c r="AF849" s="555">
        <v>1000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72"/>
        <v>5</v>
      </c>
      <c r="D850" s="410"/>
      <c r="E850" s="467"/>
      <c r="F850" s="467"/>
      <c r="G850" s="410"/>
      <c r="H850" s="431" t="s">
        <v>670</v>
      </c>
      <c r="I850" s="437"/>
      <c r="J850" s="431" t="s">
        <v>671</v>
      </c>
      <c r="K850" s="543"/>
      <c r="L850" s="543"/>
      <c r="M850" s="543"/>
      <c r="N850" s="543"/>
      <c r="O850" s="543"/>
      <c r="P850" s="543"/>
      <c r="Q850" s="543"/>
      <c r="R850" s="543"/>
      <c r="S850" s="415"/>
      <c r="T850" s="415"/>
      <c r="U850" s="415"/>
      <c r="V850" s="415"/>
      <c r="W850" s="415"/>
      <c r="X850" s="415"/>
      <c r="Y850" s="555">
        <v>3650</v>
      </c>
      <c r="Z850" s="555">
        <v>3650</v>
      </c>
      <c r="AA850" s="555">
        <v>3650</v>
      </c>
      <c r="AB850" s="555">
        <v>3650</v>
      </c>
      <c r="AC850" s="555">
        <v>1000</v>
      </c>
      <c r="AD850" s="555">
        <v>1000</v>
      </c>
      <c r="AE850" s="555">
        <v>1000</v>
      </c>
      <c r="AF850" s="555">
        <v>1000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72"/>
        <v>5</v>
      </c>
      <c r="D851" s="410"/>
      <c r="E851" s="467"/>
      <c r="F851" s="467"/>
      <c r="G851" s="410"/>
      <c r="H851" s="431" t="s">
        <v>672</v>
      </c>
      <c r="I851" s="437"/>
      <c r="J851" s="431" t="s">
        <v>671</v>
      </c>
      <c r="K851" s="543"/>
      <c r="L851" s="543"/>
      <c r="M851" s="543"/>
      <c r="N851" s="543"/>
      <c r="O851" s="543"/>
      <c r="P851" s="543"/>
      <c r="Q851" s="543"/>
      <c r="R851" s="543"/>
      <c r="S851" s="415"/>
      <c r="T851" s="415"/>
      <c r="U851" s="415"/>
      <c r="V851" s="415"/>
      <c r="W851" s="415"/>
      <c r="X851" s="415"/>
      <c r="Y851" s="555">
        <v>3650</v>
      </c>
      <c r="Z851" s="555">
        <v>3650</v>
      </c>
      <c r="AA851" s="555">
        <v>3650</v>
      </c>
      <c r="AB851" s="555">
        <v>3650</v>
      </c>
      <c r="AC851" s="555">
        <v>1000</v>
      </c>
      <c r="AD851" s="555">
        <v>1000</v>
      </c>
      <c r="AE851" s="555">
        <v>1000</v>
      </c>
      <c r="AF851" s="555">
        <v>1000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v>3</v>
      </c>
      <c r="I852" s="437"/>
      <c r="J852" s="431" t="s">
        <v>671</v>
      </c>
      <c r="K852" s="543"/>
      <c r="L852" s="543"/>
      <c r="M852" s="543"/>
      <c r="N852" s="543"/>
      <c r="O852" s="543"/>
      <c r="P852" s="543"/>
      <c r="Q852" s="543"/>
      <c r="R852" s="543"/>
      <c r="S852" s="415"/>
      <c r="T852" s="415"/>
      <c r="U852" s="415"/>
      <c r="V852" s="415"/>
      <c r="W852" s="415"/>
      <c r="X852" s="415"/>
      <c r="Y852" s="555">
        <v>3650</v>
      </c>
      <c r="Z852" s="555">
        <v>3650</v>
      </c>
      <c r="AA852" s="555">
        <v>3650</v>
      </c>
      <c r="AB852" s="555">
        <v>3650</v>
      </c>
      <c r="AC852" s="555">
        <v>1000</v>
      </c>
      <c r="AD852" s="555">
        <v>1000</v>
      </c>
      <c r="AE852" s="555">
        <v>1000</v>
      </c>
      <c r="AF852" s="555">
        <v>1000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4</v>
      </c>
      <c r="I853" s="437"/>
      <c r="J853" s="431" t="s">
        <v>671</v>
      </c>
      <c r="K853" s="543"/>
      <c r="L853" s="543"/>
      <c r="M853" s="543"/>
      <c r="N853" s="543"/>
      <c r="O853" s="543"/>
      <c r="P853" s="543"/>
      <c r="Q853" s="543"/>
      <c r="R853" s="543"/>
      <c r="S853" s="415"/>
      <c r="T853" s="415"/>
      <c r="U853" s="415"/>
      <c r="V853" s="415"/>
      <c r="W853" s="415"/>
      <c r="X853" s="415"/>
      <c r="Y853" s="555">
        <v>3650</v>
      </c>
      <c r="Z853" s="555">
        <v>3650</v>
      </c>
      <c r="AA853" s="555">
        <v>3650</v>
      </c>
      <c r="AB853" s="555">
        <v>3650</v>
      </c>
      <c r="AC853" s="555">
        <v>1000</v>
      </c>
      <c r="AD853" s="555">
        <v>1000</v>
      </c>
      <c r="AE853" s="555">
        <v>1000</v>
      </c>
      <c r="AF853" s="555">
        <v>1000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5</v>
      </c>
      <c r="I854" s="437"/>
      <c r="J854" s="431" t="s">
        <v>671</v>
      </c>
      <c r="K854" s="543"/>
      <c r="L854" s="543"/>
      <c r="M854" s="543"/>
      <c r="N854" s="543"/>
      <c r="O854" s="543"/>
      <c r="P854" s="543"/>
      <c r="Q854" s="543"/>
      <c r="R854" s="543"/>
      <c r="S854" s="415"/>
      <c r="T854" s="415"/>
      <c r="U854" s="415"/>
      <c r="V854" s="415"/>
      <c r="W854" s="415"/>
      <c r="X854" s="415"/>
      <c r="Y854" s="555">
        <v>3650</v>
      </c>
      <c r="Z854" s="555">
        <v>3650</v>
      </c>
      <c r="AA854" s="555">
        <v>3650</v>
      </c>
      <c r="AB854" s="555">
        <v>3650</v>
      </c>
      <c r="AC854" s="555">
        <v>1000</v>
      </c>
      <c r="AD854" s="555">
        <v>1000</v>
      </c>
      <c r="AE854" s="555">
        <v>1000</v>
      </c>
      <c r="AF854" s="555">
        <v>1000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6</v>
      </c>
      <c r="I855" s="437"/>
      <c r="J855" s="431" t="s">
        <v>671</v>
      </c>
      <c r="K855" s="543"/>
      <c r="L855" s="543"/>
      <c r="M855" s="543"/>
      <c r="N855" s="543"/>
      <c r="O855" s="543"/>
      <c r="P855" s="543"/>
      <c r="Q855" s="543"/>
      <c r="R855" s="543"/>
      <c r="S855" s="415"/>
      <c r="T855" s="415"/>
      <c r="U855" s="415"/>
      <c r="V855" s="415"/>
      <c r="W855" s="415"/>
      <c r="X855" s="415"/>
      <c r="Y855" s="555">
        <v>3650</v>
      </c>
      <c r="Z855" s="555">
        <v>3650</v>
      </c>
      <c r="AA855" s="555">
        <v>3650</v>
      </c>
      <c r="AB855" s="555">
        <v>3650</v>
      </c>
      <c r="AC855" s="555">
        <v>1000</v>
      </c>
      <c r="AD855" s="555">
        <v>1000</v>
      </c>
      <c r="AE855" s="555">
        <v>1000</v>
      </c>
      <c r="AF855" s="555">
        <v>1000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7</v>
      </c>
      <c r="I856" s="437"/>
      <c r="J856" s="431" t="s">
        <v>671</v>
      </c>
      <c r="K856" s="543"/>
      <c r="L856" s="543"/>
      <c r="M856" s="543"/>
      <c r="N856" s="543"/>
      <c r="O856" s="543"/>
      <c r="P856" s="543"/>
      <c r="Q856" s="543"/>
      <c r="R856" s="543"/>
      <c r="S856" s="415"/>
      <c r="T856" s="415"/>
      <c r="U856" s="415"/>
      <c r="V856" s="415"/>
      <c r="W856" s="415"/>
      <c r="X856" s="415"/>
      <c r="Y856" s="555">
        <v>3650</v>
      </c>
      <c r="Z856" s="555">
        <v>3650</v>
      </c>
      <c r="AA856" s="555">
        <v>3650</v>
      </c>
      <c r="AB856" s="555">
        <v>3650</v>
      </c>
      <c r="AC856" s="555">
        <v>1000</v>
      </c>
      <c r="AD856" s="555">
        <v>1000</v>
      </c>
      <c r="AE856" s="555">
        <v>1000</v>
      </c>
      <c r="AF856" s="555">
        <v>1000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557">
        <v>8</v>
      </c>
      <c r="I857" s="558"/>
      <c r="J857" s="557" t="s">
        <v>671</v>
      </c>
      <c r="K857" s="559"/>
      <c r="L857" s="559"/>
      <c r="M857" s="559"/>
      <c r="N857" s="559"/>
      <c r="O857" s="560"/>
      <c r="P857" s="560"/>
      <c r="Q857" s="560"/>
      <c r="R857" s="560"/>
      <c r="S857" s="415"/>
      <c r="T857" s="415"/>
      <c r="U857" s="415"/>
      <c r="V857" s="415"/>
      <c r="W857" s="415"/>
      <c r="X857" s="415"/>
      <c r="Y857" s="555">
        <v>3650</v>
      </c>
      <c r="Z857" s="555">
        <v>3650</v>
      </c>
      <c r="AA857" s="555">
        <v>3650</v>
      </c>
      <c r="AB857" s="555">
        <v>3650</v>
      </c>
      <c r="AC857" s="555">
        <v>1000</v>
      </c>
      <c r="AD857" s="555">
        <v>1000</v>
      </c>
      <c r="AE857" s="555">
        <v>1000</v>
      </c>
      <c r="AF857" s="555">
        <v>1000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73">INT($C$827)+3</f>
        <v>4</v>
      </c>
      <c r="D858" s="410"/>
      <c r="E858" s="467"/>
      <c r="F858" s="467"/>
      <c r="G858" s="410"/>
      <c r="H858" s="549" t="s">
        <v>668</v>
      </c>
      <c r="I858" s="550">
        <v>1</v>
      </c>
      <c r="J858" s="437" t="s">
        <v>673</v>
      </c>
      <c r="K858" s="556">
        <f>INT(4*30.4)</f>
        <v>121</v>
      </c>
      <c r="L858" s="556">
        <v>121</v>
      </c>
      <c r="M858" s="556">
        <v>121</v>
      </c>
      <c r="N858" s="556">
        <v>121</v>
      </c>
      <c r="O858" s="556"/>
      <c r="P858" s="556"/>
      <c r="Q858" s="556"/>
      <c r="R858" s="556"/>
      <c r="S858" s="1099" t="s">
        <v>1147</v>
      </c>
      <c r="T858" s="1100"/>
      <c r="U858" s="1100"/>
      <c r="V858" s="1100"/>
      <c r="W858" s="1101"/>
      <c r="X858" s="415"/>
      <c r="Y858" s="562">
        <f t="shared" ref="Y858:Y866" si="274">IF(K858="",0,K858)</f>
        <v>121</v>
      </c>
      <c r="Z858" s="562">
        <f t="shared" ref="Z858:Z866" si="275">IF(L858="",0,L858)</f>
        <v>121</v>
      </c>
      <c r="AA858" s="562">
        <f t="shared" ref="AA858:AA866" si="276">IF(M858="",0,M858)</f>
        <v>121</v>
      </c>
      <c r="AB858" s="562">
        <f t="shared" ref="AB858:AB866" si="277">IF(N858="",0,N858)</f>
        <v>121</v>
      </c>
      <c r="AC858" s="1009">
        <f t="shared" ref="AC858:AC875" si="278">IF(O858="",1000,O858)</f>
        <v>1000</v>
      </c>
      <c r="AD858" s="1009">
        <f t="shared" ref="AD858:AD875" si="279">IF(P858="",1000,P858)</f>
        <v>1000</v>
      </c>
      <c r="AE858" s="1009">
        <f t="shared" ref="AE858:AE875" si="280">IF(Q858="",1000,Q858)</f>
        <v>1000</v>
      </c>
      <c r="AF858" s="1009">
        <f t="shared" ref="AF858:AF875" si="281">IF(R858="",1000,R858)</f>
        <v>1000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73"/>
        <v>4</v>
      </c>
      <c r="D859" s="410"/>
      <c r="E859" s="467"/>
      <c r="F859" s="467"/>
      <c r="G859" s="410"/>
      <c r="H859" s="431" t="s">
        <v>670</v>
      </c>
      <c r="I859" s="437"/>
      <c r="J859" s="431" t="s">
        <v>671</v>
      </c>
      <c r="K859" s="556">
        <v>365</v>
      </c>
      <c r="L859" s="556">
        <v>365</v>
      </c>
      <c r="M859" s="556">
        <v>365</v>
      </c>
      <c r="N859" s="556">
        <v>365</v>
      </c>
      <c r="O859" s="556"/>
      <c r="P859" s="556"/>
      <c r="Q859" s="556"/>
      <c r="R859" s="556"/>
      <c r="S859" s="1102"/>
      <c r="T859" s="1103"/>
      <c r="U859" s="1103"/>
      <c r="V859" s="1103"/>
      <c r="W859" s="1104"/>
      <c r="X859" s="415"/>
      <c r="Y859" s="562">
        <f t="shared" si="274"/>
        <v>365</v>
      </c>
      <c r="Z859" s="562">
        <f t="shared" si="275"/>
        <v>365</v>
      </c>
      <c r="AA859" s="562">
        <f t="shared" si="276"/>
        <v>365</v>
      </c>
      <c r="AB859" s="562">
        <f t="shared" si="277"/>
        <v>365</v>
      </c>
      <c r="AC859" s="1009">
        <f t="shared" si="278"/>
        <v>1000</v>
      </c>
      <c r="AD859" s="1009">
        <f t="shared" si="279"/>
        <v>1000</v>
      </c>
      <c r="AE859" s="1009">
        <f t="shared" si="280"/>
        <v>1000</v>
      </c>
      <c r="AF859" s="1009">
        <f t="shared" si="281"/>
        <v>1000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73"/>
        <v>4</v>
      </c>
      <c r="D860" s="410"/>
      <c r="E860" s="467"/>
      <c r="F860" s="467"/>
      <c r="G860" s="410"/>
      <c r="H860" s="431" t="s">
        <v>672</v>
      </c>
      <c r="I860" s="437"/>
      <c r="J860" s="431" t="s">
        <v>671</v>
      </c>
      <c r="K860" s="556">
        <f>365*2</f>
        <v>730</v>
      </c>
      <c r="L860" s="556">
        <v>104</v>
      </c>
      <c r="M860" s="556">
        <v>104</v>
      </c>
      <c r="N860" s="556">
        <v>104</v>
      </c>
      <c r="O860" s="556"/>
      <c r="P860" s="556"/>
      <c r="Q860" s="556"/>
      <c r="R860" s="556"/>
      <c r="S860" s="1102"/>
      <c r="T860" s="1103"/>
      <c r="U860" s="1103"/>
      <c r="V860" s="1103"/>
      <c r="W860" s="1104"/>
      <c r="X860" s="415"/>
      <c r="Y860" s="562">
        <f t="shared" si="274"/>
        <v>730</v>
      </c>
      <c r="Z860" s="562">
        <f t="shared" si="275"/>
        <v>104</v>
      </c>
      <c r="AA860" s="562">
        <f t="shared" si="276"/>
        <v>104</v>
      </c>
      <c r="AB860" s="562">
        <f t="shared" si="277"/>
        <v>104</v>
      </c>
      <c r="AC860" s="1009">
        <f t="shared" si="278"/>
        <v>1000</v>
      </c>
      <c r="AD860" s="1009">
        <f t="shared" si="279"/>
        <v>1000</v>
      </c>
      <c r="AE860" s="1009">
        <f t="shared" si="280"/>
        <v>1000</v>
      </c>
      <c r="AF860" s="1009">
        <f t="shared" si="281"/>
        <v>1000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3"/>
        <v>4</v>
      </c>
      <c r="D861" s="410"/>
      <c r="E861" s="467"/>
      <c r="F861" s="467"/>
      <c r="G861" s="410"/>
      <c r="H861" s="431">
        <v>3</v>
      </c>
      <c r="I861" s="437"/>
      <c r="J861" s="431" t="s">
        <v>671</v>
      </c>
      <c r="K861" s="556">
        <f>52*3</f>
        <v>156</v>
      </c>
      <c r="L861" s="556">
        <v>156</v>
      </c>
      <c r="M861" s="556">
        <v>156</v>
      </c>
      <c r="N861" s="556">
        <v>156</v>
      </c>
      <c r="O861" s="556"/>
      <c r="P861" s="556"/>
      <c r="Q861" s="556"/>
      <c r="R861" s="556"/>
      <c r="S861" s="1102"/>
      <c r="T861" s="1103"/>
      <c r="U861" s="1103"/>
      <c r="V861" s="1103"/>
      <c r="W861" s="1104"/>
      <c r="X861" s="415"/>
      <c r="Y861" s="562">
        <f t="shared" si="274"/>
        <v>156</v>
      </c>
      <c r="Z861" s="562">
        <f t="shared" si="275"/>
        <v>156</v>
      </c>
      <c r="AA861" s="562">
        <f t="shared" si="276"/>
        <v>156</v>
      </c>
      <c r="AB861" s="562">
        <f t="shared" si="277"/>
        <v>156</v>
      </c>
      <c r="AC861" s="1009">
        <f t="shared" si="278"/>
        <v>1000</v>
      </c>
      <c r="AD861" s="1009">
        <f t="shared" si="279"/>
        <v>1000</v>
      </c>
      <c r="AE861" s="1009">
        <f t="shared" si="280"/>
        <v>1000</v>
      </c>
      <c r="AF861" s="1009">
        <f t="shared" si="281"/>
        <v>1000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3"/>
        <v>4</v>
      </c>
      <c r="D862" s="410"/>
      <c r="E862" s="467"/>
      <c r="F862" s="467"/>
      <c r="G862" s="410"/>
      <c r="H862" s="431">
        <v>4</v>
      </c>
      <c r="I862" s="437"/>
      <c r="J862" s="431" t="s">
        <v>671</v>
      </c>
      <c r="K862" s="556">
        <f>52*4</f>
        <v>208</v>
      </c>
      <c r="L862" s="556">
        <v>208</v>
      </c>
      <c r="M862" s="556">
        <v>208</v>
      </c>
      <c r="N862" s="556">
        <v>208</v>
      </c>
      <c r="O862" s="556"/>
      <c r="P862" s="556"/>
      <c r="Q862" s="556"/>
      <c r="R862" s="556"/>
      <c r="S862" s="1102"/>
      <c r="T862" s="1103"/>
      <c r="U862" s="1103"/>
      <c r="V862" s="1103"/>
      <c r="W862" s="1104"/>
      <c r="X862" s="415"/>
      <c r="Y862" s="562">
        <f t="shared" si="274"/>
        <v>208</v>
      </c>
      <c r="Z862" s="562">
        <f t="shared" si="275"/>
        <v>208</v>
      </c>
      <c r="AA862" s="562">
        <f t="shared" si="276"/>
        <v>208</v>
      </c>
      <c r="AB862" s="562">
        <f t="shared" si="277"/>
        <v>208</v>
      </c>
      <c r="AC862" s="1009">
        <f t="shared" si="278"/>
        <v>1000</v>
      </c>
      <c r="AD862" s="1009">
        <f t="shared" si="279"/>
        <v>1000</v>
      </c>
      <c r="AE862" s="1009">
        <f t="shared" si="280"/>
        <v>1000</v>
      </c>
      <c r="AF862" s="1009">
        <f t="shared" si="281"/>
        <v>1000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3"/>
        <v>4</v>
      </c>
      <c r="D863" s="410"/>
      <c r="E863" s="467"/>
      <c r="F863" s="467"/>
      <c r="G863" s="410"/>
      <c r="H863" s="431">
        <v>5</v>
      </c>
      <c r="I863" s="437"/>
      <c r="J863" s="431" t="s">
        <v>671</v>
      </c>
      <c r="K863" s="556">
        <f>52*5</f>
        <v>260</v>
      </c>
      <c r="L863" s="556">
        <v>260</v>
      </c>
      <c r="M863" s="556">
        <v>260</v>
      </c>
      <c r="N863" s="556">
        <v>260</v>
      </c>
      <c r="O863" s="556"/>
      <c r="P863" s="556"/>
      <c r="Q863" s="556"/>
      <c r="R863" s="556"/>
      <c r="S863" s="1102"/>
      <c r="T863" s="1103"/>
      <c r="U863" s="1103"/>
      <c r="V863" s="1103"/>
      <c r="W863" s="1104"/>
      <c r="X863" s="415"/>
      <c r="Y863" s="562">
        <f t="shared" si="274"/>
        <v>260</v>
      </c>
      <c r="Z863" s="562">
        <f t="shared" si="275"/>
        <v>260</v>
      </c>
      <c r="AA863" s="562">
        <f t="shared" si="276"/>
        <v>260</v>
      </c>
      <c r="AB863" s="562">
        <f t="shared" si="277"/>
        <v>260</v>
      </c>
      <c r="AC863" s="1009">
        <f t="shared" si="278"/>
        <v>1000</v>
      </c>
      <c r="AD863" s="1009">
        <f t="shared" si="279"/>
        <v>1000</v>
      </c>
      <c r="AE863" s="1009">
        <f t="shared" si="280"/>
        <v>1000</v>
      </c>
      <c r="AF863" s="1009">
        <f t="shared" si="281"/>
        <v>1000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3"/>
        <v>4</v>
      </c>
      <c r="D864" s="410"/>
      <c r="E864" s="467"/>
      <c r="F864" s="467"/>
      <c r="G864" s="410"/>
      <c r="H864" s="431">
        <v>6</v>
      </c>
      <c r="I864" s="437"/>
      <c r="J864" s="431" t="s">
        <v>671</v>
      </c>
      <c r="K864" s="556">
        <f>52*6</f>
        <v>312</v>
      </c>
      <c r="L864" s="556">
        <v>312</v>
      </c>
      <c r="M864" s="556">
        <v>312</v>
      </c>
      <c r="N864" s="556">
        <v>312</v>
      </c>
      <c r="O864" s="556"/>
      <c r="P864" s="556"/>
      <c r="Q864" s="556"/>
      <c r="R864" s="556"/>
      <c r="S864" s="1102"/>
      <c r="T864" s="1103"/>
      <c r="U864" s="1103"/>
      <c r="V864" s="1103"/>
      <c r="W864" s="1104"/>
      <c r="X864" s="415"/>
      <c r="Y864" s="562">
        <f t="shared" si="274"/>
        <v>312</v>
      </c>
      <c r="Z864" s="562">
        <f t="shared" si="275"/>
        <v>312</v>
      </c>
      <c r="AA864" s="562">
        <f t="shared" si="276"/>
        <v>312</v>
      </c>
      <c r="AB864" s="562">
        <f t="shared" si="277"/>
        <v>312</v>
      </c>
      <c r="AC864" s="1009">
        <f t="shared" si="278"/>
        <v>1000</v>
      </c>
      <c r="AD864" s="1009">
        <f t="shared" si="279"/>
        <v>1000</v>
      </c>
      <c r="AE864" s="1009">
        <f t="shared" si="280"/>
        <v>1000</v>
      </c>
      <c r="AF864" s="1009">
        <f t="shared" si="281"/>
        <v>1000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3"/>
        <v>4</v>
      </c>
      <c r="D865" s="410"/>
      <c r="E865" s="467"/>
      <c r="F865" s="467"/>
      <c r="G865" s="410"/>
      <c r="H865" s="431">
        <v>7</v>
      </c>
      <c r="I865" s="437"/>
      <c r="J865" s="431" t="s">
        <v>671</v>
      </c>
      <c r="K865" s="556">
        <f>52*7</f>
        <v>364</v>
      </c>
      <c r="L865" s="556">
        <v>364</v>
      </c>
      <c r="M865" s="556">
        <v>364</v>
      </c>
      <c r="N865" s="556">
        <v>364</v>
      </c>
      <c r="O865" s="556"/>
      <c r="P865" s="556"/>
      <c r="Q865" s="556"/>
      <c r="R865" s="556"/>
      <c r="S865" s="1102"/>
      <c r="T865" s="1103"/>
      <c r="U865" s="1103"/>
      <c r="V865" s="1103"/>
      <c r="W865" s="1104"/>
      <c r="X865" s="415"/>
      <c r="Y865" s="562">
        <f t="shared" si="274"/>
        <v>364</v>
      </c>
      <c r="Z865" s="562">
        <f t="shared" si="275"/>
        <v>364</v>
      </c>
      <c r="AA865" s="562">
        <f t="shared" si="276"/>
        <v>364</v>
      </c>
      <c r="AB865" s="562">
        <f t="shared" si="277"/>
        <v>364</v>
      </c>
      <c r="AC865" s="1009">
        <f t="shared" si="278"/>
        <v>1000</v>
      </c>
      <c r="AD865" s="1009">
        <f t="shared" si="279"/>
        <v>1000</v>
      </c>
      <c r="AE865" s="1009">
        <f t="shared" si="280"/>
        <v>1000</v>
      </c>
      <c r="AF865" s="1009">
        <f t="shared" si="281"/>
        <v>1000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3"/>
        <v>4</v>
      </c>
      <c r="D866" s="410"/>
      <c r="E866" s="467"/>
      <c r="F866" s="467"/>
      <c r="G866" s="410"/>
      <c r="H866" s="557">
        <v>8</v>
      </c>
      <c r="I866" s="558"/>
      <c r="J866" s="557" t="s">
        <v>671</v>
      </c>
      <c r="K866" s="556">
        <f>52*8</f>
        <v>416</v>
      </c>
      <c r="L866" s="556">
        <v>416</v>
      </c>
      <c r="M866" s="556">
        <v>416</v>
      </c>
      <c r="N866" s="556">
        <v>416</v>
      </c>
      <c r="O866" s="556"/>
      <c r="P866" s="556"/>
      <c r="Q866" s="556"/>
      <c r="R866" s="556"/>
      <c r="S866" s="1102"/>
      <c r="T866" s="1103"/>
      <c r="U866" s="1103"/>
      <c r="V866" s="1103"/>
      <c r="W866" s="1104"/>
      <c r="X866" s="415"/>
      <c r="Y866" s="562">
        <f t="shared" si="274"/>
        <v>416</v>
      </c>
      <c r="Z866" s="562">
        <f t="shared" si="275"/>
        <v>416</v>
      </c>
      <c r="AA866" s="562">
        <f t="shared" si="276"/>
        <v>416</v>
      </c>
      <c r="AB866" s="562">
        <f t="shared" si="277"/>
        <v>416</v>
      </c>
      <c r="AC866" s="1009">
        <f t="shared" si="278"/>
        <v>1000</v>
      </c>
      <c r="AD866" s="1009">
        <f t="shared" si="279"/>
        <v>1000</v>
      </c>
      <c r="AE866" s="1009">
        <f t="shared" si="280"/>
        <v>1000</v>
      </c>
      <c r="AF866" s="1009">
        <f t="shared" si="281"/>
        <v>1000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73"/>
        <v>4</v>
      </c>
      <c r="D867" s="410"/>
      <c r="E867" s="467"/>
      <c r="F867" s="467"/>
      <c r="G867" s="410"/>
      <c r="H867" s="549" t="s">
        <v>668</v>
      </c>
      <c r="I867" s="550">
        <v>2</v>
      </c>
      <c r="J867" s="550" t="s">
        <v>674</v>
      </c>
      <c r="K867" s="556"/>
      <c r="L867" s="556"/>
      <c r="M867" s="556"/>
      <c r="N867" s="556"/>
      <c r="O867" s="556">
        <v>45</v>
      </c>
      <c r="P867" s="556">
        <v>45</v>
      </c>
      <c r="Q867" s="556">
        <v>45</v>
      </c>
      <c r="R867" s="556">
        <v>47</v>
      </c>
      <c r="S867" s="1102"/>
      <c r="T867" s="1103"/>
      <c r="U867" s="1103"/>
      <c r="V867" s="1103"/>
      <c r="W867" s="1104"/>
      <c r="X867" s="415"/>
      <c r="Y867" s="563">
        <f t="shared" ref="Y867:Y875" si="282">IF(K867="",3650,K867)</f>
        <v>3650</v>
      </c>
      <c r="Z867" s="563">
        <f t="shared" ref="Z867:Z875" si="283">IF(L867="",3650,L867)</f>
        <v>3650</v>
      </c>
      <c r="AA867" s="563">
        <f t="shared" ref="AA867:AA875" si="284">IF(M867="",3650,M867)</f>
        <v>3650</v>
      </c>
      <c r="AB867" s="563">
        <f t="shared" ref="AB867:AB875" si="285">IF(N867="",3650,N867)</f>
        <v>3650</v>
      </c>
      <c r="AC867" s="1009">
        <f t="shared" si="278"/>
        <v>45</v>
      </c>
      <c r="AD867" s="1009">
        <f t="shared" si="279"/>
        <v>45</v>
      </c>
      <c r="AE867" s="1009">
        <f t="shared" si="280"/>
        <v>45</v>
      </c>
      <c r="AF867" s="1009">
        <f t="shared" si="281"/>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73"/>
        <v>4</v>
      </c>
      <c r="D868" s="410"/>
      <c r="E868" s="467"/>
      <c r="F868" s="467"/>
      <c r="G868" s="410"/>
      <c r="H868" s="431" t="s">
        <v>670</v>
      </c>
      <c r="I868" s="437"/>
      <c r="J868" s="437" t="s">
        <v>674</v>
      </c>
      <c r="K868" s="556">
        <f>INT(15*30.4/7)</f>
        <v>65</v>
      </c>
      <c r="L868" s="556">
        <f t="shared" ref="L868:N868" si="286">INT(15*30.4/7)</f>
        <v>65</v>
      </c>
      <c r="M868" s="556">
        <f t="shared" si="286"/>
        <v>65</v>
      </c>
      <c r="N868" s="556">
        <f t="shared" si="286"/>
        <v>65</v>
      </c>
      <c r="O868" s="556">
        <v>45</v>
      </c>
      <c r="P868" s="556">
        <v>45</v>
      </c>
      <c r="Q868" s="556">
        <v>45</v>
      </c>
      <c r="R868" s="556">
        <v>47</v>
      </c>
      <c r="S868" s="1102"/>
      <c r="T868" s="1103"/>
      <c r="U868" s="1103"/>
      <c r="V868" s="1103"/>
      <c r="W868" s="1104"/>
      <c r="X868" s="415"/>
      <c r="Y868" s="563">
        <f t="shared" si="282"/>
        <v>65</v>
      </c>
      <c r="Z868" s="563">
        <f t="shared" si="283"/>
        <v>65</v>
      </c>
      <c r="AA868" s="563">
        <f t="shared" si="284"/>
        <v>65</v>
      </c>
      <c r="AB868" s="563">
        <f t="shared" si="285"/>
        <v>65</v>
      </c>
      <c r="AC868" s="1009">
        <f t="shared" si="278"/>
        <v>45</v>
      </c>
      <c r="AD868" s="1009">
        <f t="shared" si="279"/>
        <v>45</v>
      </c>
      <c r="AE868" s="1009">
        <f t="shared" si="280"/>
        <v>45</v>
      </c>
      <c r="AF868" s="1009">
        <f t="shared" si="281"/>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73"/>
        <v>4</v>
      </c>
      <c r="D869" s="410"/>
      <c r="E869" s="467"/>
      <c r="F869" s="467"/>
      <c r="G869" s="410"/>
      <c r="H869" s="431" t="s">
        <v>672</v>
      </c>
      <c r="I869" s="437"/>
      <c r="J869" s="437" t="s">
        <v>1144</v>
      </c>
      <c r="K869" s="556"/>
      <c r="L869" s="556"/>
      <c r="M869" s="556"/>
      <c r="N869" s="556"/>
      <c r="O869" s="556"/>
      <c r="P869" s="556"/>
      <c r="Q869" s="556"/>
      <c r="R869" s="556"/>
      <c r="S869" s="1102"/>
      <c r="T869" s="1103"/>
      <c r="U869" s="1103"/>
      <c r="V869" s="1103"/>
      <c r="W869" s="1104"/>
      <c r="X869" s="415"/>
      <c r="Y869" s="563">
        <f t="shared" si="282"/>
        <v>3650</v>
      </c>
      <c r="Z869" s="563">
        <f t="shared" si="283"/>
        <v>3650</v>
      </c>
      <c r="AA869" s="563">
        <f t="shared" si="284"/>
        <v>3650</v>
      </c>
      <c r="AB869" s="563">
        <f t="shared" si="285"/>
        <v>3650</v>
      </c>
      <c r="AC869" s="1009">
        <f t="shared" si="278"/>
        <v>1000</v>
      </c>
      <c r="AD869" s="1009">
        <f t="shared" si="279"/>
        <v>1000</v>
      </c>
      <c r="AE869" s="1009">
        <f t="shared" si="280"/>
        <v>1000</v>
      </c>
      <c r="AF869" s="1009">
        <f t="shared" si="281"/>
        <v>1000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3"/>
        <v>4</v>
      </c>
      <c r="D870" s="410"/>
      <c r="E870" s="467"/>
      <c r="F870" s="467"/>
      <c r="G870" s="410"/>
      <c r="H870" s="431">
        <v>3</v>
      </c>
      <c r="I870" s="437"/>
      <c r="J870" s="431" t="s">
        <v>671</v>
      </c>
      <c r="K870" s="556"/>
      <c r="L870" s="556"/>
      <c r="M870" s="556"/>
      <c r="N870" s="556"/>
      <c r="O870" s="556"/>
      <c r="P870" s="556"/>
      <c r="Q870" s="556"/>
      <c r="R870" s="556"/>
      <c r="S870" s="1102"/>
      <c r="T870" s="1103"/>
      <c r="U870" s="1103"/>
      <c r="V870" s="1103"/>
      <c r="W870" s="1104"/>
      <c r="X870" s="415"/>
      <c r="Y870" s="563">
        <f t="shared" si="282"/>
        <v>3650</v>
      </c>
      <c r="Z870" s="563">
        <f t="shared" si="283"/>
        <v>3650</v>
      </c>
      <c r="AA870" s="563">
        <f t="shared" si="284"/>
        <v>3650</v>
      </c>
      <c r="AB870" s="563">
        <f t="shared" si="285"/>
        <v>3650</v>
      </c>
      <c r="AC870" s="1009">
        <f t="shared" si="278"/>
        <v>1000</v>
      </c>
      <c r="AD870" s="1009">
        <f t="shared" si="279"/>
        <v>1000</v>
      </c>
      <c r="AE870" s="1009">
        <f t="shared" si="280"/>
        <v>1000</v>
      </c>
      <c r="AF870" s="1009">
        <f t="shared" si="281"/>
        <v>1000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3"/>
        <v>4</v>
      </c>
      <c r="D871" s="410"/>
      <c r="E871" s="467"/>
      <c r="F871" s="467"/>
      <c r="G871" s="410"/>
      <c r="H871" s="431">
        <v>4</v>
      </c>
      <c r="I871" s="437"/>
      <c r="J871" s="431" t="s">
        <v>671</v>
      </c>
      <c r="K871" s="556"/>
      <c r="L871" s="556"/>
      <c r="M871" s="556"/>
      <c r="N871" s="556"/>
      <c r="O871" s="556"/>
      <c r="P871" s="556"/>
      <c r="Q871" s="556"/>
      <c r="R871" s="556"/>
      <c r="S871" s="1102"/>
      <c r="T871" s="1103"/>
      <c r="U871" s="1103"/>
      <c r="V871" s="1103"/>
      <c r="W871" s="1104"/>
      <c r="X871" s="415"/>
      <c r="Y871" s="563">
        <f t="shared" si="282"/>
        <v>3650</v>
      </c>
      <c r="Z871" s="563">
        <f t="shared" si="283"/>
        <v>3650</v>
      </c>
      <c r="AA871" s="563">
        <f t="shared" si="284"/>
        <v>3650</v>
      </c>
      <c r="AB871" s="563">
        <f t="shared" si="285"/>
        <v>3650</v>
      </c>
      <c r="AC871" s="1009">
        <f t="shared" si="278"/>
        <v>1000</v>
      </c>
      <c r="AD871" s="1009">
        <f t="shared" si="279"/>
        <v>1000</v>
      </c>
      <c r="AE871" s="1009">
        <f t="shared" si="280"/>
        <v>1000</v>
      </c>
      <c r="AF871" s="1009">
        <f t="shared" si="281"/>
        <v>1000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3"/>
        <v>4</v>
      </c>
      <c r="D872" s="410"/>
      <c r="E872" s="467"/>
      <c r="F872" s="467"/>
      <c r="G872" s="410"/>
      <c r="H872" s="431">
        <v>5</v>
      </c>
      <c r="I872" s="437"/>
      <c r="J872" s="431" t="s">
        <v>671</v>
      </c>
      <c r="K872" s="556"/>
      <c r="L872" s="556"/>
      <c r="M872" s="556"/>
      <c r="N872" s="556"/>
      <c r="O872" s="556"/>
      <c r="P872" s="556"/>
      <c r="Q872" s="556"/>
      <c r="R872" s="556"/>
      <c r="S872" s="1102"/>
      <c r="T872" s="1103"/>
      <c r="U872" s="1103"/>
      <c r="V872" s="1103"/>
      <c r="W872" s="1104"/>
      <c r="X872" s="415"/>
      <c r="Y872" s="563">
        <f t="shared" si="282"/>
        <v>3650</v>
      </c>
      <c r="Z872" s="563">
        <f t="shared" si="283"/>
        <v>3650</v>
      </c>
      <c r="AA872" s="563">
        <f t="shared" si="284"/>
        <v>3650</v>
      </c>
      <c r="AB872" s="563">
        <f t="shared" si="285"/>
        <v>3650</v>
      </c>
      <c r="AC872" s="1009">
        <f t="shared" si="278"/>
        <v>1000</v>
      </c>
      <c r="AD872" s="1009">
        <f t="shared" si="279"/>
        <v>1000</v>
      </c>
      <c r="AE872" s="1009">
        <f t="shared" si="280"/>
        <v>1000</v>
      </c>
      <c r="AF872" s="1009">
        <f t="shared" si="281"/>
        <v>1000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3"/>
        <v>4</v>
      </c>
      <c r="D873" s="410"/>
      <c r="E873" s="467"/>
      <c r="F873" s="467"/>
      <c r="G873" s="410"/>
      <c r="H873" s="431">
        <v>6</v>
      </c>
      <c r="I873" s="437"/>
      <c r="J873" s="431" t="s">
        <v>671</v>
      </c>
      <c r="K873" s="556"/>
      <c r="L873" s="556"/>
      <c r="M873" s="556"/>
      <c r="N873" s="556"/>
      <c r="O873" s="556"/>
      <c r="P873" s="556"/>
      <c r="Q873" s="556"/>
      <c r="R873" s="556"/>
      <c r="S873" s="1102"/>
      <c r="T873" s="1103"/>
      <c r="U873" s="1103"/>
      <c r="V873" s="1103"/>
      <c r="W873" s="1104"/>
      <c r="X873" s="415"/>
      <c r="Y873" s="563">
        <f t="shared" si="282"/>
        <v>3650</v>
      </c>
      <c r="Z873" s="563">
        <f t="shared" si="283"/>
        <v>3650</v>
      </c>
      <c r="AA873" s="563">
        <f t="shared" si="284"/>
        <v>3650</v>
      </c>
      <c r="AB873" s="563">
        <f t="shared" si="285"/>
        <v>3650</v>
      </c>
      <c r="AC873" s="1009">
        <f t="shared" si="278"/>
        <v>1000</v>
      </c>
      <c r="AD873" s="1009">
        <f t="shared" si="279"/>
        <v>1000</v>
      </c>
      <c r="AE873" s="1009">
        <f t="shared" si="280"/>
        <v>1000</v>
      </c>
      <c r="AF873" s="1009">
        <f t="shared" si="281"/>
        <v>1000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3"/>
        <v>4</v>
      </c>
      <c r="D874" s="410"/>
      <c r="E874" s="467"/>
      <c r="F874" s="467"/>
      <c r="G874" s="410"/>
      <c r="H874" s="431">
        <v>7</v>
      </c>
      <c r="I874" s="437"/>
      <c r="J874" s="431" t="s">
        <v>671</v>
      </c>
      <c r="K874" s="556"/>
      <c r="L874" s="556"/>
      <c r="M874" s="556"/>
      <c r="N874" s="556"/>
      <c r="O874" s="556"/>
      <c r="P874" s="556"/>
      <c r="Q874" s="556"/>
      <c r="R874" s="556"/>
      <c r="S874" s="1102"/>
      <c r="T874" s="1103"/>
      <c r="U874" s="1103"/>
      <c r="V874" s="1103"/>
      <c r="W874" s="1104"/>
      <c r="X874" s="415"/>
      <c r="Y874" s="563">
        <f t="shared" si="282"/>
        <v>3650</v>
      </c>
      <c r="Z874" s="563">
        <f t="shared" si="283"/>
        <v>3650</v>
      </c>
      <c r="AA874" s="563">
        <f t="shared" si="284"/>
        <v>3650</v>
      </c>
      <c r="AB874" s="563">
        <f t="shared" si="285"/>
        <v>3650</v>
      </c>
      <c r="AC874" s="1009">
        <f t="shared" si="278"/>
        <v>1000</v>
      </c>
      <c r="AD874" s="1009">
        <f t="shared" si="279"/>
        <v>1000</v>
      </c>
      <c r="AE874" s="1009">
        <f t="shared" si="280"/>
        <v>1000</v>
      </c>
      <c r="AF874" s="1009">
        <f t="shared" si="281"/>
        <v>1000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3"/>
        <v>4</v>
      </c>
      <c r="D875" s="410"/>
      <c r="E875" s="467"/>
      <c r="F875" s="467"/>
      <c r="G875" s="410"/>
      <c r="H875" s="557">
        <v>8</v>
      </c>
      <c r="I875" s="558"/>
      <c r="J875" s="557" t="s">
        <v>671</v>
      </c>
      <c r="K875" s="556"/>
      <c r="L875" s="556"/>
      <c r="M875" s="556"/>
      <c r="N875" s="556"/>
      <c r="O875" s="556"/>
      <c r="P875" s="556"/>
      <c r="Q875" s="556"/>
      <c r="R875" s="556"/>
      <c r="S875" s="1105"/>
      <c r="T875" s="1106"/>
      <c r="U875" s="1106"/>
      <c r="V875" s="1106"/>
      <c r="W875" s="1107"/>
      <c r="X875" s="415"/>
      <c r="Y875" s="563">
        <f t="shared" si="282"/>
        <v>3650</v>
      </c>
      <c r="Z875" s="563">
        <f t="shared" si="283"/>
        <v>3650</v>
      </c>
      <c r="AA875" s="563">
        <f t="shared" si="284"/>
        <v>3650</v>
      </c>
      <c r="AB875" s="563">
        <f t="shared" si="285"/>
        <v>3650</v>
      </c>
      <c r="AC875" s="1009">
        <f t="shared" si="278"/>
        <v>1000</v>
      </c>
      <c r="AD875" s="1009">
        <f t="shared" si="279"/>
        <v>1000</v>
      </c>
      <c r="AE875" s="1009">
        <f t="shared" si="280"/>
        <v>1000</v>
      </c>
      <c r="AF875" s="1009">
        <f t="shared" si="281"/>
        <v>1000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438</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x14ac:dyDescent="0.25">
      <c r="A885" s="383"/>
      <c r="B885" s="392"/>
      <c r="C885" s="385">
        <v>1.02</v>
      </c>
      <c r="D885" s="396"/>
      <c r="E885" s="460" t="s">
        <v>425</v>
      </c>
      <c r="F885" s="461"/>
      <c r="G885" s="397"/>
      <c r="H885" s="867"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customHeight="1" outlineLevel="1" x14ac:dyDescent="0.25">
      <c r="A886" s="383"/>
      <c r="B886" s="392"/>
      <c r="C886" s="385">
        <f>INT($C$885)+1.02</f>
        <v>2.02</v>
      </c>
      <c r="D886" s="396"/>
      <c r="E886" s="460" t="s">
        <v>427</v>
      </c>
      <c r="F886" s="464">
        <v>1</v>
      </c>
      <c r="G886" s="401"/>
      <c r="H886" s="402" t="s">
        <v>675</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outlineLevel="2" x14ac:dyDescent="0.25">
      <c r="A889" s="383"/>
      <c r="B889" s="392"/>
      <c r="C889" s="385">
        <f>INT($C$885)+2</f>
        <v>3</v>
      </c>
      <c r="D889" s="393"/>
      <c r="E889" s="467"/>
      <c r="F889" s="467"/>
      <c r="G889" s="393"/>
      <c r="H889" s="408"/>
      <c r="I889" s="408"/>
      <c r="J889" s="408"/>
      <c r="K889" s="408"/>
      <c r="L889" s="468" t="s">
        <v>676</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outlineLevel="2" x14ac:dyDescent="0.25">
      <c r="A890" s="383"/>
      <c r="B890" s="392"/>
      <c r="C890" s="385">
        <f>INT($C$885)+2</f>
        <v>3</v>
      </c>
      <c r="D890" s="393"/>
      <c r="E890" s="467"/>
      <c r="F890" s="467"/>
      <c r="G890" s="393"/>
      <c r="H890" s="408"/>
      <c r="I890" s="408"/>
      <c r="J890" s="408"/>
      <c r="K890" s="408"/>
      <c r="L890" s="408"/>
      <c r="M890" s="408"/>
      <c r="N890" s="468" t="s">
        <v>677</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outlineLevel="2" x14ac:dyDescent="0.25">
      <c r="A891" s="383"/>
      <c r="B891" s="392"/>
      <c r="C891" s="385">
        <f>INT($C$885)+2</f>
        <v>3</v>
      </c>
      <c r="D891" s="393"/>
      <c r="E891" s="467"/>
      <c r="F891" s="467"/>
      <c r="G891" s="393"/>
      <c r="H891" s="408" t="s">
        <v>678</v>
      </c>
      <c r="I891" s="408"/>
      <c r="J891" s="408" t="s">
        <v>679</v>
      </c>
      <c r="K891" s="408" t="s">
        <v>164</v>
      </c>
      <c r="L891" s="408" t="s">
        <v>680</v>
      </c>
      <c r="M891" s="408" t="s">
        <v>681</v>
      </c>
      <c r="N891" s="408" t="s">
        <v>682</v>
      </c>
      <c r="O891" s="408" t="s">
        <v>683</v>
      </c>
      <c r="P891" s="408" t="s">
        <v>684</v>
      </c>
      <c r="Q891" s="564" t="s">
        <v>685</v>
      </c>
      <c r="R891" s="408" t="s">
        <v>686</v>
      </c>
      <c r="S891" s="408" t="s">
        <v>687</v>
      </c>
      <c r="T891" s="408" t="s">
        <v>941</v>
      </c>
      <c r="U891" s="408" t="s">
        <v>640</v>
      </c>
      <c r="V891" s="408" t="s">
        <v>688</v>
      </c>
      <c r="W891" s="408" t="s">
        <v>689</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customHeight="1" outlineLevel="2" x14ac:dyDescent="0.25">
      <c r="A892" s="383"/>
      <c r="B892" s="392" t="s">
        <v>431</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outlineLevel="4" x14ac:dyDescent="0.25">
      <c r="A894" s="383"/>
      <c r="B894" s="392" t="s">
        <v>432</v>
      </c>
      <c r="C894" s="385">
        <f>INT(MAX($C$895:$C$1005))+1</f>
        <v>5</v>
      </c>
      <c r="D894" s="410" t="s">
        <v>433</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customHeight="1" outlineLevel="2" x14ac:dyDescent="0.25">
      <c r="A895" s="383"/>
      <c r="B895" s="392"/>
      <c r="C895" s="385">
        <f>INT($C$885)+2.005</f>
        <v>3.0049999999999999</v>
      </c>
      <c r="D895" s="410" t="s">
        <v>434</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outlineLevel="2" x14ac:dyDescent="0.25">
      <c r="A896" s="383"/>
      <c r="B896" s="392"/>
      <c r="C896" s="385">
        <f>INT($C$885)+2</f>
        <v>3</v>
      </c>
      <c r="D896" s="410"/>
      <c r="E896" s="467" t="s">
        <v>690</v>
      </c>
      <c r="F896" s="461" t="s">
        <v>691</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outlineLevel="2" x14ac:dyDescent="0.25">
      <c r="A897" s="383"/>
      <c r="B897" s="392"/>
      <c r="C897" s="385">
        <f>INT($C$885)+2</f>
        <v>3</v>
      </c>
      <c r="D897" s="410"/>
      <c r="E897" s="467">
        <v>0</v>
      </c>
      <c r="F897" s="461" t="b">
        <f t="shared" ref="F897:F928" si="287">COUNTIFS($L897:$W897,"-")&lt;&gt;COUNTA($L897:$W897)</f>
        <v>1</v>
      </c>
      <c r="G897" s="410"/>
      <c r="H897" s="568" t="s">
        <v>692</v>
      </c>
      <c r="I897" s="568"/>
      <c r="J897" s="549" t="s">
        <v>693</v>
      </c>
      <c r="K897" s="569" t="str">
        <f>IF(L897&lt;0,"-",IFERROR(DATE(2019,1,($L897)*7+1),"-"))</f>
        <v>-</v>
      </c>
      <c r="L897" s="570" t="s">
        <v>694</v>
      </c>
      <c r="M897" s="570" t="s">
        <v>694</v>
      </c>
      <c r="N897" s="570" t="s">
        <v>694</v>
      </c>
      <c r="O897" s="570" t="s">
        <v>694</v>
      </c>
      <c r="P897" s="570" t="s">
        <v>694</v>
      </c>
      <c r="Q897" s="570" t="s">
        <v>694</v>
      </c>
      <c r="R897" s="570" t="s">
        <v>694</v>
      </c>
      <c r="S897" s="570" t="s">
        <v>694</v>
      </c>
      <c r="T897" s="570" t="s">
        <v>694</v>
      </c>
      <c r="U897" s="570" t="s">
        <v>694</v>
      </c>
      <c r="V897" s="570" t="s">
        <v>694</v>
      </c>
      <c r="W897" s="570" t="s">
        <v>694</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outlineLevel="2" x14ac:dyDescent="0.25">
      <c r="A898" s="383"/>
      <c r="B898" s="392"/>
      <c r="C898" s="385">
        <f>INT($C$885)+2</f>
        <v>3</v>
      </c>
      <c r="D898" s="410"/>
      <c r="E898" s="571">
        <f>E897</f>
        <v>0</v>
      </c>
      <c r="F898" s="461" t="b">
        <f t="shared" si="287"/>
        <v>1</v>
      </c>
      <c r="G898" s="410"/>
      <c r="H898" s="1065" t="s">
        <v>695</v>
      </c>
      <c r="I898" s="1066"/>
      <c r="J898" s="572" t="s">
        <v>696</v>
      </c>
      <c r="K898" s="573">
        <f t="shared" ref="K898:K961" si="288">IF(L898&lt;0,"-",IFERROR(DATE(2019,1,($L898)*7+1),"-"))</f>
        <v>43802</v>
      </c>
      <c r="L898" s="457">
        <v>48</v>
      </c>
      <c r="M898" s="574" t="s">
        <v>694</v>
      </c>
      <c r="N898" s="574" t="s">
        <v>694</v>
      </c>
      <c r="O898" s="574" t="s">
        <v>694</v>
      </c>
      <c r="P898" s="574" t="s">
        <v>694</v>
      </c>
      <c r="Q898" s="574" t="s">
        <v>694</v>
      </c>
      <c r="R898" s="574" t="s">
        <v>694</v>
      </c>
      <c r="S898" s="574" t="s">
        <v>694</v>
      </c>
      <c r="T898" s="574" t="s">
        <v>694</v>
      </c>
      <c r="U898" s="574" t="s">
        <v>694</v>
      </c>
      <c r="V898" s="574" t="s">
        <v>694</v>
      </c>
      <c r="W898" s="574" t="s">
        <v>694</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outlineLevel="2" x14ac:dyDescent="0.25">
      <c r="A899" s="383"/>
      <c r="B899" s="392"/>
      <c r="C899" s="385">
        <f>INT($C$885)+2</f>
        <v>3</v>
      </c>
      <c r="D899" s="410"/>
      <c r="E899" s="571">
        <f>E898</f>
        <v>0</v>
      </c>
      <c r="F899" s="461" t="b">
        <f t="shared" si="287"/>
        <v>1</v>
      </c>
      <c r="G899" s="410"/>
      <c r="H899" s="1067"/>
      <c r="I899" s="1068"/>
      <c r="J899" s="572" t="s">
        <v>697</v>
      </c>
      <c r="K899" s="573" t="str">
        <f t="shared" si="288"/>
        <v>-</v>
      </c>
      <c r="L899" s="574" t="s">
        <v>698</v>
      </c>
      <c r="M899" s="457">
        <v>26</v>
      </c>
      <c r="N899" s="574" t="s">
        <v>698</v>
      </c>
      <c r="O899" s="574" t="s">
        <v>698</v>
      </c>
      <c r="P899" s="574" t="s">
        <v>698</v>
      </c>
      <c r="Q899" s="574" t="s">
        <v>698</v>
      </c>
      <c r="R899" s="574" t="s">
        <v>698</v>
      </c>
      <c r="S899" s="574" t="s">
        <v>698</v>
      </c>
      <c r="T899" s="574" t="s">
        <v>698</v>
      </c>
      <c r="U899" s="574" t="s">
        <v>698</v>
      </c>
      <c r="V899" s="574" t="s">
        <v>698</v>
      </c>
      <c r="W899" s="574" t="s">
        <v>698</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outlineLevel="2" x14ac:dyDescent="0.25">
      <c r="A900" s="383"/>
      <c r="B900" s="392"/>
      <c r="C900" s="385">
        <f>INT($C$885)+2</f>
        <v>3</v>
      </c>
      <c r="D900" s="410"/>
      <c r="E900" s="571">
        <f>E899</f>
        <v>0</v>
      </c>
      <c r="F900" s="461" t="b">
        <f t="shared" si="287"/>
        <v>1</v>
      </c>
      <c r="G900" s="410"/>
      <c r="H900" s="1069"/>
      <c r="I900" s="1070"/>
      <c r="J900" s="557" t="s">
        <v>699</v>
      </c>
      <c r="K900" s="575" t="str">
        <f t="shared" si="288"/>
        <v>-</v>
      </c>
      <c r="L900" s="572" t="s">
        <v>694</v>
      </c>
      <c r="M900" s="572" t="s">
        <v>694</v>
      </c>
      <c r="N900" s="572" t="s">
        <v>694</v>
      </c>
      <c r="O900" s="572" t="s">
        <v>694</v>
      </c>
      <c r="P900" s="572" t="s">
        <v>694</v>
      </c>
      <c r="Q900" s="572" t="s">
        <v>694</v>
      </c>
      <c r="R900" s="572" t="s">
        <v>694</v>
      </c>
      <c r="S900" s="572" t="s">
        <v>694</v>
      </c>
      <c r="T900" s="572" t="s">
        <v>694</v>
      </c>
      <c r="U900" s="572" t="s">
        <v>694</v>
      </c>
      <c r="V900" s="576" t="s">
        <v>694</v>
      </c>
      <c r="W900" s="576" t="s">
        <v>694</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outlineLevel="3" x14ac:dyDescent="0.25">
      <c r="A901" s="383"/>
      <c r="B901" s="392"/>
      <c r="C901" s="385">
        <f t="shared" ref="C901:C932" si="289">INT($C$885)+3</f>
        <v>4</v>
      </c>
      <c r="D901" s="410"/>
      <c r="E901" s="467">
        <v>1</v>
      </c>
      <c r="F901" s="461" t="b">
        <f t="shared" si="287"/>
        <v>1</v>
      </c>
      <c r="G901" s="410"/>
      <c r="H901" s="568" t="s">
        <v>700</v>
      </c>
      <c r="I901" s="568"/>
      <c r="J901" s="549" t="s">
        <v>693</v>
      </c>
      <c r="K901" s="569" t="str">
        <f t="shared" si="288"/>
        <v>-</v>
      </c>
      <c r="L901" s="570" t="s">
        <v>694</v>
      </c>
      <c r="M901" s="570" t="s">
        <v>694</v>
      </c>
      <c r="N901" s="570" t="s">
        <v>694</v>
      </c>
      <c r="O901" s="570" t="s">
        <v>694</v>
      </c>
      <c r="P901" s="570" t="s">
        <v>694</v>
      </c>
      <c r="Q901" s="570" t="s">
        <v>694</v>
      </c>
      <c r="R901" s="570" t="s">
        <v>694</v>
      </c>
      <c r="S901" s="570" t="s">
        <v>694</v>
      </c>
      <c r="T901" s="570" t="s">
        <v>694</v>
      </c>
      <c r="U901" s="570" t="s">
        <v>694</v>
      </c>
      <c r="V901" s="570" t="s">
        <v>694</v>
      </c>
      <c r="W901" s="570" t="s">
        <v>694</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customHeight="1" outlineLevel="3" x14ac:dyDescent="0.25">
      <c r="A902" s="383"/>
      <c r="B902" s="392"/>
      <c r="C902" s="385">
        <f t="shared" si="289"/>
        <v>4</v>
      </c>
      <c r="D902" s="410"/>
      <c r="E902" s="571">
        <f>E901</f>
        <v>1</v>
      </c>
      <c r="F902" s="461" t="b">
        <f t="shared" si="287"/>
        <v>1</v>
      </c>
      <c r="G902" s="410"/>
      <c r="H902" s="1065" t="s">
        <v>701</v>
      </c>
      <c r="I902" s="1066"/>
      <c r="J902" s="572" t="s">
        <v>696</v>
      </c>
      <c r="K902" s="573">
        <f t="shared" si="288"/>
        <v>43536</v>
      </c>
      <c r="L902" s="457">
        <v>10</v>
      </c>
      <c r="M902" s="574" t="s">
        <v>694</v>
      </c>
      <c r="N902" s="574" t="s">
        <v>694</v>
      </c>
      <c r="O902" s="574" t="s">
        <v>694</v>
      </c>
      <c r="P902" s="574" t="s">
        <v>694</v>
      </c>
      <c r="Q902" s="574" t="s">
        <v>694</v>
      </c>
      <c r="R902" s="574" t="s">
        <v>694</v>
      </c>
      <c r="S902" s="457" t="b">
        <v>1</v>
      </c>
      <c r="T902" s="574" t="s">
        <v>694</v>
      </c>
      <c r="U902" s="574" t="s">
        <v>694</v>
      </c>
      <c r="V902" s="574" t="s">
        <v>694</v>
      </c>
      <c r="W902" s="574" t="s">
        <v>694</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outlineLevel="3" x14ac:dyDescent="0.25">
      <c r="A903" s="383"/>
      <c r="B903" s="392"/>
      <c r="C903" s="385">
        <f t="shared" si="289"/>
        <v>4</v>
      </c>
      <c r="D903" s="410"/>
      <c r="E903" s="571">
        <f>E902</f>
        <v>1</v>
      </c>
      <c r="F903" s="461" t="b">
        <f t="shared" si="287"/>
        <v>1</v>
      </c>
      <c r="G903" s="410"/>
      <c r="H903" s="1067"/>
      <c r="I903" s="1068"/>
      <c r="J903" s="572" t="s">
        <v>697</v>
      </c>
      <c r="K903" s="573" t="str">
        <f t="shared" si="288"/>
        <v>-</v>
      </c>
      <c r="L903" s="574" t="s">
        <v>698</v>
      </c>
      <c r="M903" s="574" t="s">
        <v>698</v>
      </c>
      <c r="N903" s="574" t="s">
        <v>698</v>
      </c>
      <c r="O903" s="574" t="s">
        <v>698</v>
      </c>
      <c r="P903" s="574" t="s">
        <v>698</v>
      </c>
      <c r="Q903" s="574" t="s">
        <v>698</v>
      </c>
      <c r="R903" s="574" t="s">
        <v>698</v>
      </c>
      <c r="S903" s="574" t="s">
        <v>698</v>
      </c>
      <c r="T903" s="574" t="s">
        <v>698</v>
      </c>
      <c r="U903" s="574" t="s">
        <v>698</v>
      </c>
      <c r="V903" s="574" t="s">
        <v>698</v>
      </c>
      <c r="W903" s="574" t="s">
        <v>698</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outlineLevel="3" x14ac:dyDescent="0.25">
      <c r="A904" s="383"/>
      <c r="B904" s="392"/>
      <c r="C904" s="385">
        <f t="shared" si="289"/>
        <v>4</v>
      </c>
      <c r="D904" s="410"/>
      <c r="E904" s="571">
        <f>E903</f>
        <v>1</v>
      </c>
      <c r="F904" s="461" t="b">
        <f t="shared" si="287"/>
        <v>1</v>
      </c>
      <c r="G904" s="410"/>
      <c r="H904" s="1069"/>
      <c r="I904" s="1070"/>
      <c r="J904" s="557" t="s">
        <v>699</v>
      </c>
      <c r="K904" s="575" t="str">
        <f t="shared" si="288"/>
        <v>-</v>
      </c>
      <c r="L904" s="572" t="s">
        <v>694</v>
      </c>
      <c r="M904" s="572" t="s">
        <v>694</v>
      </c>
      <c r="N904" s="572" t="s">
        <v>694</v>
      </c>
      <c r="O904" s="572" t="s">
        <v>694</v>
      </c>
      <c r="P904" s="572" t="s">
        <v>694</v>
      </c>
      <c r="Q904" s="572" t="s">
        <v>694</v>
      </c>
      <c r="R904" s="572" t="s">
        <v>694</v>
      </c>
      <c r="S904" s="572" t="s">
        <v>694</v>
      </c>
      <c r="T904" s="572" t="s">
        <v>694</v>
      </c>
      <c r="U904" s="572" t="s">
        <v>694</v>
      </c>
      <c r="V904" s="576" t="s">
        <v>694</v>
      </c>
      <c r="W904" s="576" t="s">
        <v>694</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outlineLevel="3" x14ac:dyDescent="0.25">
      <c r="A905" s="383"/>
      <c r="B905" s="392"/>
      <c r="C905" s="385">
        <f t="shared" si="289"/>
        <v>4</v>
      </c>
      <c r="D905" s="410"/>
      <c r="E905" s="467">
        <v>2</v>
      </c>
      <c r="F905" s="461" t="b">
        <f t="shared" si="287"/>
        <v>1</v>
      </c>
      <c r="G905" s="410"/>
      <c r="H905" s="568" t="s">
        <v>702</v>
      </c>
      <c r="I905" s="568"/>
      <c r="J905" s="549" t="s">
        <v>693</v>
      </c>
      <c r="K905" s="569" t="str">
        <f t="shared" si="288"/>
        <v>-</v>
      </c>
      <c r="L905" s="570" t="s">
        <v>694</v>
      </c>
      <c r="M905" s="577">
        <v>42</v>
      </c>
      <c r="N905" s="570" t="s">
        <v>694</v>
      </c>
      <c r="O905" s="570" t="s">
        <v>694</v>
      </c>
      <c r="P905" s="570" t="s">
        <v>694</v>
      </c>
      <c r="Q905" s="570" t="s">
        <v>694</v>
      </c>
      <c r="R905" s="570" t="s">
        <v>694</v>
      </c>
      <c r="S905" s="570" t="s">
        <v>694</v>
      </c>
      <c r="T905" s="570" t="s">
        <v>694</v>
      </c>
      <c r="U905" s="570" t="s">
        <v>694</v>
      </c>
      <c r="V905" s="570" t="s">
        <v>694</v>
      </c>
      <c r="W905" s="570" t="s">
        <v>694</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customHeight="1" outlineLevel="3" x14ac:dyDescent="0.25">
      <c r="A906" s="383"/>
      <c r="B906" s="392"/>
      <c r="C906" s="385">
        <f t="shared" si="289"/>
        <v>4</v>
      </c>
      <c r="D906" s="410"/>
      <c r="E906" s="571">
        <f>E905</f>
        <v>2</v>
      </c>
      <c r="F906" s="461" t="b">
        <f t="shared" si="287"/>
        <v>1</v>
      </c>
      <c r="G906" s="410"/>
      <c r="H906" s="1065" t="s">
        <v>703</v>
      </c>
      <c r="I906" s="1066"/>
      <c r="J906" s="572" t="s">
        <v>696</v>
      </c>
      <c r="K906" s="573">
        <f t="shared" si="288"/>
        <v>43536</v>
      </c>
      <c r="L906" s="457">
        <v>10</v>
      </c>
      <c r="M906" s="574" t="s">
        <v>694</v>
      </c>
      <c r="N906" s="574" t="s">
        <v>694</v>
      </c>
      <c r="O906" s="574" t="s">
        <v>694</v>
      </c>
      <c r="P906" s="574" t="s">
        <v>694</v>
      </c>
      <c r="Q906" s="574" t="s">
        <v>694</v>
      </c>
      <c r="R906" s="574" t="s">
        <v>694</v>
      </c>
      <c r="S906" s="574" t="s">
        <v>694</v>
      </c>
      <c r="T906" s="574" t="s">
        <v>694</v>
      </c>
      <c r="U906" s="574" t="s">
        <v>694</v>
      </c>
      <c r="V906" s="574" t="s">
        <v>694</v>
      </c>
      <c r="W906" s="574" t="s">
        <v>694</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outlineLevel="3" x14ac:dyDescent="0.25">
      <c r="A907" s="383"/>
      <c r="B907" s="392"/>
      <c r="C907" s="385">
        <f t="shared" si="289"/>
        <v>4</v>
      </c>
      <c r="D907" s="410"/>
      <c r="E907" s="571">
        <f>E906</f>
        <v>2</v>
      </c>
      <c r="F907" s="461" t="b">
        <f t="shared" si="287"/>
        <v>1</v>
      </c>
      <c r="G907" s="410"/>
      <c r="H907" s="1067"/>
      <c r="I907" s="1068"/>
      <c r="J907" s="572" t="s">
        <v>697</v>
      </c>
      <c r="K907" s="573" t="str">
        <f t="shared" si="288"/>
        <v>-</v>
      </c>
      <c r="L907" s="574" t="s">
        <v>698</v>
      </c>
      <c r="M907" s="574" t="s">
        <v>698</v>
      </c>
      <c r="N907" s="574" t="s">
        <v>698</v>
      </c>
      <c r="O907" s="574" t="s">
        <v>698</v>
      </c>
      <c r="P907" s="574" t="s">
        <v>698</v>
      </c>
      <c r="Q907" s="574" t="s">
        <v>698</v>
      </c>
      <c r="R907" s="574" t="s">
        <v>698</v>
      </c>
      <c r="S907" s="574" t="s">
        <v>698</v>
      </c>
      <c r="T907" s="574" t="s">
        <v>698</v>
      </c>
      <c r="U907" s="574" t="s">
        <v>698</v>
      </c>
      <c r="V907" s="574" t="s">
        <v>698</v>
      </c>
      <c r="W907" s="574" t="s">
        <v>698</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outlineLevel="3" x14ac:dyDescent="0.25">
      <c r="A908" s="383"/>
      <c r="B908" s="392"/>
      <c r="C908" s="385">
        <f t="shared" si="289"/>
        <v>4</v>
      </c>
      <c r="D908" s="410"/>
      <c r="E908" s="571">
        <f>E907</f>
        <v>2</v>
      </c>
      <c r="F908" s="461" t="b">
        <f t="shared" si="287"/>
        <v>1</v>
      </c>
      <c r="G908" s="410"/>
      <c r="H908" s="1069"/>
      <c r="I908" s="1070"/>
      <c r="J908" s="557" t="s">
        <v>699</v>
      </c>
      <c r="K908" s="575" t="str">
        <f t="shared" si="288"/>
        <v>-</v>
      </c>
      <c r="L908" s="572" t="s">
        <v>694</v>
      </c>
      <c r="M908" s="572" t="s">
        <v>694</v>
      </c>
      <c r="N908" s="572" t="s">
        <v>694</v>
      </c>
      <c r="O908" s="572" t="s">
        <v>694</v>
      </c>
      <c r="P908" s="572" t="s">
        <v>694</v>
      </c>
      <c r="Q908" s="572" t="s">
        <v>694</v>
      </c>
      <c r="R908" s="572" t="s">
        <v>694</v>
      </c>
      <c r="S908" s="572" t="s">
        <v>694</v>
      </c>
      <c r="T908" s="572" t="s">
        <v>694</v>
      </c>
      <c r="U908" s="572" t="s">
        <v>694</v>
      </c>
      <c r="V908" s="576" t="s">
        <v>694</v>
      </c>
      <c r="W908" s="576" t="s">
        <v>694</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outlineLevel="3" x14ac:dyDescent="0.25">
      <c r="A909" s="383"/>
      <c r="B909" s="392"/>
      <c r="C909" s="385">
        <f t="shared" si="289"/>
        <v>4</v>
      </c>
      <c r="D909" s="410"/>
      <c r="E909" s="467">
        <v>3</v>
      </c>
      <c r="F909" s="461" t="b">
        <f t="shared" si="287"/>
        <v>1</v>
      </c>
      <c r="G909" s="410"/>
      <c r="H909" s="568" t="s">
        <v>704</v>
      </c>
      <c r="I909" s="568"/>
      <c r="J909" s="549" t="s">
        <v>693</v>
      </c>
      <c r="K909" s="569" t="str">
        <f t="shared" si="288"/>
        <v>-</v>
      </c>
      <c r="L909" s="570" t="s">
        <v>694</v>
      </c>
      <c r="M909" s="570" t="s">
        <v>694</v>
      </c>
      <c r="N909" s="570" t="s">
        <v>694</v>
      </c>
      <c r="O909" s="570" t="s">
        <v>694</v>
      </c>
      <c r="P909" s="570" t="s">
        <v>694</v>
      </c>
      <c r="Q909" s="570" t="s">
        <v>694</v>
      </c>
      <c r="R909" s="570" t="s">
        <v>694</v>
      </c>
      <c r="S909" s="570" t="s">
        <v>694</v>
      </c>
      <c r="T909" s="570" t="s">
        <v>694</v>
      </c>
      <c r="U909" s="570" t="s">
        <v>694</v>
      </c>
      <c r="V909" s="570" t="s">
        <v>694</v>
      </c>
      <c r="W909" s="570" t="s">
        <v>694</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customHeight="1" outlineLevel="3" x14ac:dyDescent="0.25">
      <c r="A910" s="383"/>
      <c r="B910" s="392"/>
      <c r="C910" s="385">
        <f t="shared" si="289"/>
        <v>4</v>
      </c>
      <c r="D910" s="410"/>
      <c r="E910" s="571">
        <f>E909</f>
        <v>3</v>
      </c>
      <c r="F910" s="461" t="b">
        <f t="shared" si="287"/>
        <v>1</v>
      </c>
      <c r="G910" s="410"/>
      <c r="H910" s="1065" t="s">
        <v>705</v>
      </c>
      <c r="I910" s="1066"/>
      <c r="J910" s="572" t="s">
        <v>696</v>
      </c>
      <c r="K910" s="573">
        <f t="shared" si="288"/>
        <v>43802</v>
      </c>
      <c r="L910" s="457">
        <v>48</v>
      </c>
      <c r="M910" s="574" t="s">
        <v>694</v>
      </c>
      <c r="N910" s="574" t="s">
        <v>694</v>
      </c>
      <c r="O910" s="574" t="s">
        <v>694</v>
      </c>
      <c r="P910" s="574" t="s">
        <v>694</v>
      </c>
      <c r="Q910" s="574" t="s">
        <v>694</v>
      </c>
      <c r="R910" s="574" t="s">
        <v>694</v>
      </c>
      <c r="S910" s="574" t="s">
        <v>694</v>
      </c>
      <c r="T910" s="574" t="s">
        <v>694</v>
      </c>
      <c r="U910" s="574" t="s">
        <v>694</v>
      </c>
      <c r="V910" s="574" t="s">
        <v>694</v>
      </c>
      <c r="W910" s="574" t="s">
        <v>694</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outlineLevel="3" x14ac:dyDescent="0.25">
      <c r="A911" s="383"/>
      <c r="B911" s="392"/>
      <c r="C911" s="385">
        <f t="shared" si="289"/>
        <v>4</v>
      </c>
      <c r="D911" s="410"/>
      <c r="E911" s="571">
        <f>E910</f>
        <v>3</v>
      </c>
      <c r="F911" s="461" t="b">
        <f t="shared" si="287"/>
        <v>1</v>
      </c>
      <c r="G911" s="410"/>
      <c r="H911" s="1067"/>
      <c r="I911" s="1068"/>
      <c r="J911" s="572" t="s">
        <v>697</v>
      </c>
      <c r="K911" s="573" t="str">
        <f t="shared" si="288"/>
        <v>-</v>
      </c>
      <c r="L911" s="574" t="s">
        <v>698</v>
      </c>
      <c r="M911" s="457">
        <v>26</v>
      </c>
      <c r="N911" s="574" t="s">
        <v>698</v>
      </c>
      <c r="O911" s="574" t="s">
        <v>698</v>
      </c>
      <c r="P911" s="574" t="s">
        <v>698</v>
      </c>
      <c r="Q911" s="574" t="s">
        <v>698</v>
      </c>
      <c r="R911" s="574" t="s">
        <v>698</v>
      </c>
      <c r="S911" s="574" t="s">
        <v>698</v>
      </c>
      <c r="T911" s="574" t="s">
        <v>698</v>
      </c>
      <c r="U911" s="574" t="s">
        <v>698</v>
      </c>
      <c r="V911" s="574" t="s">
        <v>698</v>
      </c>
      <c r="W911" s="574" t="s">
        <v>698</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outlineLevel="3" x14ac:dyDescent="0.25">
      <c r="A912" s="383"/>
      <c r="B912" s="392"/>
      <c r="C912" s="385">
        <f t="shared" si="289"/>
        <v>4</v>
      </c>
      <c r="D912" s="410"/>
      <c r="E912" s="571">
        <f>E911</f>
        <v>3</v>
      </c>
      <c r="F912" s="461" t="b">
        <f t="shared" si="287"/>
        <v>1</v>
      </c>
      <c r="G912" s="410"/>
      <c r="H912" s="1069"/>
      <c r="I912" s="1070"/>
      <c r="J912" s="557" t="s">
        <v>699</v>
      </c>
      <c r="K912" s="575" t="str">
        <f t="shared" si="288"/>
        <v>-</v>
      </c>
      <c r="L912" s="572" t="s">
        <v>694</v>
      </c>
      <c r="M912" s="572" t="s">
        <v>694</v>
      </c>
      <c r="N912" s="572" t="s">
        <v>694</v>
      </c>
      <c r="O912" s="572" t="s">
        <v>694</v>
      </c>
      <c r="P912" s="572" t="s">
        <v>694</v>
      </c>
      <c r="Q912" s="572" t="s">
        <v>694</v>
      </c>
      <c r="R912" s="572" t="s">
        <v>694</v>
      </c>
      <c r="S912" s="572" t="s">
        <v>694</v>
      </c>
      <c r="T912" s="572" t="s">
        <v>694</v>
      </c>
      <c r="U912" s="572" t="s">
        <v>694</v>
      </c>
      <c r="V912" s="576" t="s">
        <v>694</v>
      </c>
      <c r="W912" s="576" t="s">
        <v>694</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outlineLevel="3" x14ac:dyDescent="0.25">
      <c r="A913" s="383"/>
      <c r="B913" s="392"/>
      <c r="C913" s="385">
        <f t="shared" si="289"/>
        <v>4</v>
      </c>
      <c r="D913" s="410"/>
      <c r="E913" s="467">
        <v>4</v>
      </c>
      <c r="F913" s="461" t="b">
        <f t="shared" si="287"/>
        <v>1</v>
      </c>
      <c r="G913" s="410"/>
      <c r="H913" s="568" t="s">
        <v>706</v>
      </c>
      <c r="I913" s="568"/>
      <c r="J913" s="549" t="s">
        <v>693</v>
      </c>
      <c r="K913" s="569" t="str">
        <f t="shared" si="288"/>
        <v>-</v>
      </c>
      <c r="L913" s="570" t="s">
        <v>694</v>
      </c>
      <c r="M913" s="570" t="s">
        <v>694</v>
      </c>
      <c r="N913" s="570" t="s">
        <v>694</v>
      </c>
      <c r="O913" s="570" t="s">
        <v>694</v>
      </c>
      <c r="P913" s="570" t="s">
        <v>694</v>
      </c>
      <c r="Q913" s="570" t="s">
        <v>694</v>
      </c>
      <c r="R913" s="570" t="s">
        <v>694</v>
      </c>
      <c r="S913" s="570" t="s">
        <v>694</v>
      </c>
      <c r="T913" s="570" t="s">
        <v>694</v>
      </c>
      <c r="U913" s="570" t="s">
        <v>694</v>
      </c>
      <c r="V913" s="570" t="s">
        <v>694</v>
      </c>
      <c r="W913" s="570" t="s">
        <v>694</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customHeight="1" outlineLevel="3" x14ac:dyDescent="0.25">
      <c r="A914" s="383"/>
      <c r="B914" s="392"/>
      <c r="C914" s="385">
        <f t="shared" si="289"/>
        <v>4</v>
      </c>
      <c r="D914" s="410"/>
      <c r="E914" s="571">
        <f>E913</f>
        <v>4</v>
      </c>
      <c r="F914" s="461" t="b">
        <f t="shared" si="287"/>
        <v>1</v>
      </c>
      <c r="G914" s="410"/>
      <c r="H914" s="1065" t="s">
        <v>707</v>
      </c>
      <c r="I914" s="1066"/>
      <c r="J914" s="572" t="s">
        <v>696</v>
      </c>
      <c r="K914" s="573">
        <f t="shared" si="288"/>
        <v>43802</v>
      </c>
      <c r="L914" s="457">
        <v>48</v>
      </c>
      <c r="M914" s="574" t="s">
        <v>694</v>
      </c>
      <c r="N914" s="574" t="s">
        <v>694</v>
      </c>
      <c r="O914" s="574" t="s">
        <v>694</v>
      </c>
      <c r="P914" s="574" t="s">
        <v>694</v>
      </c>
      <c r="Q914" s="574" t="s">
        <v>694</v>
      </c>
      <c r="R914" s="574" t="s">
        <v>694</v>
      </c>
      <c r="S914" s="574" t="s">
        <v>694</v>
      </c>
      <c r="T914" s="574" t="s">
        <v>694</v>
      </c>
      <c r="U914" s="574" t="s">
        <v>694</v>
      </c>
      <c r="V914" s="574" t="s">
        <v>694</v>
      </c>
      <c r="W914" s="574" t="s">
        <v>694</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outlineLevel="3" x14ac:dyDescent="0.25">
      <c r="A915" s="383"/>
      <c r="B915" s="392"/>
      <c r="C915" s="385">
        <f t="shared" si="289"/>
        <v>4</v>
      </c>
      <c r="D915" s="410"/>
      <c r="E915" s="571">
        <f>E914</f>
        <v>4</v>
      </c>
      <c r="F915" s="461" t="b">
        <f t="shared" si="287"/>
        <v>1</v>
      </c>
      <c r="G915" s="410"/>
      <c r="H915" s="1067"/>
      <c r="I915" s="1068"/>
      <c r="J915" s="572" t="s">
        <v>697</v>
      </c>
      <c r="K915" s="573" t="str">
        <f t="shared" si="288"/>
        <v>-</v>
      </c>
      <c r="L915" s="574" t="s">
        <v>698</v>
      </c>
      <c r="M915" s="457">
        <v>34</v>
      </c>
      <c r="N915" s="574" t="s">
        <v>698</v>
      </c>
      <c r="O915" s="574" t="s">
        <v>698</v>
      </c>
      <c r="P915" s="574" t="s">
        <v>698</v>
      </c>
      <c r="Q915" s="574" t="s">
        <v>698</v>
      </c>
      <c r="R915" s="574" t="s">
        <v>698</v>
      </c>
      <c r="S915" s="574" t="s">
        <v>698</v>
      </c>
      <c r="T915" s="574" t="s">
        <v>698</v>
      </c>
      <c r="U915" s="574" t="s">
        <v>698</v>
      </c>
      <c r="V915" s="574" t="s">
        <v>698</v>
      </c>
      <c r="W915" s="574" t="s">
        <v>698</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outlineLevel="3" x14ac:dyDescent="0.25">
      <c r="A916" s="383"/>
      <c r="B916" s="392"/>
      <c r="C916" s="385">
        <f t="shared" si="289"/>
        <v>4</v>
      </c>
      <c r="D916" s="410"/>
      <c r="E916" s="571">
        <f>E915</f>
        <v>4</v>
      </c>
      <c r="F916" s="461" t="b">
        <f t="shared" si="287"/>
        <v>1</v>
      </c>
      <c r="G916" s="410"/>
      <c r="H916" s="1069"/>
      <c r="I916" s="1070"/>
      <c r="J916" s="557" t="s">
        <v>699</v>
      </c>
      <c r="K916" s="575" t="str">
        <f t="shared" si="288"/>
        <v>-</v>
      </c>
      <c r="L916" s="572" t="s">
        <v>694</v>
      </c>
      <c r="M916" s="572" t="s">
        <v>694</v>
      </c>
      <c r="N916" s="572" t="s">
        <v>694</v>
      </c>
      <c r="O916" s="572" t="s">
        <v>694</v>
      </c>
      <c r="P916" s="572" t="s">
        <v>694</v>
      </c>
      <c r="Q916" s="572" t="s">
        <v>694</v>
      </c>
      <c r="R916" s="572" t="s">
        <v>694</v>
      </c>
      <c r="S916" s="572" t="s">
        <v>694</v>
      </c>
      <c r="T916" s="572" t="s">
        <v>694</v>
      </c>
      <c r="U916" s="572" t="s">
        <v>694</v>
      </c>
      <c r="V916" s="576" t="s">
        <v>694</v>
      </c>
      <c r="W916" s="576" t="s">
        <v>694</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outlineLevel="3" x14ac:dyDescent="0.25">
      <c r="A917" s="383"/>
      <c r="B917" s="392"/>
      <c r="C917" s="385">
        <f t="shared" si="289"/>
        <v>4</v>
      </c>
      <c r="D917" s="410"/>
      <c r="E917" s="467">
        <v>5</v>
      </c>
      <c r="F917" s="461" t="b">
        <f t="shared" si="287"/>
        <v>1</v>
      </c>
      <c r="G917" s="410"/>
      <c r="H917" s="568" t="s">
        <v>708</v>
      </c>
      <c r="I917" s="568"/>
      <c r="J917" s="549" t="s">
        <v>693</v>
      </c>
      <c r="K917" s="569" t="str">
        <f t="shared" si="288"/>
        <v>-</v>
      </c>
      <c r="L917" s="578">
        <v>-1</v>
      </c>
      <c r="M917" s="570" t="s">
        <v>694</v>
      </c>
      <c r="N917" s="570" t="s">
        <v>694</v>
      </c>
      <c r="O917" s="570" t="s">
        <v>694</v>
      </c>
      <c r="P917" s="570" t="s">
        <v>694</v>
      </c>
      <c r="Q917" s="570" t="s">
        <v>694</v>
      </c>
      <c r="R917" s="570" t="s">
        <v>694</v>
      </c>
      <c r="S917" s="570" t="s">
        <v>694</v>
      </c>
      <c r="T917" s="570" t="s">
        <v>694</v>
      </c>
      <c r="U917" s="570" t="s">
        <v>694</v>
      </c>
      <c r="V917" s="570" t="s">
        <v>694</v>
      </c>
      <c r="W917" s="570" t="s">
        <v>694</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outlineLevel="3" x14ac:dyDescent="0.25">
      <c r="A918" s="383"/>
      <c r="B918" s="392"/>
      <c r="C918" s="385">
        <f t="shared" si="289"/>
        <v>4</v>
      </c>
      <c r="D918" s="410"/>
      <c r="E918" s="571">
        <f>E917</f>
        <v>5</v>
      </c>
      <c r="F918" s="461" t="b">
        <f t="shared" si="287"/>
        <v>1</v>
      </c>
      <c r="G918" s="410"/>
      <c r="H918" s="1065"/>
      <c r="I918" s="1066"/>
      <c r="J918" s="572" t="s">
        <v>696</v>
      </c>
      <c r="K918" s="573" t="str">
        <f t="shared" si="288"/>
        <v>-</v>
      </c>
      <c r="L918" s="574" t="s">
        <v>694</v>
      </c>
      <c r="M918" s="574" t="s">
        <v>694</v>
      </c>
      <c r="N918" s="574" t="s">
        <v>694</v>
      </c>
      <c r="O918" s="574" t="s">
        <v>694</v>
      </c>
      <c r="P918" s="574" t="s">
        <v>694</v>
      </c>
      <c r="Q918" s="574" t="s">
        <v>694</v>
      </c>
      <c r="R918" s="574" t="s">
        <v>694</v>
      </c>
      <c r="S918" s="574" t="s">
        <v>694</v>
      </c>
      <c r="T918" s="574" t="s">
        <v>694</v>
      </c>
      <c r="U918" s="574" t="s">
        <v>694</v>
      </c>
      <c r="V918" s="574" t="s">
        <v>694</v>
      </c>
      <c r="W918" s="574" t="s">
        <v>694</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outlineLevel="3" x14ac:dyDescent="0.25">
      <c r="A919" s="383"/>
      <c r="B919" s="392"/>
      <c r="C919" s="385">
        <f t="shared" si="289"/>
        <v>4</v>
      </c>
      <c r="D919" s="410"/>
      <c r="E919" s="571">
        <f>E918</f>
        <v>5</v>
      </c>
      <c r="F919" s="461" t="b">
        <f t="shared" si="287"/>
        <v>1</v>
      </c>
      <c r="G919" s="410"/>
      <c r="H919" s="1067"/>
      <c r="I919" s="1068"/>
      <c r="J919" s="572" t="s">
        <v>697</v>
      </c>
      <c r="K919" s="573" t="str">
        <f t="shared" si="288"/>
        <v>-</v>
      </c>
      <c r="L919" s="574" t="s">
        <v>698</v>
      </c>
      <c r="M919" s="574" t="s">
        <v>698</v>
      </c>
      <c r="N919" s="574" t="s">
        <v>698</v>
      </c>
      <c r="O919" s="574" t="s">
        <v>698</v>
      </c>
      <c r="P919" s="574" t="s">
        <v>698</v>
      </c>
      <c r="Q919" s="574" t="s">
        <v>698</v>
      </c>
      <c r="R919" s="574" t="s">
        <v>698</v>
      </c>
      <c r="S919" s="574" t="s">
        <v>698</v>
      </c>
      <c r="T919" s="574" t="s">
        <v>698</v>
      </c>
      <c r="U919" s="574" t="s">
        <v>698</v>
      </c>
      <c r="V919" s="574" t="s">
        <v>698</v>
      </c>
      <c r="W919" s="574" t="s">
        <v>698</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outlineLevel="3" x14ac:dyDescent="0.25">
      <c r="A920" s="383"/>
      <c r="B920" s="392"/>
      <c r="C920" s="385">
        <f t="shared" si="289"/>
        <v>4</v>
      </c>
      <c r="D920" s="410"/>
      <c r="E920" s="571">
        <f>E919</f>
        <v>5</v>
      </c>
      <c r="F920" s="461" t="b">
        <f t="shared" si="287"/>
        <v>1</v>
      </c>
      <c r="G920" s="410"/>
      <c r="H920" s="1069"/>
      <c r="I920" s="1070"/>
      <c r="J920" s="557" t="s">
        <v>699</v>
      </c>
      <c r="K920" s="575" t="str">
        <f t="shared" si="288"/>
        <v>-</v>
      </c>
      <c r="L920" s="572" t="s">
        <v>694</v>
      </c>
      <c r="M920" s="572" t="s">
        <v>694</v>
      </c>
      <c r="N920" s="572" t="s">
        <v>694</v>
      </c>
      <c r="O920" s="572" t="s">
        <v>694</v>
      </c>
      <c r="P920" s="572" t="s">
        <v>694</v>
      </c>
      <c r="Q920" s="572" t="s">
        <v>694</v>
      </c>
      <c r="R920" s="572" t="s">
        <v>694</v>
      </c>
      <c r="S920" s="572" t="s">
        <v>694</v>
      </c>
      <c r="T920" s="572" t="s">
        <v>694</v>
      </c>
      <c r="U920" s="572" t="s">
        <v>694</v>
      </c>
      <c r="V920" s="576" t="s">
        <v>694</v>
      </c>
      <c r="W920" s="576" t="s">
        <v>694</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outlineLevel="3" x14ac:dyDescent="0.25">
      <c r="A921" s="383"/>
      <c r="B921" s="392"/>
      <c r="C921" s="385">
        <f t="shared" si="289"/>
        <v>4</v>
      </c>
      <c r="D921" s="410"/>
      <c r="E921" s="467">
        <v>6</v>
      </c>
      <c r="F921" s="461" t="b">
        <f t="shared" si="287"/>
        <v>1</v>
      </c>
      <c r="G921" s="410"/>
      <c r="H921" s="568" t="s">
        <v>709</v>
      </c>
      <c r="I921" s="568"/>
      <c r="J921" s="549" t="s">
        <v>693</v>
      </c>
      <c r="K921" s="569" t="str">
        <f t="shared" si="288"/>
        <v>-</v>
      </c>
      <c r="L921" s="578">
        <v>-1</v>
      </c>
      <c r="M921" s="570" t="s">
        <v>694</v>
      </c>
      <c r="N921" s="570" t="s">
        <v>694</v>
      </c>
      <c r="O921" s="570" t="s">
        <v>694</v>
      </c>
      <c r="P921" s="570" t="s">
        <v>694</v>
      </c>
      <c r="Q921" s="570" t="s">
        <v>694</v>
      </c>
      <c r="R921" s="570" t="s">
        <v>694</v>
      </c>
      <c r="S921" s="570" t="s">
        <v>694</v>
      </c>
      <c r="T921" s="570" t="s">
        <v>694</v>
      </c>
      <c r="U921" s="570" t="s">
        <v>694</v>
      </c>
      <c r="V921" s="570" t="s">
        <v>694</v>
      </c>
      <c r="W921" s="570" t="s">
        <v>694</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outlineLevel="3" x14ac:dyDescent="0.25">
      <c r="A922" s="383"/>
      <c r="B922" s="392"/>
      <c r="C922" s="385">
        <f t="shared" si="289"/>
        <v>4</v>
      </c>
      <c r="D922" s="410"/>
      <c r="E922" s="571">
        <f>E921</f>
        <v>6</v>
      </c>
      <c r="F922" s="461" t="b">
        <f t="shared" si="287"/>
        <v>1</v>
      </c>
      <c r="G922" s="410"/>
      <c r="H922" s="1065"/>
      <c r="I922" s="1066"/>
      <c r="J922" s="572" t="s">
        <v>696</v>
      </c>
      <c r="K922" s="573" t="str">
        <f t="shared" si="288"/>
        <v>-</v>
      </c>
      <c r="L922" s="574" t="s">
        <v>694</v>
      </c>
      <c r="M922" s="574" t="s">
        <v>694</v>
      </c>
      <c r="N922" s="574" t="s">
        <v>694</v>
      </c>
      <c r="O922" s="574" t="s">
        <v>694</v>
      </c>
      <c r="P922" s="574" t="s">
        <v>694</v>
      </c>
      <c r="Q922" s="574" t="s">
        <v>694</v>
      </c>
      <c r="R922" s="574" t="s">
        <v>694</v>
      </c>
      <c r="S922" s="574" t="s">
        <v>694</v>
      </c>
      <c r="T922" s="574" t="s">
        <v>694</v>
      </c>
      <c r="U922" s="574" t="s">
        <v>694</v>
      </c>
      <c r="V922" s="574" t="s">
        <v>694</v>
      </c>
      <c r="W922" s="574" t="s">
        <v>694</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outlineLevel="3" x14ac:dyDescent="0.25">
      <c r="A923" s="383"/>
      <c r="B923" s="392"/>
      <c r="C923" s="385">
        <f t="shared" si="289"/>
        <v>4</v>
      </c>
      <c r="D923" s="410"/>
      <c r="E923" s="571">
        <f>E922</f>
        <v>6</v>
      </c>
      <c r="F923" s="461" t="b">
        <f t="shared" si="287"/>
        <v>1</v>
      </c>
      <c r="G923" s="410"/>
      <c r="H923" s="1067"/>
      <c r="I923" s="1068"/>
      <c r="J923" s="572" t="s">
        <v>697</v>
      </c>
      <c r="K923" s="573" t="str">
        <f t="shared" si="288"/>
        <v>-</v>
      </c>
      <c r="L923" s="574" t="s">
        <v>698</v>
      </c>
      <c r="M923" s="574" t="s">
        <v>698</v>
      </c>
      <c r="N923" s="574" t="s">
        <v>698</v>
      </c>
      <c r="O923" s="574" t="s">
        <v>698</v>
      </c>
      <c r="P923" s="574" t="s">
        <v>698</v>
      </c>
      <c r="Q923" s="574" t="s">
        <v>698</v>
      </c>
      <c r="R923" s="574" t="s">
        <v>698</v>
      </c>
      <c r="S923" s="574" t="s">
        <v>698</v>
      </c>
      <c r="T923" s="574" t="s">
        <v>698</v>
      </c>
      <c r="U923" s="574" t="s">
        <v>698</v>
      </c>
      <c r="V923" s="574" t="s">
        <v>698</v>
      </c>
      <c r="W923" s="574" t="s">
        <v>698</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outlineLevel="3" x14ac:dyDescent="0.25">
      <c r="A924" s="383"/>
      <c r="B924" s="392"/>
      <c r="C924" s="385">
        <f t="shared" si="289"/>
        <v>4</v>
      </c>
      <c r="D924" s="410"/>
      <c r="E924" s="571">
        <f>E923</f>
        <v>6</v>
      </c>
      <c r="F924" s="461" t="b">
        <f t="shared" si="287"/>
        <v>1</v>
      </c>
      <c r="G924" s="410"/>
      <c r="H924" s="1069"/>
      <c r="I924" s="1070"/>
      <c r="J924" s="557" t="s">
        <v>699</v>
      </c>
      <c r="K924" s="575" t="str">
        <f t="shared" si="288"/>
        <v>-</v>
      </c>
      <c r="L924" s="572" t="s">
        <v>694</v>
      </c>
      <c r="M924" s="572" t="s">
        <v>694</v>
      </c>
      <c r="N924" s="572" t="s">
        <v>694</v>
      </c>
      <c r="O924" s="572" t="s">
        <v>694</v>
      </c>
      <c r="P924" s="572" t="s">
        <v>694</v>
      </c>
      <c r="Q924" s="572" t="s">
        <v>694</v>
      </c>
      <c r="R924" s="572" t="s">
        <v>694</v>
      </c>
      <c r="S924" s="572" t="s">
        <v>694</v>
      </c>
      <c r="T924" s="572" t="s">
        <v>694</v>
      </c>
      <c r="U924" s="572" t="s">
        <v>694</v>
      </c>
      <c r="V924" s="576" t="s">
        <v>694</v>
      </c>
      <c r="W924" s="576" t="s">
        <v>694</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outlineLevel="3" x14ac:dyDescent="0.25">
      <c r="A925" s="383"/>
      <c r="B925" s="392"/>
      <c r="C925" s="385">
        <f t="shared" si="289"/>
        <v>4</v>
      </c>
      <c r="D925" s="410"/>
      <c r="E925" s="467">
        <v>7</v>
      </c>
      <c r="F925" s="461" t="b">
        <f t="shared" si="287"/>
        <v>1</v>
      </c>
      <c r="G925" s="410"/>
      <c r="H925" s="568" t="s">
        <v>710</v>
      </c>
      <c r="I925" s="568"/>
      <c r="J925" s="549" t="s">
        <v>693</v>
      </c>
      <c r="K925" s="569" t="str">
        <f t="shared" si="288"/>
        <v>-</v>
      </c>
      <c r="L925" s="578">
        <v>-1</v>
      </c>
      <c r="M925" s="570" t="s">
        <v>694</v>
      </c>
      <c r="N925" s="570" t="s">
        <v>694</v>
      </c>
      <c r="O925" s="570" t="s">
        <v>694</v>
      </c>
      <c r="P925" s="570" t="s">
        <v>694</v>
      </c>
      <c r="Q925" s="570" t="s">
        <v>694</v>
      </c>
      <c r="R925" s="570" t="s">
        <v>694</v>
      </c>
      <c r="S925" s="570" t="s">
        <v>694</v>
      </c>
      <c r="T925" s="570" t="s">
        <v>694</v>
      </c>
      <c r="U925" s="570" t="s">
        <v>694</v>
      </c>
      <c r="V925" s="570" t="s">
        <v>694</v>
      </c>
      <c r="W925" s="570" t="s">
        <v>694</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outlineLevel="3" x14ac:dyDescent="0.25">
      <c r="A926" s="383"/>
      <c r="B926" s="392"/>
      <c r="C926" s="385">
        <f t="shared" si="289"/>
        <v>4</v>
      </c>
      <c r="D926" s="410"/>
      <c r="E926" s="571">
        <f>E925</f>
        <v>7</v>
      </c>
      <c r="F926" s="461" t="b">
        <f t="shared" si="287"/>
        <v>1</v>
      </c>
      <c r="G926" s="410"/>
      <c r="H926" s="1065"/>
      <c r="I926" s="1066"/>
      <c r="J926" s="572" t="s">
        <v>696</v>
      </c>
      <c r="K926" s="573" t="str">
        <f t="shared" si="288"/>
        <v>-</v>
      </c>
      <c r="L926" s="574" t="s">
        <v>694</v>
      </c>
      <c r="M926" s="574" t="s">
        <v>694</v>
      </c>
      <c r="N926" s="574" t="s">
        <v>694</v>
      </c>
      <c r="O926" s="574" t="s">
        <v>694</v>
      </c>
      <c r="P926" s="574" t="s">
        <v>694</v>
      </c>
      <c r="Q926" s="574" t="s">
        <v>694</v>
      </c>
      <c r="R926" s="574" t="s">
        <v>694</v>
      </c>
      <c r="S926" s="574" t="s">
        <v>694</v>
      </c>
      <c r="T926" s="574" t="s">
        <v>694</v>
      </c>
      <c r="U926" s="574" t="s">
        <v>694</v>
      </c>
      <c r="V926" s="574" t="s">
        <v>694</v>
      </c>
      <c r="W926" s="574" t="s">
        <v>694</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outlineLevel="3" x14ac:dyDescent="0.25">
      <c r="A927" s="383"/>
      <c r="B927" s="392"/>
      <c r="C927" s="385">
        <f t="shared" si="289"/>
        <v>4</v>
      </c>
      <c r="D927" s="410"/>
      <c r="E927" s="571">
        <f>E926</f>
        <v>7</v>
      </c>
      <c r="F927" s="461" t="b">
        <f t="shared" si="287"/>
        <v>1</v>
      </c>
      <c r="G927" s="410"/>
      <c r="H927" s="1067"/>
      <c r="I927" s="1068"/>
      <c r="J927" s="572" t="s">
        <v>697</v>
      </c>
      <c r="K927" s="573" t="str">
        <f t="shared" si="288"/>
        <v>-</v>
      </c>
      <c r="L927" s="574" t="s">
        <v>698</v>
      </c>
      <c r="M927" s="574" t="s">
        <v>698</v>
      </c>
      <c r="N927" s="574" t="s">
        <v>698</v>
      </c>
      <c r="O927" s="574" t="s">
        <v>698</v>
      </c>
      <c r="P927" s="574" t="s">
        <v>698</v>
      </c>
      <c r="Q927" s="574" t="s">
        <v>698</v>
      </c>
      <c r="R927" s="574" t="s">
        <v>698</v>
      </c>
      <c r="S927" s="574" t="s">
        <v>698</v>
      </c>
      <c r="T927" s="574" t="s">
        <v>698</v>
      </c>
      <c r="U927" s="574" t="s">
        <v>698</v>
      </c>
      <c r="V927" s="574" t="s">
        <v>698</v>
      </c>
      <c r="W927" s="574" t="s">
        <v>698</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outlineLevel="3" x14ac:dyDescent="0.25">
      <c r="A928" s="383"/>
      <c r="B928" s="392"/>
      <c r="C928" s="385">
        <f t="shared" si="289"/>
        <v>4</v>
      </c>
      <c r="D928" s="410"/>
      <c r="E928" s="571">
        <f>E927</f>
        <v>7</v>
      </c>
      <c r="F928" s="461" t="b">
        <f t="shared" si="287"/>
        <v>1</v>
      </c>
      <c r="G928" s="410"/>
      <c r="H928" s="1069"/>
      <c r="I928" s="1070"/>
      <c r="J928" s="557" t="s">
        <v>699</v>
      </c>
      <c r="K928" s="575" t="str">
        <f t="shared" si="288"/>
        <v>-</v>
      </c>
      <c r="L928" s="572" t="s">
        <v>694</v>
      </c>
      <c r="M928" s="572" t="s">
        <v>694</v>
      </c>
      <c r="N928" s="572" t="s">
        <v>694</v>
      </c>
      <c r="O928" s="572" t="s">
        <v>694</v>
      </c>
      <c r="P928" s="572" t="s">
        <v>694</v>
      </c>
      <c r="Q928" s="572" t="s">
        <v>694</v>
      </c>
      <c r="R928" s="572" t="s">
        <v>694</v>
      </c>
      <c r="S928" s="572" t="s">
        <v>694</v>
      </c>
      <c r="T928" s="572" t="s">
        <v>694</v>
      </c>
      <c r="U928" s="572" t="s">
        <v>694</v>
      </c>
      <c r="V928" s="576" t="s">
        <v>694</v>
      </c>
      <c r="W928" s="576" t="s">
        <v>694</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outlineLevel="3" x14ac:dyDescent="0.25">
      <c r="A929" s="383"/>
      <c r="B929" s="392"/>
      <c r="C929" s="385">
        <f t="shared" si="289"/>
        <v>4</v>
      </c>
      <c r="D929" s="410"/>
      <c r="E929" s="467">
        <v>8</v>
      </c>
      <c r="F929" s="461" t="b">
        <f t="shared" ref="F929:F960" si="290">COUNTIFS($L929:$W929,"-")&lt;&gt;COUNTA($L929:$W929)</f>
        <v>1</v>
      </c>
      <c r="G929" s="410"/>
      <c r="H929" s="568" t="s">
        <v>1093</v>
      </c>
      <c r="I929" s="568"/>
      <c r="J929" s="549" t="s">
        <v>693</v>
      </c>
      <c r="K929" s="569" t="str">
        <f t="shared" si="288"/>
        <v>-</v>
      </c>
      <c r="L929" s="570" t="s">
        <v>694</v>
      </c>
      <c r="M929" s="570" t="s">
        <v>694</v>
      </c>
      <c r="N929" s="570" t="s">
        <v>694</v>
      </c>
      <c r="O929" s="570" t="s">
        <v>694</v>
      </c>
      <c r="P929" s="570" t="s">
        <v>694</v>
      </c>
      <c r="Q929" s="570" t="s">
        <v>694</v>
      </c>
      <c r="R929" s="570" t="s">
        <v>694</v>
      </c>
      <c r="S929" s="570" t="s">
        <v>694</v>
      </c>
      <c r="T929" s="570" t="s">
        <v>694</v>
      </c>
      <c r="U929" s="570" t="s">
        <v>694</v>
      </c>
      <c r="V929" s="570" t="s">
        <v>694</v>
      </c>
      <c r="W929" s="570" t="s">
        <v>694</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customHeight="1" outlineLevel="3" x14ac:dyDescent="0.25">
      <c r="A930" s="383"/>
      <c r="B930" s="392"/>
      <c r="C930" s="385">
        <f t="shared" si="289"/>
        <v>4</v>
      </c>
      <c r="D930" s="410"/>
      <c r="E930" s="571">
        <f>E929</f>
        <v>8</v>
      </c>
      <c r="F930" s="461" t="b">
        <f t="shared" si="290"/>
        <v>1</v>
      </c>
      <c r="G930" s="410"/>
      <c r="H930" s="1065" t="s">
        <v>1094</v>
      </c>
      <c r="I930" s="1066"/>
      <c r="J930" s="572" t="s">
        <v>696</v>
      </c>
      <c r="K930" s="573" t="str">
        <f t="shared" si="288"/>
        <v>-</v>
      </c>
      <c r="L930" s="574" t="s">
        <v>694</v>
      </c>
      <c r="M930" s="574" t="s">
        <v>694</v>
      </c>
      <c r="N930" s="574" t="s">
        <v>694</v>
      </c>
      <c r="O930" s="574" t="s">
        <v>694</v>
      </c>
      <c r="P930" s="574" t="s">
        <v>694</v>
      </c>
      <c r="Q930" s="457">
        <v>0</v>
      </c>
      <c r="R930" s="574" t="s">
        <v>694</v>
      </c>
      <c r="S930" s="457" t="b">
        <v>1</v>
      </c>
      <c r="T930" s="574" t="s">
        <v>694</v>
      </c>
      <c r="U930" s="574" t="s">
        <v>694</v>
      </c>
      <c r="V930" s="574" t="s">
        <v>694</v>
      </c>
      <c r="W930" s="574" t="s">
        <v>694</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outlineLevel="3" x14ac:dyDescent="0.25">
      <c r="A931" s="383"/>
      <c r="B931" s="392"/>
      <c r="C931" s="385">
        <f t="shared" si="289"/>
        <v>4</v>
      </c>
      <c r="D931" s="410"/>
      <c r="E931" s="571">
        <f>E930</f>
        <v>8</v>
      </c>
      <c r="F931" s="461" t="b">
        <f t="shared" si="290"/>
        <v>1</v>
      </c>
      <c r="G931" s="410"/>
      <c r="H931" s="1067"/>
      <c r="I931" s="1068"/>
      <c r="J931" s="572" t="s">
        <v>697</v>
      </c>
      <c r="K931" s="573" t="str">
        <f t="shared" si="288"/>
        <v>-</v>
      </c>
      <c r="L931" s="574" t="s">
        <v>698</v>
      </c>
      <c r="M931" s="574" t="s">
        <v>698</v>
      </c>
      <c r="N931" s="574" t="s">
        <v>698</v>
      </c>
      <c r="O931" s="574" t="s">
        <v>698</v>
      </c>
      <c r="P931" s="574" t="s">
        <v>698</v>
      </c>
      <c r="Q931" s="574" t="s">
        <v>698</v>
      </c>
      <c r="R931" s="574" t="s">
        <v>698</v>
      </c>
      <c r="S931" s="574" t="s">
        <v>698</v>
      </c>
      <c r="T931" s="574" t="s">
        <v>698</v>
      </c>
      <c r="U931" s="574" t="s">
        <v>698</v>
      </c>
      <c r="V931" s="574" t="s">
        <v>698</v>
      </c>
      <c r="W931" s="574" t="s">
        <v>698</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outlineLevel="3" x14ac:dyDescent="0.25">
      <c r="A932" s="383"/>
      <c r="B932" s="392"/>
      <c r="C932" s="385">
        <f t="shared" si="289"/>
        <v>4</v>
      </c>
      <c r="D932" s="410"/>
      <c r="E932" s="571">
        <f>E931</f>
        <v>8</v>
      </c>
      <c r="F932" s="461" t="b">
        <f t="shared" si="290"/>
        <v>1</v>
      </c>
      <c r="G932" s="410"/>
      <c r="H932" s="1069"/>
      <c r="I932" s="1070"/>
      <c r="J932" s="557" t="s">
        <v>699</v>
      </c>
      <c r="K932" s="575" t="str">
        <f t="shared" si="288"/>
        <v>-</v>
      </c>
      <c r="L932" s="572" t="s">
        <v>694</v>
      </c>
      <c r="M932" s="572" t="s">
        <v>694</v>
      </c>
      <c r="N932" s="572" t="s">
        <v>694</v>
      </c>
      <c r="O932" s="572" t="s">
        <v>694</v>
      </c>
      <c r="P932" s="572" t="s">
        <v>694</v>
      </c>
      <c r="Q932" s="572" t="s">
        <v>694</v>
      </c>
      <c r="R932" s="572" t="s">
        <v>694</v>
      </c>
      <c r="S932" s="572" t="s">
        <v>694</v>
      </c>
      <c r="T932" s="572" t="s">
        <v>694</v>
      </c>
      <c r="U932" s="572" t="s">
        <v>694</v>
      </c>
      <c r="V932" s="576" t="s">
        <v>694</v>
      </c>
      <c r="W932" s="576" t="s">
        <v>694</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outlineLevel="3" x14ac:dyDescent="0.25">
      <c r="A933" s="383"/>
      <c r="B933" s="392"/>
      <c r="C933" s="385">
        <f t="shared" ref="C933:C964" si="291">INT($C$885)+3</f>
        <v>4</v>
      </c>
      <c r="D933" s="410"/>
      <c r="E933" s="467">
        <v>9</v>
      </c>
      <c r="F933" s="461" t="b">
        <f t="shared" si="290"/>
        <v>1</v>
      </c>
      <c r="G933" s="410"/>
      <c r="H933" s="568" t="s">
        <v>711</v>
      </c>
      <c r="I933" s="568"/>
      <c r="J933" s="549" t="s">
        <v>693</v>
      </c>
      <c r="K933" s="569" t="str">
        <f t="shared" si="288"/>
        <v>-</v>
      </c>
      <c r="L933" s="570" t="s">
        <v>694</v>
      </c>
      <c r="M933" s="570" t="s">
        <v>694</v>
      </c>
      <c r="N933" s="570" t="s">
        <v>694</v>
      </c>
      <c r="O933" s="570" t="s">
        <v>694</v>
      </c>
      <c r="P933" s="570" t="s">
        <v>694</v>
      </c>
      <c r="Q933" s="570" t="s">
        <v>694</v>
      </c>
      <c r="R933" s="570" t="s">
        <v>694</v>
      </c>
      <c r="S933" s="570" t="s">
        <v>694</v>
      </c>
      <c r="T933" s="570" t="s">
        <v>694</v>
      </c>
      <c r="U933" s="570" t="s">
        <v>694</v>
      </c>
      <c r="V933" s="570" t="s">
        <v>694</v>
      </c>
      <c r="W933" s="570" t="s">
        <v>694</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customHeight="1" outlineLevel="3" x14ac:dyDescent="0.25">
      <c r="A934" s="383"/>
      <c r="B934" s="392"/>
      <c r="C934" s="385">
        <f t="shared" si="291"/>
        <v>4</v>
      </c>
      <c r="D934" s="410"/>
      <c r="E934" s="571">
        <f>E933</f>
        <v>9</v>
      </c>
      <c r="F934" s="461" t="b">
        <f t="shared" si="290"/>
        <v>1</v>
      </c>
      <c r="G934" s="410"/>
      <c r="H934" s="1065" t="s">
        <v>1095</v>
      </c>
      <c r="I934" s="1066"/>
      <c r="J934" s="572" t="s">
        <v>696</v>
      </c>
      <c r="K934" s="573" t="str">
        <f t="shared" si="288"/>
        <v>-</v>
      </c>
      <c r="L934" s="574" t="s">
        <v>694</v>
      </c>
      <c r="M934" s="574" t="s">
        <v>694</v>
      </c>
      <c r="N934" s="574" t="s">
        <v>694</v>
      </c>
      <c r="O934" s="574" t="s">
        <v>694</v>
      </c>
      <c r="P934" s="574" t="s">
        <v>694</v>
      </c>
      <c r="Q934" s="1038">
        <f>INT($I$402)+2</f>
        <v>37</v>
      </c>
      <c r="R934" s="574" t="s">
        <v>694</v>
      </c>
      <c r="S934" s="457" t="b">
        <v>1</v>
      </c>
      <c r="T934" s="574">
        <v>1</v>
      </c>
      <c r="U934" s="574" t="s">
        <v>694</v>
      </c>
      <c r="V934" s="574" t="s">
        <v>694</v>
      </c>
      <c r="W934" s="574" t="s">
        <v>694</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outlineLevel="3" x14ac:dyDescent="0.25">
      <c r="A935" s="383"/>
      <c r="B935" s="392"/>
      <c r="C935" s="385">
        <f t="shared" si="291"/>
        <v>4</v>
      </c>
      <c r="D935" s="410"/>
      <c r="E935" s="571">
        <f>E934</f>
        <v>9</v>
      </c>
      <c r="F935" s="461" t="b">
        <f t="shared" si="290"/>
        <v>1</v>
      </c>
      <c r="G935" s="410"/>
      <c r="H935" s="1067"/>
      <c r="I935" s="1068"/>
      <c r="J935" s="572" t="s">
        <v>697</v>
      </c>
      <c r="K935" s="573" t="str">
        <f t="shared" si="288"/>
        <v>-</v>
      </c>
      <c r="L935" s="574" t="s">
        <v>698</v>
      </c>
      <c r="M935" s="574" t="s">
        <v>698</v>
      </c>
      <c r="N935" s="574" t="s">
        <v>698</v>
      </c>
      <c r="O935" s="574" t="s">
        <v>698</v>
      </c>
      <c r="P935" s="574" t="s">
        <v>698</v>
      </c>
      <c r="Q935" s="574" t="s">
        <v>698</v>
      </c>
      <c r="R935" s="574" t="s">
        <v>698</v>
      </c>
      <c r="S935" s="574" t="s">
        <v>698</v>
      </c>
      <c r="T935" s="574" t="s">
        <v>698</v>
      </c>
      <c r="U935" s="574" t="s">
        <v>698</v>
      </c>
      <c r="V935" s="574" t="s">
        <v>698</v>
      </c>
      <c r="W935" s="574" t="s">
        <v>698</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outlineLevel="3" x14ac:dyDescent="0.25">
      <c r="A936" s="383"/>
      <c r="B936" s="392"/>
      <c r="C936" s="385">
        <f t="shared" si="291"/>
        <v>4</v>
      </c>
      <c r="D936" s="410"/>
      <c r="E936" s="571">
        <f>E935</f>
        <v>9</v>
      </c>
      <c r="F936" s="461" t="b">
        <f t="shared" si="290"/>
        <v>1</v>
      </c>
      <c r="G936" s="410"/>
      <c r="H936" s="1069"/>
      <c r="I936" s="1070"/>
      <c r="J936" s="557" t="s">
        <v>699</v>
      </c>
      <c r="K936" s="575" t="str">
        <f t="shared" si="288"/>
        <v>-</v>
      </c>
      <c r="L936" s="572" t="s">
        <v>694</v>
      </c>
      <c r="M936" s="572" t="s">
        <v>694</v>
      </c>
      <c r="N936" s="572" t="s">
        <v>694</v>
      </c>
      <c r="O936" s="572" t="s">
        <v>694</v>
      </c>
      <c r="P936" s="572" t="s">
        <v>694</v>
      </c>
      <c r="Q936" s="572" t="s">
        <v>694</v>
      </c>
      <c r="R936" s="572" t="s">
        <v>694</v>
      </c>
      <c r="S936" s="572" t="s">
        <v>694</v>
      </c>
      <c r="T936" s="572" t="s">
        <v>694</v>
      </c>
      <c r="U936" s="572" t="s">
        <v>694</v>
      </c>
      <c r="V936" s="576" t="s">
        <v>694</v>
      </c>
      <c r="W936" s="576" t="s">
        <v>694</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outlineLevel="3" x14ac:dyDescent="0.25">
      <c r="A937" s="383"/>
      <c r="B937" s="392"/>
      <c r="C937" s="385">
        <f t="shared" si="291"/>
        <v>4</v>
      </c>
      <c r="D937" s="410"/>
      <c r="E937" s="467">
        <v>10</v>
      </c>
      <c r="F937" s="461" t="b">
        <f t="shared" si="290"/>
        <v>1</v>
      </c>
      <c r="G937" s="410"/>
      <c r="H937" s="568" t="s">
        <v>712</v>
      </c>
      <c r="I937" s="568"/>
      <c r="J937" s="549" t="s">
        <v>693</v>
      </c>
      <c r="K937" s="569" t="str">
        <f t="shared" si="288"/>
        <v>-</v>
      </c>
      <c r="L937" s="570" t="s">
        <v>694</v>
      </c>
      <c r="M937" s="570" t="s">
        <v>694</v>
      </c>
      <c r="N937" s="570" t="s">
        <v>694</v>
      </c>
      <c r="O937" s="570" t="s">
        <v>694</v>
      </c>
      <c r="P937" s="570" t="s">
        <v>694</v>
      </c>
      <c r="Q937" s="570" t="s">
        <v>694</v>
      </c>
      <c r="R937" s="570" t="s">
        <v>694</v>
      </c>
      <c r="S937" s="570" t="s">
        <v>694</v>
      </c>
      <c r="T937" s="570" t="s">
        <v>694</v>
      </c>
      <c r="U937" s="570" t="s">
        <v>694</v>
      </c>
      <c r="V937" s="570" t="s">
        <v>694</v>
      </c>
      <c r="W937" s="570" t="s">
        <v>694</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customHeight="1" outlineLevel="3" x14ac:dyDescent="0.25">
      <c r="A938" s="383"/>
      <c r="B938" s="392"/>
      <c r="C938" s="385">
        <f t="shared" si="291"/>
        <v>4</v>
      </c>
      <c r="D938" s="410"/>
      <c r="E938" s="571">
        <f>E937</f>
        <v>10</v>
      </c>
      <c r="F938" s="461" t="b">
        <f t="shared" si="290"/>
        <v>1</v>
      </c>
      <c r="G938" s="410"/>
      <c r="H938" s="1065" t="s">
        <v>1096</v>
      </c>
      <c r="I938" s="1066"/>
      <c r="J938" s="572" t="s">
        <v>696</v>
      </c>
      <c r="K938" s="573" t="str">
        <f t="shared" si="288"/>
        <v>-</v>
      </c>
      <c r="L938" s="574" t="s">
        <v>694</v>
      </c>
      <c r="M938" s="574" t="s">
        <v>694</v>
      </c>
      <c r="N938" s="574" t="s">
        <v>694</v>
      </c>
      <c r="O938" s="574" t="s">
        <v>694</v>
      </c>
      <c r="P938" s="574" t="s">
        <v>694</v>
      </c>
      <c r="Q938" s="1038">
        <f>INT($I$403)+2</f>
        <v>52</v>
      </c>
      <c r="R938" s="574" t="s">
        <v>694</v>
      </c>
      <c r="S938" s="457" t="b">
        <v>1</v>
      </c>
      <c r="T938" s="574">
        <v>2</v>
      </c>
      <c r="U938" s="574" t="s">
        <v>694</v>
      </c>
      <c r="V938" s="574" t="s">
        <v>694</v>
      </c>
      <c r="W938" s="574" t="s">
        <v>694</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outlineLevel="3" x14ac:dyDescent="0.25">
      <c r="A939" s="383"/>
      <c r="B939" s="392"/>
      <c r="C939" s="385">
        <f t="shared" si="291"/>
        <v>4</v>
      </c>
      <c r="D939" s="410"/>
      <c r="E939" s="571">
        <f>E938</f>
        <v>10</v>
      </c>
      <c r="F939" s="461" t="b">
        <f t="shared" si="290"/>
        <v>1</v>
      </c>
      <c r="G939" s="410"/>
      <c r="H939" s="1067"/>
      <c r="I939" s="1068"/>
      <c r="J939" s="572" t="s">
        <v>697</v>
      </c>
      <c r="K939" s="573" t="str">
        <f t="shared" si="288"/>
        <v>-</v>
      </c>
      <c r="L939" s="574" t="s">
        <v>698</v>
      </c>
      <c r="M939" s="574" t="s">
        <v>698</v>
      </c>
      <c r="N939" s="574" t="s">
        <v>698</v>
      </c>
      <c r="O939" s="574" t="s">
        <v>698</v>
      </c>
      <c r="P939" s="574" t="s">
        <v>698</v>
      </c>
      <c r="Q939" s="574" t="s">
        <v>698</v>
      </c>
      <c r="R939" s="574" t="s">
        <v>698</v>
      </c>
      <c r="S939" s="574" t="s">
        <v>698</v>
      </c>
      <c r="T939" s="574" t="s">
        <v>698</v>
      </c>
      <c r="U939" s="574" t="s">
        <v>698</v>
      </c>
      <c r="V939" s="574" t="s">
        <v>698</v>
      </c>
      <c r="W939" s="574" t="s">
        <v>698</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outlineLevel="3" x14ac:dyDescent="0.25">
      <c r="A940" s="383"/>
      <c r="B940" s="392"/>
      <c r="C940" s="385">
        <f t="shared" si="291"/>
        <v>4</v>
      </c>
      <c r="D940" s="410"/>
      <c r="E940" s="571">
        <f>E939</f>
        <v>10</v>
      </c>
      <c r="F940" s="461" t="b">
        <f t="shared" si="290"/>
        <v>1</v>
      </c>
      <c r="G940" s="410"/>
      <c r="H940" s="1069"/>
      <c r="I940" s="1070"/>
      <c r="J940" s="557" t="s">
        <v>699</v>
      </c>
      <c r="K940" s="575" t="str">
        <f t="shared" si="288"/>
        <v>-</v>
      </c>
      <c r="L940" s="572" t="s">
        <v>694</v>
      </c>
      <c r="M940" s="572" t="s">
        <v>694</v>
      </c>
      <c r="N940" s="572" t="s">
        <v>694</v>
      </c>
      <c r="O940" s="572" t="s">
        <v>694</v>
      </c>
      <c r="P940" s="572" t="s">
        <v>694</v>
      </c>
      <c r="Q940" s="572" t="s">
        <v>694</v>
      </c>
      <c r="R940" s="572" t="s">
        <v>694</v>
      </c>
      <c r="S940" s="572" t="s">
        <v>694</v>
      </c>
      <c r="T940" s="572" t="s">
        <v>694</v>
      </c>
      <c r="U940" s="572" t="s">
        <v>694</v>
      </c>
      <c r="V940" s="576" t="s">
        <v>694</v>
      </c>
      <c r="W940" s="576" t="s">
        <v>694</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outlineLevel="3" x14ac:dyDescent="0.25">
      <c r="A941" s="383"/>
      <c r="B941" s="392"/>
      <c r="C941" s="385">
        <f t="shared" si="291"/>
        <v>4</v>
      </c>
      <c r="D941" s="410"/>
      <c r="E941" s="467">
        <v>11</v>
      </c>
      <c r="F941" s="461" t="b">
        <f t="shared" si="290"/>
        <v>1</v>
      </c>
      <c r="G941" s="410"/>
      <c r="H941" s="568" t="s">
        <v>713</v>
      </c>
      <c r="I941" s="568"/>
      <c r="J941" s="549" t="s">
        <v>693</v>
      </c>
      <c r="K941" s="569" t="str">
        <f t="shared" si="288"/>
        <v>-</v>
      </c>
      <c r="L941" s="570" t="s">
        <v>694</v>
      </c>
      <c r="M941" s="570" t="s">
        <v>694</v>
      </c>
      <c r="N941" s="570" t="s">
        <v>694</v>
      </c>
      <c r="O941" s="570" t="s">
        <v>694</v>
      </c>
      <c r="P941" s="570" t="s">
        <v>694</v>
      </c>
      <c r="Q941" s="570" t="s">
        <v>694</v>
      </c>
      <c r="R941" s="570" t="s">
        <v>694</v>
      </c>
      <c r="S941" s="570" t="s">
        <v>694</v>
      </c>
      <c r="T941" s="570" t="s">
        <v>694</v>
      </c>
      <c r="U941" s="570" t="s">
        <v>694</v>
      </c>
      <c r="V941" s="570" t="s">
        <v>694</v>
      </c>
      <c r="W941" s="570" t="s">
        <v>694</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customHeight="1" outlineLevel="3" x14ac:dyDescent="0.25">
      <c r="A942" s="383"/>
      <c r="B942" s="392"/>
      <c r="C942" s="385">
        <f t="shared" si="291"/>
        <v>4</v>
      </c>
      <c r="D942" s="410"/>
      <c r="E942" s="571">
        <f>E941</f>
        <v>11</v>
      </c>
      <c r="F942" s="461" t="b">
        <f t="shared" si="290"/>
        <v>1</v>
      </c>
      <c r="G942" s="410"/>
      <c r="H942" s="1065" t="s">
        <v>1096</v>
      </c>
      <c r="I942" s="1066"/>
      <c r="J942" s="572" t="s">
        <v>696</v>
      </c>
      <c r="K942" s="573" t="str">
        <f t="shared" si="288"/>
        <v>-</v>
      </c>
      <c r="L942" s="574" t="s">
        <v>694</v>
      </c>
      <c r="M942" s="574" t="s">
        <v>694</v>
      </c>
      <c r="N942" s="574" t="s">
        <v>694</v>
      </c>
      <c r="O942" s="574" t="s">
        <v>694</v>
      </c>
      <c r="P942" s="574" t="s">
        <v>694</v>
      </c>
      <c r="Q942" s="1038">
        <f>INT($I$404)+2</f>
        <v>52</v>
      </c>
      <c r="R942" s="574" t="s">
        <v>694</v>
      </c>
      <c r="S942" s="457" t="b">
        <v>1</v>
      </c>
      <c r="T942" s="574">
        <v>3</v>
      </c>
      <c r="U942" s="574" t="s">
        <v>694</v>
      </c>
      <c r="V942" s="574" t="s">
        <v>694</v>
      </c>
      <c r="W942" s="574" t="s">
        <v>694</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outlineLevel="3" x14ac:dyDescent="0.25">
      <c r="A943" s="383"/>
      <c r="B943" s="392"/>
      <c r="C943" s="385">
        <f t="shared" si="291"/>
        <v>4</v>
      </c>
      <c r="D943" s="410"/>
      <c r="E943" s="571">
        <f>E942</f>
        <v>11</v>
      </c>
      <c r="F943" s="461" t="b">
        <f t="shared" si="290"/>
        <v>1</v>
      </c>
      <c r="G943" s="410"/>
      <c r="H943" s="1067"/>
      <c r="I943" s="1068"/>
      <c r="J943" s="572" t="s">
        <v>697</v>
      </c>
      <c r="K943" s="573" t="str">
        <f t="shared" si="288"/>
        <v>-</v>
      </c>
      <c r="L943" s="574" t="s">
        <v>698</v>
      </c>
      <c r="M943" s="574" t="s">
        <v>698</v>
      </c>
      <c r="N943" s="574" t="s">
        <v>698</v>
      </c>
      <c r="O943" s="574" t="s">
        <v>698</v>
      </c>
      <c r="P943" s="574" t="s">
        <v>698</v>
      </c>
      <c r="Q943" s="574" t="s">
        <v>698</v>
      </c>
      <c r="R943" s="574" t="s">
        <v>698</v>
      </c>
      <c r="S943" s="574" t="s">
        <v>698</v>
      </c>
      <c r="T943" s="574" t="s">
        <v>698</v>
      </c>
      <c r="U943" s="574" t="s">
        <v>698</v>
      </c>
      <c r="V943" s="574" t="s">
        <v>698</v>
      </c>
      <c r="W943" s="574" t="s">
        <v>698</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outlineLevel="3" x14ac:dyDescent="0.25">
      <c r="A944" s="383"/>
      <c r="B944" s="392"/>
      <c r="C944" s="385">
        <f t="shared" si="291"/>
        <v>4</v>
      </c>
      <c r="D944" s="410"/>
      <c r="E944" s="571">
        <f>E943</f>
        <v>11</v>
      </c>
      <c r="F944" s="461" t="b">
        <f t="shared" si="290"/>
        <v>1</v>
      </c>
      <c r="G944" s="410"/>
      <c r="H944" s="1069"/>
      <c r="I944" s="1070"/>
      <c r="J944" s="557" t="s">
        <v>699</v>
      </c>
      <c r="K944" s="575" t="str">
        <f t="shared" si="288"/>
        <v>-</v>
      </c>
      <c r="L944" s="572" t="s">
        <v>694</v>
      </c>
      <c r="M944" s="572" t="s">
        <v>694</v>
      </c>
      <c r="N944" s="572" t="s">
        <v>694</v>
      </c>
      <c r="O944" s="572" t="s">
        <v>694</v>
      </c>
      <c r="P944" s="572" t="s">
        <v>694</v>
      </c>
      <c r="Q944" s="572" t="s">
        <v>694</v>
      </c>
      <c r="R944" s="572" t="s">
        <v>694</v>
      </c>
      <c r="S944" s="572" t="s">
        <v>694</v>
      </c>
      <c r="T944" s="572" t="s">
        <v>694</v>
      </c>
      <c r="U944" s="572" t="s">
        <v>694</v>
      </c>
      <c r="V944" s="576" t="s">
        <v>694</v>
      </c>
      <c r="W944" s="576" t="s">
        <v>694</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outlineLevel="3" x14ac:dyDescent="0.25">
      <c r="A945" s="383"/>
      <c r="B945" s="392"/>
      <c r="C945" s="385">
        <f t="shared" si="291"/>
        <v>4</v>
      </c>
      <c r="D945" s="410"/>
      <c r="E945" s="467">
        <v>12</v>
      </c>
      <c r="F945" s="461" t="b">
        <f t="shared" si="290"/>
        <v>1</v>
      </c>
      <c r="G945" s="410"/>
      <c r="H945" s="568" t="s">
        <v>714</v>
      </c>
      <c r="I945" s="568"/>
      <c r="J945" s="549" t="s">
        <v>693</v>
      </c>
      <c r="K945" s="569" t="str">
        <f t="shared" si="288"/>
        <v>-</v>
      </c>
      <c r="L945" s="570" t="s">
        <v>694</v>
      </c>
      <c r="M945" s="570" t="s">
        <v>694</v>
      </c>
      <c r="N945" s="570" t="s">
        <v>694</v>
      </c>
      <c r="O945" s="570" t="s">
        <v>694</v>
      </c>
      <c r="P945" s="570" t="s">
        <v>694</v>
      </c>
      <c r="Q945" s="570" t="s">
        <v>694</v>
      </c>
      <c r="R945" s="570" t="s">
        <v>694</v>
      </c>
      <c r="S945" s="570" t="s">
        <v>694</v>
      </c>
      <c r="T945" s="570" t="s">
        <v>694</v>
      </c>
      <c r="U945" s="570" t="s">
        <v>694</v>
      </c>
      <c r="V945" s="570" t="s">
        <v>694</v>
      </c>
      <c r="W945" s="570" t="s">
        <v>694</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customHeight="1" outlineLevel="3" x14ac:dyDescent="0.25">
      <c r="A946" s="383"/>
      <c r="B946" s="392"/>
      <c r="C946" s="385">
        <f t="shared" si="291"/>
        <v>4</v>
      </c>
      <c r="D946" s="410"/>
      <c r="E946" s="571">
        <f>E945</f>
        <v>12</v>
      </c>
      <c r="F946" s="461" t="b">
        <f t="shared" si="290"/>
        <v>1</v>
      </c>
      <c r="G946" s="410"/>
      <c r="H946" s="1065" t="s">
        <v>1096</v>
      </c>
      <c r="I946" s="1066"/>
      <c r="J946" s="572" t="s">
        <v>696</v>
      </c>
      <c r="K946" s="573" t="str">
        <f t="shared" si="288"/>
        <v>-</v>
      </c>
      <c r="L946" s="574" t="s">
        <v>694</v>
      </c>
      <c r="M946" s="574" t="s">
        <v>694</v>
      </c>
      <c r="N946" s="574" t="s">
        <v>694</v>
      </c>
      <c r="O946" s="574" t="s">
        <v>694</v>
      </c>
      <c r="P946" s="574" t="s">
        <v>694</v>
      </c>
      <c r="Q946" s="1038">
        <f>INT($I$405)+2</f>
        <v>52</v>
      </c>
      <c r="R946" s="574" t="s">
        <v>694</v>
      </c>
      <c r="S946" s="457" t="b">
        <v>1</v>
      </c>
      <c r="T946" s="574">
        <v>4</v>
      </c>
      <c r="U946" s="574" t="s">
        <v>694</v>
      </c>
      <c r="V946" s="574" t="s">
        <v>694</v>
      </c>
      <c r="W946" s="574" t="s">
        <v>694</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outlineLevel="3" x14ac:dyDescent="0.25">
      <c r="A947" s="383"/>
      <c r="B947" s="392"/>
      <c r="C947" s="385">
        <f t="shared" si="291"/>
        <v>4</v>
      </c>
      <c r="D947" s="410"/>
      <c r="E947" s="571">
        <f>E946</f>
        <v>12</v>
      </c>
      <c r="F947" s="461" t="b">
        <f t="shared" si="290"/>
        <v>1</v>
      </c>
      <c r="G947" s="410"/>
      <c r="H947" s="1067"/>
      <c r="I947" s="1068"/>
      <c r="J947" s="572" t="s">
        <v>697</v>
      </c>
      <c r="K947" s="573" t="str">
        <f t="shared" si="288"/>
        <v>-</v>
      </c>
      <c r="L947" s="574" t="s">
        <v>698</v>
      </c>
      <c r="M947" s="574" t="s">
        <v>698</v>
      </c>
      <c r="N947" s="574" t="s">
        <v>698</v>
      </c>
      <c r="O947" s="574" t="s">
        <v>698</v>
      </c>
      <c r="P947" s="574" t="s">
        <v>698</v>
      </c>
      <c r="Q947" s="574" t="s">
        <v>698</v>
      </c>
      <c r="R947" s="574" t="s">
        <v>698</v>
      </c>
      <c r="S947" s="574" t="s">
        <v>698</v>
      </c>
      <c r="T947" s="574" t="s">
        <v>698</v>
      </c>
      <c r="U947" s="574" t="s">
        <v>698</v>
      </c>
      <c r="V947" s="574" t="s">
        <v>698</v>
      </c>
      <c r="W947" s="574" t="s">
        <v>698</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outlineLevel="3" x14ac:dyDescent="0.25">
      <c r="A948" s="383"/>
      <c r="B948" s="392"/>
      <c r="C948" s="385">
        <f t="shared" si="291"/>
        <v>4</v>
      </c>
      <c r="D948" s="410"/>
      <c r="E948" s="571">
        <f>E947</f>
        <v>12</v>
      </c>
      <c r="F948" s="461" t="b">
        <f t="shared" si="290"/>
        <v>1</v>
      </c>
      <c r="G948" s="410"/>
      <c r="H948" s="1069"/>
      <c r="I948" s="1070"/>
      <c r="J948" s="557" t="s">
        <v>699</v>
      </c>
      <c r="K948" s="575" t="str">
        <f t="shared" si="288"/>
        <v>-</v>
      </c>
      <c r="L948" s="572" t="s">
        <v>694</v>
      </c>
      <c r="M948" s="572" t="s">
        <v>694</v>
      </c>
      <c r="N948" s="572" t="s">
        <v>694</v>
      </c>
      <c r="O948" s="572" t="s">
        <v>694</v>
      </c>
      <c r="P948" s="572" t="s">
        <v>694</v>
      </c>
      <c r="Q948" s="572" t="s">
        <v>694</v>
      </c>
      <c r="R948" s="572" t="s">
        <v>694</v>
      </c>
      <c r="S948" s="572" t="s">
        <v>694</v>
      </c>
      <c r="T948" s="572" t="s">
        <v>694</v>
      </c>
      <c r="U948" s="572" t="s">
        <v>694</v>
      </c>
      <c r="V948" s="576" t="s">
        <v>694</v>
      </c>
      <c r="W948" s="576" t="s">
        <v>694</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outlineLevel="3" x14ac:dyDescent="0.25">
      <c r="A949" s="383"/>
      <c r="B949" s="392"/>
      <c r="C949" s="385">
        <f t="shared" si="291"/>
        <v>4</v>
      </c>
      <c r="D949" s="410"/>
      <c r="E949" s="467">
        <v>13</v>
      </c>
      <c r="F949" s="461" t="b">
        <f t="shared" si="290"/>
        <v>1</v>
      </c>
      <c r="G949" s="410"/>
      <c r="H949" s="568" t="s">
        <v>715</v>
      </c>
      <c r="I949" s="568"/>
      <c r="J949" s="549" t="s">
        <v>693</v>
      </c>
      <c r="K949" s="569" t="str">
        <f t="shared" si="288"/>
        <v>-</v>
      </c>
      <c r="L949" s="578">
        <v>-1</v>
      </c>
      <c r="M949" s="570" t="s">
        <v>694</v>
      </c>
      <c r="N949" s="570" t="s">
        <v>694</v>
      </c>
      <c r="O949" s="570" t="s">
        <v>694</v>
      </c>
      <c r="P949" s="570" t="s">
        <v>694</v>
      </c>
      <c r="Q949" s="570" t="s">
        <v>694</v>
      </c>
      <c r="R949" s="570" t="s">
        <v>694</v>
      </c>
      <c r="S949" s="570" t="s">
        <v>694</v>
      </c>
      <c r="T949" s="570" t="s">
        <v>694</v>
      </c>
      <c r="U949" s="570" t="s">
        <v>694</v>
      </c>
      <c r="V949" s="570" t="s">
        <v>694</v>
      </c>
      <c r="W949" s="570" t="s">
        <v>694</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customHeight="1" outlineLevel="3" x14ac:dyDescent="0.25">
      <c r="A950" s="383"/>
      <c r="B950" s="392"/>
      <c r="C950" s="385">
        <f t="shared" si="291"/>
        <v>4</v>
      </c>
      <c r="D950" s="410"/>
      <c r="E950" s="571">
        <f>E949</f>
        <v>13</v>
      </c>
      <c r="F950" s="461" t="b">
        <f t="shared" si="290"/>
        <v>1</v>
      </c>
      <c r="G950" s="410"/>
      <c r="H950" s="1065" t="s">
        <v>716</v>
      </c>
      <c r="I950" s="1066"/>
      <c r="J950" s="572" t="s">
        <v>696</v>
      </c>
      <c r="K950" s="573" t="str">
        <f t="shared" si="288"/>
        <v>-</v>
      </c>
      <c r="L950" s="574" t="s">
        <v>694</v>
      </c>
      <c r="M950" s="574" t="s">
        <v>694</v>
      </c>
      <c r="N950" s="574" t="s">
        <v>694</v>
      </c>
      <c r="O950" s="574" t="s">
        <v>694</v>
      </c>
      <c r="P950" s="574" t="s">
        <v>694</v>
      </c>
      <c r="Q950" s="457">
        <f>INT(150/7)+2</f>
        <v>23</v>
      </c>
      <c r="R950" s="574" t="s">
        <v>694</v>
      </c>
      <c r="S950" s="457" t="b">
        <v>1</v>
      </c>
      <c r="T950" s="574" t="s">
        <v>694</v>
      </c>
      <c r="U950" s="574" t="s">
        <v>694</v>
      </c>
      <c r="V950" s="574" t="s">
        <v>694</v>
      </c>
      <c r="W950" s="574" t="s">
        <v>694</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outlineLevel="3" x14ac:dyDescent="0.25">
      <c r="A951" s="383"/>
      <c r="B951" s="392"/>
      <c r="C951" s="385">
        <f t="shared" si="291"/>
        <v>4</v>
      </c>
      <c r="D951" s="410"/>
      <c r="E951" s="571">
        <f>E950</f>
        <v>13</v>
      </c>
      <c r="F951" s="461" t="b">
        <f t="shared" si="290"/>
        <v>1</v>
      </c>
      <c r="G951" s="410"/>
      <c r="H951" s="1067"/>
      <c r="I951" s="1068"/>
      <c r="J951" s="572" t="s">
        <v>697</v>
      </c>
      <c r="K951" s="573" t="str">
        <f t="shared" si="288"/>
        <v>-</v>
      </c>
      <c r="L951" s="574" t="s">
        <v>698</v>
      </c>
      <c r="M951" s="574" t="s">
        <v>698</v>
      </c>
      <c r="N951" s="574" t="s">
        <v>698</v>
      </c>
      <c r="O951" s="574" t="s">
        <v>698</v>
      </c>
      <c r="P951" s="574" t="s">
        <v>698</v>
      </c>
      <c r="Q951" s="574" t="s">
        <v>698</v>
      </c>
      <c r="R951" s="574" t="s">
        <v>698</v>
      </c>
      <c r="S951" s="574" t="s">
        <v>698</v>
      </c>
      <c r="T951" s="574" t="s">
        <v>698</v>
      </c>
      <c r="U951" s="574" t="s">
        <v>698</v>
      </c>
      <c r="V951" s="574" t="s">
        <v>698</v>
      </c>
      <c r="W951" s="574" t="s">
        <v>698</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outlineLevel="3" x14ac:dyDescent="0.25">
      <c r="A952" s="383"/>
      <c r="B952" s="392"/>
      <c r="C952" s="385">
        <f t="shared" si="291"/>
        <v>4</v>
      </c>
      <c r="D952" s="410"/>
      <c r="E952" s="571">
        <f>E951</f>
        <v>13</v>
      </c>
      <c r="F952" s="461" t="b">
        <f t="shared" si="290"/>
        <v>1</v>
      </c>
      <c r="G952" s="410"/>
      <c r="H952" s="1069"/>
      <c r="I952" s="1070"/>
      <c r="J952" s="557" t="s">
        <v>699</v>
      </c>
      <c r="K952" s="575" t="str">
        <f t="shared" si="288"/>
        <v>-</v>
      </c>
      <c r="L952" s="572" t="s">
        <v>694</v>
      </c>
      <c r="M952" s="572" t="s">
        <v>694</v>
      </c>
      <c r="N952" s="572" t="s">
        <v>694</v>
      </c>
      <c r="O952" s="572" t="s">
        <v>694</v>
      </c>
      <c r="P952" s="572" t="s">
        <v>694</v>
      </c>
      <c r="Q952" s="572" t="s">
        <v>694</v>
      </c>
      <c r="R952" s="572" t="s">
        <v>694</v>
      </c>
      <c r="S952" s="572" t="s">
        <v>694</v>
      </c>
      <c r="T952" s="572" t="s">
        <v>694</v>
      </c>
      <c r="U952" s="572" t="s">
        <v>694</v>
      </c>
      <c r="V952" s="576" t="s">
        <v>694</v>
      </c>
      <c r="W952" s="576" t="s">
        <v>694</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outlineLevel="3" x14ac:dyDescent="0.25">
      <c r="A953" s="383"/>
      <c r="B953" s="392"/>
      <c r="C953" s="385">
        <f t="shared" si="291"/>
        <v>4</v>
      </c>
      <c r="D953" s="410"/>
      <c r="E953" s="467">
        <v>14</v>
      </c>
      <c r="F953" s="461" t="b">
        <f t="shared" si="290"/>
        <v>1</v>
      </c>
      <c r="G953" s="410"/>
      <c r="H953" s="568" t="s">
        <v>717</v>
      </c>
      <c r="I953" s="568"/>
      <c r="J953" s="549" t="s">
        <v>693</v>
      </c>
      <c r="K953" s="569" t="str">
        <f t="shared" si="288"/>
        <v>-</v>
      </c>
      <c r="L953" s="570" t="s">
        <v>694</v>
      </c>
      <c r="M953" s="570" t="s">
        <v>694</v>
      </c>
      <c r="N953" s="570" t="s">
        <v>694</v>
      </c>
      <c r="O953" s="570" t="s">
        <v>694</v>
      </c>
      <c r="P953" s="570" t="s">
        <v>694</v>
      </c>
      <c r="Q953" s="570" t="s">
        <v>694</v>
      </c>
      <c r="R953" s="570" t="s">
        <v>694</v>
      </c>
      <c r="S953" s="570" t="s">
        <v>694</v>
      </c>
      <c r="T953" s="570" t="s">
        <v>694</v>
      </c>
      <c r="U953" s="570" t="s">
        <v>694</v>
      </c>
      <c r="V953" s="570" t="s">
        <v>694</v>
      </c>
      <c r="W953" s="570" t="s">
        <v>694</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customHeight="1" outlineLevel="3" x14ac:dyDescent="0.25">
      <c r="A954" s="383"/>
      <c r="B954" s="392"/>
      <c r="C954" s="385">
        <f t="shared" si="291"/>
        <v>4</v>
      </c>
      <c r="D954" s="410"/>
      <c r="E954" s="571">
        <f>E953</f>
        <v>14</v>
      </c>
      <c r="F954" s="461" t="b">
        <f t="shared" si="290"/>
        <v>1</v>
      </c>
      <c r="G954" s="410"/>
      <c r="H954" s="1065" t="s">
        <v>718</v>
      </c>
      <c r="I954" s="1066"/>
      <c r="J954" s="572" t="s">
        <v>696</v>
      </c>
      <c r="K954" s="573" t="str">
        <f t="shared" si="288"/>
        <v>-</v>
      </c>
      <c r="L954" s="574" t="s">
        <v>694</v>
      </c>
      <c r="M954" s="574" t="s">
        <v>694</v>
      </c>
      <c r="N954" s="574" t="s">
        <v>694</v>
      </c>
      <c r="O954" s="574" t="s">
        <v>694</v>
      </c>
      <c r="P954" s="574" t="s">
        <v>694</v>
      </c>
      <c r="Q954" s="457">
        <f>INT(150/7)+2</f>
        <v>23</v>
      </c>
      <c r="R954" s="574" t="s">
        <v>694</v>
      </c>
      <c r="S954" s="457" t="b">
        <v>1</v>
      </c>
      <c r="T954" s="574" t="s">
        <v>694</v>
      </c>
      <c r="U954" s="574" t="s">
        <v>694</v>
      </c>
      <c r="V954" s="574" t="s">
        <v>694</v>
      </c>
      <c r="W954" s="574" t="s">
        <v>694</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outlineLevel="3" x14ac:dyDescent="0.25">
      <c r="A955" s="383"/>
      <c r="B955" s="392"/>
      <c r="C955" s="385">
        <f t="shared" si="291"/>
        <v>4</v>
      </c>
      <c r="D955" s="410"/>
      <c r="E955" s="571">
        <f>E954</f>
        <v>14</v>
      </c>
      <c r="F955" s="461" t="b">
        <f t="shared" si="290"/>
        <v>1</v>
      </c>
      <c r="G955" s="410"/>
      <c r="H955" s="1067"/>
      <c r="I955" s="1068"/>
      <c r="J955" s="572" t="s">
        <v>697</v>
      </c>
      <c r="K955" s="573" t="str">
        <f t="shared" si="288"/>
        <v>-</v>
      </c>
      <c r="L955" s="574" t="s">
        <v>698</v>
      </c>
      <c r="M955" s="574" t="s">
        <v>698</v>
      </c>
      <c r="N955" s="574" t="s">
        <v>698</v>
      </c>
      <c r="O955" s="574" t="s">
        <v>698</v>
      </c>
      <c r="P955" s="574" t="s">
        <v>698</v>
      </c>
      <c r="Q955" s="574" t="s">
        <v>698</v>
      </c>
      <c r="R955" s="574" t="s">
        <v>698</v>
      </c>
      <c r="S955" s="574" t="s">
        <v>698</v>
      </c>
      <c r="T955" s="574" t="s">
        <v>698</v>
      </c>
      <c r="U955" s="574" t="s">
        <v>698</v>
      </c>
      <c r="V955" s="574" t="s">
        <v>698</v>
      </c>
      <c r="W955" s="574" t="s">
        <v>698</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outlineLevel="3" x14ac:dyDescent="0.25">
      <c r="A956" s="383"/>
      <c r="B956" s="392"/>
      <c r="C956" s="385">
        <f t="shared" si="291"/>
        <v>4</v>
      </c>
      <c r="D956" s="410"/>
      <c r="E956" s="571">
        <f>E955</f>
        <v>14</v>
      </c>
      <c r="F956" s="461" t="b">
        <f t="shared" si="290"/>
        <v>1</v>
      </c>
      <c r="G956" s="410"/>
      <c r="H956" s="1069"/>
      <c r="I956" s="1070"/>
      <c r="J956" s="557" t="s">
        <v>699</v>
      </c>
      <c r="K956" s="575" t="str">
        <f t="shared" si="288"/>
        <v>-</v>
      </c>
      <c r="L956" s="572" t="s">
        <v>694</v>
      </c>
      <c r="M956" s="572" t="s">
        <v>694</v>
      </c>
      <c r="N956" s="572" t="s">
        <v>694</v>
      </c>
      <c r="O956" s="572" t="s">
        <v>694</v>
      </c>
      <c r="P956" s="572" t="s">
        <v>694</v>
      </c>
      <c r="Q956" s="572" t="s">
        <v>694</v>
      </c>
      <c r="R956" s="572" t="s">
        <v>694</v>
      </c>
      <c r="S956" s="572" t="s">
        <v>694</v>
      </c>
      <c r="T956" s="572" t="s">
        <v>694</v>
      </c>
      <c r="U956" s="572" t="s">
        <v>694</v>
      </c>
      <c r="V956" s="576" t="s">
        <v>694</v>
      </c>
      <c r="W956" s="576" t="s">
        <v>694</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outlineLevel="3" x14ac:dyDescent="0.25">
      <c r="A957" s="383"/>
      <c r="B957" s="392"/>
      <c r="C957" s="385">
        <f t="shared" si="291"/>
        <v>4</v>
      </c>
      <c r="D957" s="410"/>
      <c r="E957" s="467">
        <v>15</v>
      </c>
      <c r="F957" s="461" t="b">
        <f t="shared" si="290"/>
        <v>1</v>
      </c>
      <c r="G957" s="410"/>
      <c r="H957" s="568" t="s">
        <v>719</v>
      </c>
      <c r="I957" s="568"/>
      <c r="J957" s="549" t="s">
        <v>693</v>
      </c>
      <c r="K957" s="569" t="str">
        <f t="shared" si="288"/>
        <v>-</v>
      </c>
      <c r="L957" s="570" t="s">
        <v>694</v>
      </c>
      <c r="M957" s="570" t="s">
        <v>694</v>
      </c>
      <c r="N957" s="570" t="s">
        <v>694</v>
      </c>
      <c r="O957" s="570" t="s">
        <v>694</v>
      </c>
      <c r="P957" s="570" t="s">
        <v>694</v>
      </c>
      <c r="Q957" s="570" t="s">
        <v>694</v>
      </c>
      <c r="R957" s="570" t="s">
        <v>694</v>
      </c>
      <c r="S957" s="570" t="s">
        <v>694</v>
      </c>
      <c r="T957" s="570" t="s">
        <v>694</v>
      </c>
      <c r="U957" s="570" t="s">
        <v>694</v>
      </c>
      <c r="V957" s="570" t="s">
        <v>694</v>
      </c>
      <c r="W957" s="570" t="s">
        <v>694</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customHeight="1" outlineLevel="3" x14ac:dyDescent="0.25">
      <c r="A958" s="383"/>
      <c r="B958" s="392"/>
      <c r="C958" s="385">
        <f t="shared" si="291"/>
        <v>4</v>
      </c>
      <c r="D958" s="410"/>
      <c r="E958" s="571">
        <f>E957</f>
        <v>15</v>
      </c>
      <c r="F958" s="461" t="b">
        <f t="shared" si="290"/>
        <v>1</v>
      </c>
      <c r="G958" s="410"/>
      <c r="H958" s="1065" t="s">
        <v>720</v>
      </c>
      <c r="I958" s="1066"/>
      <c r="J958" s="572" t="s">
        <v>696</v>
      </c>
      <c r="K958" s="573" t="str">
        <f t="shared" si="288"/>
        <v>-</v>
      </c>
      <c r="L958" s="574" t="s">
        <v>694</v>
      </c>
      <c r="M958" s="574" t="s">
        <v>694</v>
      </c>
      <c r="N958" s="574" t="s">
        <v>694</v>
      </c>
      <c r="O958" s="574" t="s">
        <v>694</v>
      </c>
      <c r="P958" s="574" t="s">
        <v>694</v>
      </c>
      <c r="Q958" s="457">
        <f>INT(150/7)+2</f>
        <v>23</v>
      </c>
      <c r="R958" s="574" t="s">
        <v>694</v>
      </c>
      <c r="S958" s="457" t="b">
        <v>1</v>
      </c>
      <c r="T958" s="574" t="s">
        <v>694</v>
      </c>
      <c r="U958" s="574" t="s">
        <v>694</v>
      </c>
      <c r="V958" s="574" t="s">
        <v>694</v>
      </c>
      <c r="W958" s="574" t="s">
        <v>694</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outlineLevel="3" x14ac:dyDescent="0.25">
      <c r="A959" s="383"/>
      <c r="B959" s="392"/>
      <c r="C959" s="385">
        <f t="shared" si="291"/>
        <v>4</v>
      </c>
      <c r="D959" s="410"/>
      <c r="E959" s="571">
        <f>E958</f>
        <v>15</v>
      </c>
      <c r="F959" s="461" t="b">
        <f t="shared" si="290"/>
        <v>1</v>
      </c>
      <c r="G959" s="410"/>
      <c r="H959" s="1067"/>
      <c r="I959" s="1068"/>
      <c r="J959" s="572" t="s">
        <v>697</v>
      </c>
      <c r="K959" s="573" t="str">
        <f t="shared" si="288"/>
        <v>-</v>
      </c>
      <c r="L959" s="574" t="s">
        <v>698</v>
      </c>
      <c r="M959" s="574" t="s">
        <v>698</v>
      </c>
      <c r="N959" s="574" t="s">
        <v>698</v>
      </c>
      <c r="O959" s="574" t="s">
        <v>698</v>
      </c>
      <c r="P959" s="574" t="s">
        <v>698</v>
      </c>
      <c r="Q959" s="574" t="s">
        <v>698</v>
      </c>
      <c r="R959" s="574" t="s">
        <v>698</v>
      </c>
      <c r="S959" s="574" t="s">
        <v>698</v>
      </c>
      <c r="T959" s="574" t="s">
        <v>698</v>
      </c>
      <c r="U959" s="574" t="s">
        <v>698</v>
      </c>
      <c r="V959" s="574" t="s">
        <v>698</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outlineLevel="3" x14ac:dyDescent="0.25">
      <c r="A960" s="383"/>
      <c r="B960" s="392"/>
      <c r="C960" s="385">
        <f t="shared" si="291"/>
        <v>4</v>
      </c>
      <c r="D960" s="410"/>
      <c r="E960" s="571">
        <f>E959</f>
        <v>15</v>
      </c>
      <c r="F960" s="461" t="b">
        <f t="shared" si="290"/>
        <v>1</v>
      </c>
      <c r="G960" s="410"/>
      <c r="H960" s="1069"/>
      <c r="I960" s="1070"/>
      <c r="J960" s="557" t="s">
        <v>699</v>
      </c>
      <c r="K960" s="575" t="str">
        <f t="shared" si="288"/>
        <v>-</v>
      </c>
      <c r="L960" s="572" t="s">
        <v>694</v>
      </c>
      <c r="M960" s="572" t="s">
        <v>694</v>
      </c>
      <c r="N960" s="572" t="s">
        <v>694</v>
      </c>
      <c r="O960" s="572" t="s">
        <v>694</v>
      </c>
      <c r="P960" s="572" t="s">
        <v>694</v>
      </c>
      <c r="Q960" s="572" t="s">
        <v>694</v>
      </c>
      <c r="R960" s="572" t="s">
        <v>694</v>
      </c>
      <c r="S960" s="572" t="s">
        <v>694</v>
      </c>
      <c r="T960" s="572" t="s">
        <v>694</v>
      </c>
      <c r="U960" s="572" t="s">
        <v>694</v>
      </c>
      <c r="V960" s="576" t="s">
        <v>694</v>
      </c>
      <c r="W960" s="576" t="s">
        <v>694</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outlineLevel="3" x14ac:dyDescent="0.25">
      <c r="A961" s="383"/>
      <c r="B961" s="392"/>
      <c r="C961" s="385">
        <f t="shared" si="291"/>
        <v>4</v>
      </c>
      <c r="D961" s="410"/>
      <c r="E961" s="467">
        <v>16</v>
      </c>
      <c r="F961" s="461" t="b">
        <f t="shared" ref="F961:F992" si="292">COUNTIFS($L961:$W961,"-")&lt;&gt;COUNTA($L961:$W961)</f>
        <v>1</v>
      </c>
      <c r="G961" s="410"/>
      <c r="H961" s="568" t="s">
        <v>721</v>
      </c>
      <c r="I961" s="568"/>
      <c r="J961" s="549" t="s">
        <v>693</v>
      </c>
      <c r="K961" s="569" t="str">
        <f t="shared" si="288"/>
        <v>-</v>
      </c>
      <c r="L961" s="570" t="s">
        <v>694</v>
      </c>
      <c r="M961" s="570" t="s">
        <v>694</v>
      </c>
      <c r="N961" s="570" t="s">
        <v>694</v>
      </c>
      <c r="O961" s="570" t="s">
        <v>694</v>
      </c>
      <c r="P961" s="570" t="s">
        <v>694</v>
      </c>
      <c r="Q961" s="570" t="s">
        <v>694</v>
      </c>
      <c r="R961" s="570" t="s">
        <v>694</v>
      </c>
      <c r="S961" s="570" t="s">
        <v>694</v>
      </c>
      <c r="T961" s="570" t="s">
        <v>694</v>
      </c>
      <c r="U961" s="570" t="s">
        <v>694</v>
      </c>
      <c r="V961" s="570" t="s">
        <v>694</v>
      </c>
      <c r="W961" s="570" t="s">
        <v>694</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outlineLevel="3" x14ac:dyDescent="0.25">
      <c r="A962" s="383"/>
      <c r="B962" s="392"/>
      <c r="C962" s="385">
        <f t="shared" si="291"/>
        <v>4</v>
      </c>
      <c r="D962" s="410"/>
      <c r="E962" s="571">
        <f>E961</f>
        <v>16</v>
      </c>
      <c r="F962" s="461" t="b">
        <f t="shared" si="292"/>
        <v>1</v>
      </c>
      <c r="G962" s="410"/>
      <c r="H962" s="1065"/>
      <c r="I962" s="1066"/>
      <c r="J962" s="572" t="s">
        <v>696</v>
      </c>
      <c r="K962" s="573" t="str">
        <f t="shared" ref="K962:K1004" si="293">IF(L962&lt;0,"-",IFERROR(DATE(2019,1,($L962)*7+1),"-"))</f>
        <v>-</v>
      </c>
      <c r="L962" s="574" t="s">
        <v>694</v>
      </c>
      <c r="M962" s="574" t="s">
        <v>694</v>
      </c>
      <c r="N962" s="574" t="s">
        <v>694</v>
      </c>
      <c r="O962" s="574" t="s">
        <v>694</v>
      </c>
      <c r="P962" s="574" t="s">
        <v>694</v>
      </c>
      <c r="Q962" s="574" t="s">
        <v>694</v>
      </c>
      <c r="R962" s="457">
        <v>0</v>
      </c>
      <c r="S962" s="457" t="b">
        <v>1</v>
      </c>
      <c r="T962" s="574" t="s">
        <v>694</v>
      </c>
      <c r="U962" s="574" t="s">
        <v>694</v>
      </c>
      <c r="V962" s="574" t="s">
        <v>694</v>
      </c>
      <c r="W962" s="574" t="s">
        <v>694</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outlineLevel="3" x14ac:dyDescent="0.25">
      <c r="A963" s="383"/>
      <c r="B963" s="392"/>
      <c r="C963" s="385">
        <f t="shared" si="291"/>
        <v>4</v>
      </c>
      <c r="D963" s="410"/>
      <c r="E963" s="571">
        <f>E962</f>
        <v>16</v>
      </c>
      <c r="F963" s="461" t="b">
        <f t="shared" si="292"/>
        <v>1</v>
      </c>
      <c r="G963" s="410"/>
      <c r="H963" s="1067"/>
      <c r="I963" s="1068"/>
      <c r="J963" s="572" t="s">
        <v>697</v>
      </c>
      <c r="K963" s="573" t="str">
        <f t="shared" si="293"/>
        <v>-</v>
      </c>
      <c r="L963" s="574" t="s">
        <v>698</v>
      </c>
      <c r="M963" s="574" t="s">
        <v>698</v>
      </c>
      <c r="N963" s="574" t="s">
        <v>698</v>
      </c>
      <c r="O963" s="574" t="s">
        <v>698</v>
      </c>
      <c r="P963" s="574" t="s">
        <v>698</v>
      </c>
      <c r="Q963" s="574" t="s">
        <v>698</v>
      </c>
      <c r="R963" s="574" t="s">
        <v>698</v>
      </c>
      <c r="S963" s="574" t="s">
        <v>698</v>
      </c>
      <c r="T963" s="574" t="s">
        <v>698</v>
      </c>
      <c r="U963" s="574" t="s">
        <v>698</v>
      </c>
      <c r="V963" s="574" t="s">
        <v>698</v>
      </c>
      <c r="W963" s="574" t="s">
        <v>698</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outlineLevel="3" x14ac:dyDescent="0.25">
      <c r="A964" s="383"/>
      <c r="B964" s="392"/>
      <c r="C964" s="385">
        <f t="shared" si="291"/>
        <v>4</v>
      </c>
      <c r="D964" s="410"/>
      <c r="E964" s="571">
        <f>E963</f>
        <v>16</v>
      </c>
      <c r="F964" s="461" t="b">
        <f t="shared" si="292"/>
        <v>1</v>
      </c>
      <c r="G964" s="410"/>
      <c r="H964" s="1069"/>
      <c r="I964" s="1070"/>
      <c r="J964" s="557" t="s">
        <v>699</v>
      </c>
      <c r="K964" s="575" t="str">
        <f t="shared" si="293"/>
        <v>-</v>
      </c>
      <c r="L964" s="572" t="s">
        <v>694</v>
      </c>
      <c r="M964" s="572" t="s">
        <v>694</v>
      </c>
      <c r="N964" s="572" t="s">
        <v>694</v>
      </c>
      <c r="O964" s="572" t="s">
        <v>694</v>
      </c>
      <c r="P964" s="572" t="s">
        <v>694</v>
      </c>
      <c r="Q964" s="572" t="s">
        <v>694</v>
      </c>
      <c r="R964" s="572" t="s">
        <v>694</v>
      </c>
      <c r="S964" s="572" t="s">
        <v>694</v>
      </c>
      <c r="T964" s="572" t="s">
        <v>694</v>
      </c>
      <c r="U964" s="572" t="s">
        <v>694</v>
      </c>
      <c r="V964" s="576" t="s">
        <v>694</v>
      </c>
      <c r="W964" s="576" t="s">
        <v>694</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outlineLevel="3" x14ac:dyDescent="0.25">
      <c r="A965" s="383"/>
      <c r="B965" s="392"/>
      <c r="C965" s="385">
        <f t="shared" ref="C965:C996" si="294">INT($C$885)+3</f>
        <v>4</v>
      </c>
      <c r="D965" s="410"/>
      <c r="E965" s="467">
        <v>17</v>
      </c>
      <c r="F965" s="461" t="b">
        <f t="shared" si="292"/>
        <v>1</v>
      </c>
      <c r="G965" s="410"/>
      <c r="H965" s="568" t="s">
        <v>722</v>
      </c>
      <c r="I965" s="568"/>
      <c r="J965" s="549" t="s">
        <v>693</v>
      </c>
      <c r="K965" s="569" t="str">
        <f t="shared" si="293"/>
        <v>-</v>
      </c>
      <c r="L965" s="570" t="s">
        <v>694</v>
      </c>
      <c r="M965" s="577">
        <v>42</v>
      </c>
      <c r="N965" s="570" t="s">
        <v>694</v>
      </c>
      <c r="O965" s="570" t="s">
        <v>694</v>
      </c>
      <c r="P965" s="570" t="s">
        <v>694</v>
      </c>
      <c r="Q965" s="570" t="s">
        <v>694</v>
      </c>
      <c r="R965" s="570" t="s">
        <v>694</v>
      </c>
      <c r="S965" s="570" t="s">
        <v>694</v>
      </c>
      <c r="T965" s="570" t="s">
        <v>694</v>
      </c>
      <c r="U965" s="570" t="s">
        <v>694</v>
      </c>
      <c r="V965" s="570" t="s">
        <v>694</v>
      </c>
      <c r="W965" s="570" t="s">
        <v>694</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customHeight="1" outlineLevel="3" x14ac:dyDescent="0.25">
      <c r="A966" s="383"/>
      <c r="B966" s="392"/>
      <c r="C966" s="385">
        <f t="shared" si="294"/>
        <v>4</v>
      </c>
      <c r="D966" s="410"/>
      <c r="E966" s="571">
        <f>E965</f>
        <v>17</v>
      </c>
      <c r="F966" s="461" t="b">
        <f t="shared" si="292"/>
        <v>1</v>
      </c>
      <c r="G966" s="410"/>
      <c r="H966" s="1065" t="s">
        <v>723</v>
      </c>
      <c r="I966" s="1066"/>
      <c r="J966" s="572" t="s">
        <v>696</v>
      </c>
      <c r="K966" s="573" t="str">
        <f t="shared" si="293"/>
        <v>-</v>
      </c>
      <c r="L966" s="574" t="s">
        <v>694</v>
      </c>
      <c r="M966" s="574" t="s">
        <v>694</v>
      </c>
      <c r="N966" s="574" t="s">
        <v>694</v>
      </c>
      <c r="O966" s="574" t="s">
        <v>694</v>
      </c>
      <c r="P966" s="574" t="s">
        <v>694</v>
      </c>
      <c r="Q966" s="574" t="s">
        <v>694</v>
      </c>
      <c r="R966" s="457">
        <v>0</v>
      </c>
      <c r="S966" s="574" t="s">
        <v>694</v>
      </c>
      <c r="T966" s="574" t="s">
        <v>694</v>
      </c>
      <c r="U966" s="574" t="s">
        <v>694</v>
      </c>
      <c r="V966" s="574" t="s">
        <v>694</v>
      </c>
      <c r="W966" s="574" t="s">
        <v>694</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outlineLevel="3" x14ac:dyDescent="0.25">
      <c r="A967" s="383"/>
      <c r="B967" s="392"/>
      <c r="C967" s="385">
        <f t="shared" si="294"/>
        <v>4</v>
      </c>
      <c r="D967" s="410"/>
      <c r="E967" s="571">
        <f>E966</f>
        <v>17</v>
      </c>
      <c r="F967" s="461" t="b">
        <f t="shared" si="292"/>
        <v>1</v>
      </c>
      <c r="G967" s="410"/>
      <c r="H967" s="1067"/>
      <c r="I967" s="1068"/>
      <c r="J967" s="572" t="s">
        <v>697</v>
      </c>
      <c r="K967" s="573" t="str">
        <f t="shared" si="293"/>
        <v>-</v>
      </c>
      <c r="L967" s="574" t="s">
        <v>698</v>
      </c>
      <c r="M967" s="574" t="s">
        <v>698</v>
      </c>
      <c r="N967" s="574" t="s">
        <v>698</v>
      </c>
      <c r="O967" s="574" t="s">
        <v>698</v>
      </c>
      <c r="P967" s="574" t="s">
        <v>698</v>
      </c>
      <c r="Q967" s="574" t="s">
        <v>698</v>
      </c>
      <c r="R967" s="574" t="s">
        <v>698</v>
      </c>
      <c r="S967" s="574" t="s">
        <v>698</v>
      </c>
      <c r="T967" s="574" t="s">
        <v>698</v>
      </c>
      <c r="U967" s="574" t="s">
        <v>698</v>
      </c>
      <c r="V967" s="574" t="s">
        <v>698</v>
      </c>
      <c r="W967" s="574" t="s">
        <v>698</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outlineLevel="3" x14ac:dyDescent="0.25">
      <c r="A968" s="383"/>
      <c r="B968" s="392"/>
      <c r="C968" s="385">
        <f t="shared" si="294"/>
        <v>4</v>
      </c>
      <c r="D968" s="410"/>
      <c r="E968" s="571">
        <f>E967</f>
        <v>17</v>
      </c>
      <c r="F968" s="461" t="b">
        <f t="shared" si="292"/>
        <v>1</v>
      </c>
      <c r="G968" s="410"/>
      <c r="H968" s="1069"/>
      <c r="I968" s="1070"/>
      <c r="J968" s="557" t="s">
        <v>699</v>
      </c>
      <c r="K968" s="575" t="str">
        <f t="shared" si="293"/>
        <v>-</v>
      </c>
      <c r="L968" s="572" t="s">
        <v>694</v>
      </c>
      <c r="M968" s="572" t="s">
        <v>694</v>
      </c>
      <c r="N968" s="572" t="s">
        <v>694</v>
      </c>
      <c r="O968" s="572" t="s">
        <v>694</v>
      </c>
      <c r="P968" s="572" t="s">
        <v>694</v>
      </c>
      <c r="Q968" s="572" t="s">
        <v>694</v>
      </c>
      <c r="R968" s="572" t="s">
        <v>694</v>
      </c>
      <c r="S968" s="572" t="s">
        <v>694</v>
      </c>
      <c r="T968" s="572" t="s">
        <v>694</v>
      </c>
      <c r="U968" s="572" t="s">
        <v>694</v>
      </c>
      <c r="V968" s="576" t="s">
        <v>694</v>
      </c>
      <c r="W968" s="576" t="s">
        <v>694</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outlineLevel="3" x14ac:dyDescent="0.25">
      <c r="A969" s="383"/>
      <c r="B969" s="392"/>
      <c r="C969" s="385">
        <f t="shared" si="294"/>
        <v>4</v>
      </c>
      <c r="D969" s="410"/>
      <c r="E969" s="467">
        <v>18</v>
      </c>
      <c r="F969" s="461" t="b">
        <f t="shared" si="292"/>
        <v>1</v>
      </c>
      <c r="G969" s="410"/>
      <c r="H969" s="568" t="s">
        <v>724</v>
      </c>
      <c r="I969" s="568"/>
      <c r="J969" s="549" t="s">
        <v>693</v>
      </c>
      <c r="K969" s="569" t="str">
        <f t="shared" si="293"/>
        <v>-</v>
      </c>
      <c r="L969" s="570" t="s">
        <v>694</v>
      </c>
      <c r="M969" s="570" t="s">
        <v>694</v>
      </c>
      <c r="N969" s="570" t="s">
        <v>694</v>
      </c>
      <c r="O969" s="570" t="s">
        <v>694</v>
      </c>
      <c r="P969" s="570" t="s">
        <v>694</v>
      </c>
      <c r="Q969" s="570" t="s">
        <v>694</v>
      </c>
      <c r="R969" s="570" t="s">
        <v>694</v>
      </c>
      <c r="S969" s="570" t="s">
        <v>694</v>
      </c>
      <c r="T969" s="570" t="s">
        <v>694</v>
      </c>
      <c r="U969" s="570" t="s">
        <v>694</v>
      </c>
      <c r="V969" s="570" t="s">
        <v>694</v>
      </c>
      <c r="W969" s="570" t="s">
        <v>694</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customHeight="1" outlineLevel="3" x14ac:dyDescent="0.25">
      <c r="A970" s="383"/>
      <c r="B970" s="392"/>
      <c r="C970" s="385">
        <f t="shared" si="294"/>
        <v>4</v>
      </c>
      <c r="D970" s="410"/>
      <c r="E970" s="571">
        <f>E969</f>
        <v>18</v>
      </c>
      <c r="F970" s="461" t="b">
        <f t="shared" si="292"/>
        <v>1</v>
      </c>
      <c r="G970" s="410"/>
      <c r="H970" s="1065" t="s">
        <v>725</v>
      </c>
      <c r="I970" s="1066"/>
      <c r="J970" s="572" t="s">
        <v>696</v>
      </c>
      <c r="K970" s="573" t="str">
        <f t="shared" si="293"/>
        <v>-</v>
      </c>
      <c r="L970" s="574" t="s">
        <v>694</v>
      </c>
      <c r="M970" s="574" t="s">
        <v>694</v>
      </c>
      <c r="N970" s="574" t="s">
        <v>694</v>
      </c>
      <c r="O970" s="457">
        <v>1</v>
      </c>
      <c r="P970" s="574" t="s">
        <v>694</v>
      </c>
      <c r="Q970" s="574" t="s">
        <v>694</v>
      </c>
      <c r="R970" s="574" t="s">
        <v>694</v>
      </c>
      <c r="S970" s="574" t="s">
        <v>694</v>
      </c>
      <c r="T970" s="574" t="s">
        <v>694</v>
      </c>
      <c r="U970" s="574" t="s">
        <v>694</v>
      </c>
      <c r="V970" s="574" t="s">
        <v>694</v>
      </c>
      <c r="W970" s="574" t="s">
        <v>694</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outlineLevel="3" x14ac:dyDescent="0.25">
      <c r="A971" s="383"/>
      <c r="B971" s="392"/>
      <c r="C971" s="385">
        <f t="shared" si="294"/>
        <v>4</v>
      </c>
      <c r="D971" s="410"/>
      <c r="E971" s="571">
        <f>E970</f>
        <v>18</v>
      </c>
      <c r="F971" s="461" t="b">
        <f t="shared" si="292"/>
        <v>1</v>
      </c>
      <c r="G971" s="410"/>
      <c r="H971" s="1067"/>
      <c r="I971" s="1068"/>
      <c r="J971" s="572" t="s">
        <v>697</v>
      </c>
      <c r="K971" s="573" t="str">
        <f t="shared" si="293"/>
        <v>-</v>
      </c>
      <c r="L971" s="574" t="s">
        <v>698</v>
      </c>
      <c r="M971" s="457">
        <v>38</v>
      </c>
      <c r="N971" s="574" t="s">
        <v>698</v>
      </c>
      <c r="O971" s="574" t="s">
        <v>698</v>
      </c>
      <c r="P971" s="574" t="s">
        <v>698</v>
      </c>
      <c r="Q971" s="574" t="s">
        <v>698</v>
      </c>
      <c r="R971" s="574" t="s">
        <v>698</v>
      </c>
      <c r="S971" s="574" t="s">
        <v>698</v>
      </c>
      <c r="T971" s="574" t="s">
        <v>698</v>
      </c>
      <c r="U971" s="574" t="s">
        <v>698</v>
      </c>
      <c r="V971" s="574" t="s">
        <v>698</v>
      </c>
      <c r="W971" s="574" t="s">
        <v>698</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outlineLevel="3" x14ac:dyDescent="0.25">
      <c r="A972" s="383"/>
      <c r="B972" s="392"/>
      <c r="C972" s="385">
        <f t="shared" si="294"/>
        <v>4</v>
      </c>
      <c r="D972" s="410"/>
      <c r="E972" s="571">
        <f>E971</f>
        <v>18</v>
      </c>
      <c r="F972" s="461" t="b">
        <f t="shared" si="292"/>
        <v>1</v>
      </c>
      <c r="G972" s="410"/>
      <c r="H972" s="1069"/>
      <c r="I972" s="1070"/>
      <c r="J972" s="557" t="s">
        <v>699</v>
      </c>
      <c r="K972" s="575" t="str">
        <f t="shared" si="293"/>
        <v>-</v>
      </c>
      <c r="L972" s="572" t="s">
        <v>694</v>
      </c>
      <c r="M972" s="572" t="s">
        <v>694</v>
      </c>
      <c r="N972" s="572" t="s">
        <v>694</v>
      </c>
      <c r="O972" s="572" t="s">
        <v>694</v>
      </c>
      <c r="P972" s="572" t="s">
        <v>694</v>
      </c>
      <c r="Q972" s="572" t="s">
        <v>694</v>
      </c>
      <c r="R972" s="572" t="s">
        <v>694</v>
      </c>
      <c r="S972" s="572" t="s">
        <v>694</v>
      </c>
      <c r="T972" s="572" t="s">
        <v>694</v>
      </c>
      <c r="U972" s="572" t="s">
        <v>694</v>
      </c>
      <c r="V972" s="576" t="s">
        <v>694</v>
      </c>
      <c r="W972" s="576" t="s">
        <v>694</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outlineLevel="3" x14ac:dyDescent="0.25">
      <c r="A973" s="383"/>
      <c r="B973" s="392"/>
      <c r="C973" s="385">
        <f t="shared" si="294"/>
        <v>4</v>
      </c>
      <c r="D973" s="410"/>
      <c r="E973" s="467">
        <v>19</v>
      </c>
      <c r="F973" s="461" t="b">
        <f t="shared" si="292"/>
        <v>1</v>
      </c>
      <c r="G973" s="410"/>
      <c r="H973" s="568" t="s">
        <v>726</v>
      </c>
      <c r="I973" s="568"/>
      <c r="J973" s="549" t="s">
        <v>693</v>
      </c>
      <c r="K973" s="569" t="str">
        <f t="shared" si="293"/>
        <v>-</v>
      </c>
      <c r="L973" s="570" t="s">
        <v>694</v>
      </c>
      <c r="M973" s="570" t="s">
        <v>694</v>
      </c>
      <c r="N973" s="570" t="s">
        <v>694</v>
      </c>
      <c r="O973" s="570" t="s">
        <v>694</v>
      </c>
      <c r="P973" s="570" t="s">
        <v>694</v>
      </c>
      <c r="Q973" s="570" t="s">
        <v>694</v>
      </c>
      <c r="R973" s="570" t="s">
        <v>694</v>
      </c>
      <c r="S973" s="570" t="s">
        <v>694</v>
      </c>
      <c r="T973" s="570" t="s">
        <v>694</v>
      </c>
      <c r="U973" s="570" t="s">
        <v>694</v>
      </c>
      <c r="V973" s="570" t="s">
        <v>694</v>
      </c>
      <c r="W973" s="570" t="s">
        <v>694</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customHeight="1" outlineLevel="3" x14ac:dyDescent="0.25">
      <c r="A974" s="383"/>
      <c r="B974" s="392"/>
      <c r="C974" s="385">
        <f t="shared" si="294"/>
        <v>4</v>
      </c>
      <c r="D974" s="410"/>
      <c r="E974" s="571">
        <f>E973</f>
        <v>19</v>
      </c>
      <c r="F974" s="461" t="b">
        <f t="shared" si="292"/>
        <v>1</v>
      </c>
      <c r="G974" s="410"/>
      <c r="H974" s="1065" t="s">
        <v>727</v>
      </c>
      <c r="I974" s="1066"/>
      <c r="J974" s="572" t="s">
        <v>696</v>
      </c>
      <c r="K974" s="573">
        <f t="shared" si="293"/>
        <v>43543</v>
      </c>
      <c r="L974" s="457">
        <v>11</v>
      </c>
      <c r="M974" s="574" t="s">
        <v>694</v>
      </c>
      <c r="N974" s="574" t="s">
        <v>694</v>
      </c>
      <c r="O974" s="574" t="s">
        <v>694</v>
      </c>
      <c r="P974" s="574" t="s">
        <v>694</v>
      </c>
      <c r="Q974" s="574" t="s">
        <v>694</v>
      </c>
      <c r="R974" s="574" t="s">
        <v>694</v>
      </c>
      <c r="S974" s="574" t="s">
        <v>694</v>
      </c>
      <c r="T974" s="574" t="s">
        <v>694</v>
      </c>
      <c r="U974" s="574" t="s">
        <v>694</v>
      </c>
      <c r="V974" s="574" t="s">
        <v>694</v>
      </c>
      <c r="W974" s="574" t="s">
        <v>694</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outlineLevel="3" x14ac:dyDescent="0.25">
      <c r="A975" s="383"/>
      <c r="B975" s="392"/>
      <c r="C975" s="385">
        <f t="shared" si="294"/>
        <v>4</v>
      </c>
      <c r="D975" s="410"/>
      <c r="E975" s="571">
        <f>E974</f>
        <v>19</v>
      </c>
      <c r="F975" s="461" t="b">
        <f t="shared" si="292"/>
        <v>1</v>
      </c>
      <c r="G975" s="410"/>
      <c r="H975" s="1067"/>
      <c r="I975" s="1068"/>
      <c r="J975" s="572" t="s">
        <v>697</v>
      </c>
      <c r="K975" s="573" t="str">
        <f t="shared" si="293"/>
        <v>-</v>
      </c>
      <c r="L975" s="574" t="s">
        <v>698</v>
      </c>
      <c r="M975" s="574" t="s">
        <v>698</v>
      </c>
      <c r="N975" s="457">
        <v>20</v>
      </c>
      <c r="O975" s="457">
        <v>3</v>
      </c>
      <c r="P975" s="574" t="s">
        <v>698</v>
      </c>
      <c r="Q975" s="574" t="s">
        <v>698</v>
      </c>
      <c r="R975" s="574" t="s">
        <v>698</v>
      </c>
      <c r="S975" s="574" t="s">
        <v>698</v>
      </c>
      <c r="T975" s="574" t="s">
        <v>698</v>
      </c>
      <c r="U975" s="574" t="s">
        <v>698</v>
      </c>
      <c r="V975" s="574" t="s">
        <v>698</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outlineLevel="3" x14ac:dyDescent="0.25">
      <c r="A976" s="383"/>
      <c r="B976" s="392"/>
      <c r="C976" s="385">
        <f t="shared" si="294"/>
        <v>4</v>
      </c>
      <c r="D976" s="410"/>
      <c r="E976" s="571">
        <f>E975</f>
        <v>19</v>
      </c>
      <c r="F976" s="461" t="b">
        <f t="shared" si="292"/>
        <v>1</v>
      </c>
      <c r="G976" s="410"/>
      <c r="H976" s="1069"/>
      <c r="I976" s="1070"/>
      <c r="J976" s="557" t="s">
        <v>699</v>
      </c>
      <c r="K976" s="575" t="str">
        <f t="shared" si="293"/>
        <v>-</v>
      </c>
      <c r="L976" s="572" t="s">
        <v>694</v>
      </c>
      <c r="M976" s="572" t="s">
        <v>694</v>
      </c>
      <c r="N976" s="572" t="s">
        <v>694</v>
      </c>
      <c r="O976" s="572" t="s">
        <v>694</v>
      </c>
      <c r="P976" s="572" t="s">
        <v>694</v>
      </c>
      <c r="Q976" s="572" t="s">
        <v>694</v>
      </c>
      <c r="R976" s="572" t="s">
        <v>694</v>
      </c>
      <c r="S976" s="572" t="s">
        <v>694</v>
      </c>
      <c r="T976" s="572" t="s">
        <v>694</v>
      </c>
      <c r="U976" s="572" t="s">
        <v>694</v>
      </c>
      <c r="V976" s="576" t="s">
        <v>694</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outlineLevel="3" x14ac:dyDescent="0.25">
      <c r="A977" s="383"/>
      <c r="B977" s="392"/>
      <c r="C977" s="385">
        <f t="shared" si="294"/>
        <v>4</v>
      </c>
      <c r="D977" s="410"/>
      <c r="E977" s="467">
        <v>20</v>
      </c>
      <c r="F977" s="461" t="b">
        <f t="shared" si="292"/>
        <v>1</v>
      </c>
      <c r="G977" s="410"/>
      <c r="H977" s="568" t="s">
        <v>728</v>
      </c>
      <c r="I977" s="568"/>
      <c r="J977" s="549" t="s">
        <v>693</v>
      </c>
      <c r="K977" s="569" t="str">
        <f t="shared" si="293"/>
        <v>-</v>
      </c>
      <c r="L977" s="570" t="s">
        <v>694</v>
      </c>
      <c r="M977" s="570" t="s">
        <v>694</v>
      </c>
      <c r="N977" s="570" t="s">
        <v>694</v>
      </c>
      <c r="O977" s="570" t="s">
        <v>694</v>
      </c>
      <c r="P977" s="570" t="s">
        <v>694</v>
      </c>
      <c r="Q977" s="570" t="s">
        <v>694</v>
      </c>
      <c r="R977" s="570" t="s">
        <v>694</v>
      </c>
      <c r="S977" s="570" t="s">
        <v>694</v>
      </c>
      <c r="T977" s="570" t="s">
        <v>694</v>
      </c>
      <c r="U977" s="570" t="s">
        <v>694</v>
      </c>
      <c r="V977" s="570" t="s">
        <v>694</v>
      </c>
      <c r="W977" s="570" t="s">
        <v>694</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customHeight="1" outlineLevel="3" x14ac:dyDescent="0.25">
      <c r="A978" s="383"/>
      <c r="B978" s="392"/>
      <c r="C978" s="385">
        <f t="shared" si="294"/>
        <v>4</v>
      </c>
      <c r="D978" s="410"/>
      <c r="E978" s="571">
        <f>E977</f>
        <v>20</v>
      </c>
      <c r="F978" s="461" t="b">
        <f t="shared" si="292"/>
        <v>1</v>
      </c>
      <c r="G978" s="410"/>
      <c r="H978" s="1065" t="s">
        <v>729</v>
      </c>
      <c r="I978" s="1066"/>
      <c r="J978" s="572" t="s">
        <v>696</v>
      </c>
      <c r="K978" s="573">
        <f t="shared" si="293"/>
        <v>43718</v>
      </c>
      <c r="L978" s="457">
        <v>36</v>
      </c>
      <c r="M978" s="574" t="s">
        <v>694</v>
      </c>
      <c r="N978" s="574" t="s">
        <v>694</v>
      </c>
      <c r="O978" s="574" t="s">
        <v>694</v>
      </c>
      <c r="P978" s="574" t="s">
        <v>694</v>
      </c>
      <c r="Q978" s="574" t="s">
        <v>694</v>
      </c>
      <c r="R978" s="574" t="s">
        <v>694</v>
      </c>
      <c r="S978" s="574" t="s">
        <v>694</v>
      </c>
      <c r="T978" s="574" t="s">
        <v>694</v>
      </c>
      <c r="U978" s="574" t="s">
        <v>694</v>
      </c>
      <c r="V978" s="574" t="s">
        <v>694</v>
      </c>
      <c r="W978" s="574" t="s">
        <v>694</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outlineLevel="3" x14ac:dyDescent="0.25">
      <c r="A979" s="383"/>
      <c r="B979" s="392"/>
      <c r="C979" s="385">
        <f t="shared" si="294"/>
        <v>4</v>
      </c>
      <c r="D979" s="410"/>
      <c r="E979" s="571">
        <f>E978</f>
        <v>20</v>
      </c>
      <c r="F979" s="461" t="b">
        <f t="shared" si="292"/>
        <v>1</v>
      </c>
      <c r="G979" s="410"/>
      <c r="H979" s="1067"/>
      <c r="I979" s="1068"/>
      <c r="J979" s="572" t="s">
        <v>697</v>
      </c>
      <c r="K979" s="573" t="str">
        <f t="shared" si="293"/>
        <v>-</v>
      </c>
      <c r="L979" s="574" t="s">
        <v>698</v>
      </c>
      <c r="M979" s="574" t="s">
        <v>698</v>
      </c>
      <c r="N979" s="457">
        <v>20</v>
      </c>
      <c r="O979" s="457">
        <v>6</v>
      </c>
      <c r="P979" s="574" t="s">
        <v>698</v>
      </c>
      <c r="Q979" s="574" t="s">
        <v>698</v>
      </c>
      <c r="R979" s="574" t="s">
        <v>698</v>
      </c>
      <c r="S979" s="574" t="s">
        <v>698</v>
      </c>
      <c r="T979" s="574" t="s">
        <v>698</v>
      </c>
      <c r="U979" s="574" t="s">
        <v>698</v>
      </c>
      <c r="V979" s="574" t="s">
        <v>698</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outlineLevel="3" x14ac:dyDescent="0.25">
      <c r="A980" s="383"/>
      <c r="B980" s="392"/>
      <c r="C980" s="385">
        <f t="shared" si="294"/>
        <v>4</v>
      </c>
      <c r="D980" s="410"/>
      <c r="E980" s="571">
        <f>E979</f>
        <v>20</v>
      </c>
      <c r="F980" s="461" t="b">
        <f t="shared" si="292"/>
        <v>1</v>
      </c>
      <c r="G980" s="410"/>
      <c r="H980" s="1069"/>
      <c r="I980" s="1070"/>
      <c r="J980" s="557" t="s">
        <v>699</v>
      </c>
      <c r="K980" s="575" t="str">
        <f t="shared" si="293"/>
        <v>-</v>
      </c>
      <c r="L980" s="572" t="s">
        <v>694</v>
      </c>
      <c r="M980" s="572" t="s">
        <v>694</v>
      </c>
      <c r="N980" s="572" t="s">
        <v>694</v>
      </c>
      <c r="O980" s="572" t="s">
        <v>694</v>
      </c>
      <c r="P980" s="572" t="s">
        <v>694</v>
      </c>
      <c r="Q980" s="572" t="s">
        <v>694</v>
      </c>
      <c r="R980" s="572" t="s">
        <v>694</v>
      </c>
      <c r="S980" s="572" t="s">
        <v>694</v>
      </c>
      <c r="T980" s="572" t="s">
        <v>694</v>
      </c>
      <c r="U980" s="572" t="s">
        <v>694</v>
      </c>
      <c r="V980" s="576" t="s">
        <v>694</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outlineLevel="3" x14ac:dyDescent="0.25">
      <c r="A981" s="383"/>
      <c r="B981" s="392"/>
      <c r="C981" s="385">
        <f t="shared" si="294"/>
        <v>4</v>
      </c>
      <c r="D981" s="410"/>
      <c r="E981" s="467">
        <v>21</v>
      </c>
      <c r="F981" s="461" t="b">
        <f t="shared" si="292"/>
        <v>1</v>
      </c>
      <c r="G981" s="410"/>
      <c r="H981" s="568" t="s">
        <v>730</v>
      </c>
      <c r="I981" s="568"/>
      <c r="J981" s="549" t="s">
        <v>693</v>
      </c>
      <c r="K981" s="569" t="str">
        <f t="shared" si="293"/>
        <v>-</v>
      </c>
      <c r="L981" s="570" t="s">
        <v>694</v>
      </c>
      <c r="M981" s="570" t="s">
        <v>694</v>
      </c>
      <c r="N981" s="570" t="s">
        <v>694</v>
      </c>
      <c r="O981" s="570" t="s">
        <v>694</v>
      </c>
      <c r="P981" s="570" t="s">
        <v>694</v>
      </c>
      <c r="Q981" s="570" t="s">
        <v>694</v>
      </c>
      <c r="R981" s="570" t="s">
        <v>694</v>
      </c>
      <c r="S981" s="570" t="s">
        <v>694</v>
      </c>
      <c r="T981" s="570" t="s">
        <v>694</v>
      </c>
      <c r="U981" s="570" t="s">
        <v>694</v>
      </c>
      <c r="V981" s="570" t="s">
        <v>694</v>
      </c>
      <c r="W981" s="570" t="s">
        <v>694</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customHeight="1" outlineLevel="3" x14ac:dyDescent="0.25">
      <c r="A982" s="383"/>
      <c r="B982" s="392"/>
      <c r="C982" s="385">
        <f t="shared" si="294"/>
        <v>4</v>
      </c>
      <c r="D982" s="410"/>
      <c r="E982" s="571">
        <f>E981</f>
        <v>21</v>
      </c>
      <c r="F982" s="461" t="b">
        <f t="shared" si="292"/>
        <v>1</v>
      </c>
      <c r="G982" s="410"/>
      <c r="H982" s="1065" t="s">
        <v>731</v>
      </c>
      <c r="I982" s="1066"/>
      <c r="J982" s="572" t="s">
        <v>696</v>
      </c>
      <c r="K982" s="573">
        <f t="shared" si="293"/>
        <v>43760</v>
      </c>
      <c r="L982" s="457">
        <v>42</v>
      </c>
      <c r="M982" s="574" t="s">
        <v>694</v>
      </c>
      <c r="N982" s="574" t="s">
        <v>694</v>
      </c>
      <c r="O982" s="574" t="s">
        <v>694</v>
      </c>
      <c r="P982" s="574" t="s">
        <v>694</v>
      </c>
      <c r="Q982" s="574" t="s">
        <v>694</v>
      </c>
      <c r="R982" s="574" t="s">
        <v>694</v>
      </c>
      <c r="S982" s="574" t="s">
        <v>694</v>
      </c>
      <c r="T982" s="574" t="s">
        <v>694</v>
      </c>
      <c r="U982" s="574" t="s">
        <v>694</v>
      </c>
      <c r="V982" s="574" t="s">
        <v>694</v>
      </c>
      <c r="W982" s="574" t="s">
        <v>694</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outlineLevel="3" x14ac:dyDescent="0.25">
      <c r="A983" s="383"/>
      <c r="B983" s="392"/>
      <c r="C983" s="385">
        <f t="shared" si="294"/>
        <v>4</v>
      </c>
      <c r="D983" s="410"/>
      <c r="E983" s="571">
        <f>E982</f>
        <v>21</v>
      </c>
      <c r="F983" s="461" t="b">
        <f t="shared" si="292"/>
        <v>1</v>
      </c>
      <c r="G983" s="410"/>
      <c r="H983" s="1067"/>
      <c r="I983" s="1068"/>
      <c r="J983" s="572" t="s">
        <v>697</v>
      </c>
      <c r="K983" s="573" t="str">
        <f t="shared" si="293"/>
        <v>-</v>
      </c>
      <c r="L983" s="574" t="s">
        <v>698</v>
      </c>
      <c r="M983" s="574" t="s">
        <v>698</v>
      </c>
      <c r="N983" s="457">
        <v>28</v>
      </c>
      <c r="O983" s="457">
        <v>3</v>
      </c>
      <c r="P983" s="574" t="s">
        <v>698</v>
      </c>
      <c r="Q983" s="574" t="s">
        <v>698</v>
      </c>
      <c r="R983" s="574" t="s">
        <v>698</v>
      </c>
      <c r="S983" s="574" t="s">
        <v>698</v>
      </c>
      <c r="T983" s="574" t="s">
        <v>698</v>
      </c>
      <c r="U983" s="574" t="s">
        <v>698</v>
      </c>
      <c r="V983" s="574" t="s">
        <v>698</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outlineLevel="3" x14ac:dyDescent="0.25">
      <c r="A984" s="383"/>
      <c r="B984" s="392"/>
      <c r="C984" s="385">
        <f t="shared" si="294"/>
        <v>4</v>
      </c>
      <c r="D984" s="410"/>
      <c r="E984" s="571">
        <f>E983</f>
        <v>21</v>
      </c>
      <c r="F984" s="461" t="b">
        <f t="shared" si="292"/>
        <v>1</v>
      </c>
      <c r="G984" s="410"/>
      <c r="H984" s="1069"/>
      <c r="I984" s="1070"/>
      <c r="J984" s="557" t="s">
        <v>699</v>
      </c>
      <c r="K984" s="575" t="str">
        <f t="shared" si="293"/>
        <v>-</v>
      </c>
      <c r="L984" s="572" t="s">
        <v>694</v>
      </c>
      <c r="M984" s="572" t="s">
        <v>694</v>
      </c>
      <c r="N984" s="572" t="s">
        <v>694</v>
      </c>
      <c r="O984" s="572" t="s">
        <v>694</v>
      </c>
      <c r="P984" s="572" t="s">
        <v>694</v>
      </c>
      <c r="Q984" s="572" t="s">
        <v>694</v>
      </c>
      <c r="R984" s="572" t="s">
        <v>694</v>
      </c>
      <c r="S984" s="572" t="s">
        <v>694</v>
      </c>
      <c r="T984" s="572" t="s">
        <v>694</v>
      </c>
      <c r="U984" s="572" t="s">
        <v>694</v>
      </c>
      <c r="V984" s="576" t="s">
        <v>694</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outlineLevel="3" x14ac:dyDescent="0.25">
      <c r="A985" s="383"/>
      <c r="B985" s="392"/>
      <c r="C985" s="385">
        <f t="shared" si="294"/>
        <v>4</v>
      </c>
      <c r="D985" s="410"/>
      <c r="E985" s="467">
        <v>22</v>
      </c>
      <c r="F985" s="461" t="b">
        <f t="shared" si="292"/>
        <v>1</v>
      </c>
      <c r="G985" s="410"/>
      <c r="H985" s="568" t="s">
        <v>732</v>
      </c>
      <c r="I985" s="568"/>
      <c r="J985" s="549" t="s">
        <v>693</v>
      </c>
      <c r="K985" s="569" t="str">
        <f t="shared" si="293"/>
        <v>-</v>
      </c>
      <c r="L985" s="570" t="s">
        <v>694</v>
      </c>
      <c r="M985" s="570" t="s">
        <v>694</v>
      </c>
      <c r="N985" s="570" t="s">
        <v>694</v>
      </c>
      <c r="O985" s="570" t="s">
        <v>694</v>
      </c>
      <c r="P985" s="570" t="s">
        <v>694</v>
      </c>
      <c r="Q985" s="570" t="s">
        <v>694</v>
      </c>
      <c r="R985" s="570" t="s">
        <v>694</v>
      </c>
      <c r="S985" s="570" t="s">
        <v>694</v>
      </c>
      <c r="T985" s="570" t="s">
        <v>694</v>
      </c>
      <c r="U985" s="570" t="s">
        <v>694</v>
      </c>
      <c r="V985" s="570" t="s">
        <v>694</v>
      </c>
      <c r="W985" s="570" t="s">
        <v>694</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outlineLevel="3" x14ac:dyDescent="0.25">
      <c r="A986" s="383"/>
      <c r="B986" s="392"/>
      <c r="C986" s="385">
        <f t="shared" si="294"/>
        <v>4</v>
      </c>
      <c r="D986" s="410"/>
      <c r="E986" s="571">
        <f>E985</f>
        <v>22</v>
      </c>
      <c r="F986" s="461" t="b">
        <f t="shared" si="292"/>
        <v>1</v>
      </c>
      <c r="G986" s="410"/>
      <c r="H986" s="1065" t="s">
        <v>733</v>
      </c>
      <c r="I986" s="1066"/>
      <c r="J986" s="572" t="s">
        <v>696</v>
      </c>
      <c r="K986" s="573" t="str">
        <f t="shared" si="293"/>
        <v>-</v>
      </c>
      <c r="L986" s="574" t="s">
        <v>694</v>
      </c>
      <c r="M986" s="574" t="s">
        <v>694</v>
      </c>
      <c r="N986" s="457">
        <v>0</v>
      </c>
      <c r="O986" s="574" t="s">
        <v>694</v>
      </c>
      <c r="P986" s="574" t="s">
        <v>694</v>
      </c>
      <c r="Q986" s="574" t="s">
        <v>694</v>
      </c>
      <c r="R986" s="574" t="s">
        <v>694</v>
      </c>
      <c r="S986" s="574" t="s">
        <v>694</v>
      </c>
      <c r="T986" s="574" t="s">
        <v>694</v>
      </c>
      <c r="U986" s="574" t="s">
        <v>694</v>
      </c>
      <c r="V986" s="574" t="s">
        <v>694</v>
      </c>
      <c r="W986" s="574" t="s">
        <v>694</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outlineLevel="3" x14ac:dyDescent="0.25">
      <c r="A987" s="383"/>
      <c r="B987" s="392"/>
      <c r="C987" s="385">
        <f t="shared" si="294"/>
        <v>4</v>
      </c>
      <c r="D987" s="410"/>
      <c r="E987" s="571">
        <f>E986</f>
        <v>22</v>
      </c>
      <c r="F987" s="461" t="b">
        <f t="shared" si="292"/>
        <v>1</v>
      </c>
      <c r="G987" s="410"/>
      <c r="H987" s="1067"/>
      <c r="I987" s="1068"/>
      <c r="J987" s="572" t="s">
        <v>697</v>
      </c>
      <c r="K987" s="573" t="str">
        <f t="shared" si="293"/>
        <v>-</v>
      </c>
      <c r="L987" s="574" t="s">
        <v>698</v>
      </c>
      <c r="M987" s="574" t="s">
        <v>698</v>
      </c>
      <c r="N987" s="574" t="s">
        <v>698</v>
      </c>
      <c r="O987" s="574" t="s">
        <v>698</v>
      </c>
      <c r="P987" s="574" t="s">
        <v>698</v>
      </c>
      <c r="Q987" s="574" t="s">
        <v>698</v>
      </c>
      <c r="R987" s="574" t="s">
        <v>698</v>
      </c>
      <c r="S987" s="574" t="s">
        <v>698</v>
      </c>
      <c r="T987" s="574" t="s">
        <v>698</v>
      </c>
      <c r="U987" s="574" t="s">
        <v>698</v>
      </c>
      <c r="V987" s="574" t="s">
        <v>698</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outlineLevel="3" x14ac:dyDescent="0.25">
      <c r="A988" s="383"/>
      <c r="B988" s="392"/>
      <c r="C988" s="385">
        <f t="shared" si="294"/>
        <v>4</v>
      </c>
      <c r="D988" s="410"/>
      <c r="E988" s="571">
        <f>E987</f>
        <v>22</v>
      </c>
      <c r="F988" s="461" t="b">
        <f t="shared" si="292"/>
        <v>1</v>
      </c>
      <c r="G988" s="410"/>
      <c r="H988" s="1069"/>
      <c r="I988" s="1070"/>
      <c r="J988" s="557" t="s">
        <v>699</v>
      </c>
      <c r="K988" s="575" t="str">
        <f t="shared" si="293"/>
        <v>-</v>
      </c>
      <c r="L988" s="572" t="s">
        <v>694</v>
      </c>
      <c r="M988" s="572" t="s">
        <v>694</v>
      </c>
      <c r="N988" s="572" t="s">
        <v>694</v>
      </c>
      <c r="O988" s="572" t="s">
        <v>694</v>
      </c>
      <c r="P988" s="572" t="s">
        <v>694</v>
      </c>
      <c r="Q988" s="572" t="s">
        <v>694</v>
      </c>
      <c r="R988" s="572" t="s">
        <v>694</v>
      </c>
      <c r="S988" s="572" t="s">
        <v>694</v>
      </c>
      <c r="T988" s="572" t="s">
        <v>694</v>
      </c>
      <c r="U988" s="572" t="s">
        <v>694</v>
      </c>
      <c r="V988" s="576" t="s">
        <v>694</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outlineLevel="3" x14ac:dyDescent="0.25">
      <c r="A989" s="383"/>
      <c r="B989" s="392"/>
      <c r="C989" s="385">
        <f t="shared" si="294"/>
        <v>4</v>
      </c>
      <c r="D989" s="410"/>
      <c r="E989" s="467">
        <v>23</v>
      </c>
      <c r="F989" s="461" t="b">
        <f t="shared" si="292"/>
        <v>1</v>
      </c>
      <c r="G989" s="410"/>
      <c r="H989" s="568" t="s">
        <v>734</v>
      </c>
      <c r="I989" s="568"/>
      <c r="J989" s="549" t="s">
        <v>693</v>
      </c>
      <c r="K989" s="569" t="str">
        <f t="shared" si="293"/>
        <v>-</v>
      </c>
      <c r="L989" s="570" t="s">
        <v>694</v>
      </c>
      <c r="M989" s="570" t="s">
        <v>694</v>
      </c>
      <c r="N989" s="570" t="s">
        <v>694</v>
      </c>
      <c r="O989" s="570" t="s">
        <v>694</v>
      </c>
      <c r="P989" s="570" t="s">
        <v>694</v>
      </c>
      <c r="Q989" s="570" t="s">
        <v>694</v>
      </c>
      <c r="R989" s="570" t="s">
        <v>694</v>
      </c>
      <c r="S989" s="570" t="s">
        <v>694</v>
      </c>
      <c r="T989" s="570" t="s">
        <v>694</v>
      </c>
      <c r="U989" s="570" t="s">
        <v>694</v>
      </c>
      <c r="V989" s="570" t="s">
        <v>694</v>
      </c>
      <c r="W989" s="570" t="s">
        <v>694</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outlineLevel="3" x14ac:dyDescent="0.25">
      <c r="A990" s="383"/>
      <c r="B990" s="392"/>
      <c r="C990" s="385">
        <f t="shared" si="294"/>
        <v>4</v>
      </c>
      <c r="D990" s="410"/>
      <c r="E990" s="571">
        <f>E989</f>
        <v>23</v>
      </c>
      <c r="F990" s="461" t="b">
        <f t="shared" si="292"/>
        <v>1</v>
      </c>
      <c r="G990" s="410"/>
      <c r="H990" s="1065" t="s">
        <v>735</v>
      </c>
      <c r="I990" s="1066"/>
      <c r="J990" s="572" t="s">
        <v>696</v>
      </c>
      <c r="K990" s="573" t="str">
        <f t="shared" si="293"/>
        <v>-</v>
      </c>
      <c r="L990" s="574" t="s">
        <v>694</v>
      </c>
      <c r="M990" s="574" t="s">
        <v>694</v>
      </c>
      <c r="N990" s="457">
        <v>0</v>
      </c>
      <c r="O990" s="574" t="s">
        <v>694</v>
      </c>
      <c r="P990" s="574" t="s">
        <v>694</v>
      </c>
      <c r="Q990" s="574" t="s">
        <v>694</v>
      </c>
      <c r="R990" s="574" t="s">
        <v>694</v>
      </c>
      <c r="S990" s="574" t="s">
        <v>694</v>
      </c>
      <c r="T990" s="574" t="s">
        <v>694</v>
      </c>
      <c r="U990" s="574" t="s">
        <v>694</v>
      </c>
      <c r="V990" s="574" t="s">
        <v>694</v>
      </c>
      <c r="W990" s="574" t="s">
        <v>694</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outlineLevel="3" x14ac:dyDescent="0.25">
      <c r="A991" s="383"/>
      <c r="B991" s="392"/>
      <c r="C991" s="385">
        <f t="shared" si="294"/>
        <v>4</v>
      </c>
      <c r="D991" s="410"/>
      <c r="E991" s="571">
        <f>E990</f>
        <v>23</v>
      </c>
      <c r="F991" s="461" t="b">
        <f t="shared" si="292"/>
        <v>1</v>
      </c>
      <c r="G991" s="410"/>
      <c r="H991" s="1067"/>
      <c r="I991" s="1068"/>
      <c r="J991" s="572" t="s">
        <v>697</v>
      </c>
      <c r="K991" s="573" t="str">
        <f t="shared" si="293"/>
        <v>-</v>
      </c>
      <c r="L991" s="574" t="s">
        <v>698</v>
      </c>
      <c r="M991" s="574" t="s">
        <v>698</v>
      </c>
      <c r="N991" s="574" t="s">
        <v>698</v>
      </c>
      <c r="O991" s="574" t="s">
        <v>698</v>
      </c>
      <c r="P991" s="574" t="s">
        <v>698</v>
      </c>
      <c r="Q991" s="574" t="s">
        <v>698</v>
      </c>
      <c r="R991" s="574" t="s">
        <v>698</v>
      </c>
      <c r="S991" s="574" t="s">
        <v>698</v>
      </c>
      <c r="T991" s="574" t="s">
        <v>698</v>
      </c>
      <c r="U991" s="574" t="s">
        <v>698</v>
      </c>
      <c r="V991" s="574" t="s">
        <v>698</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outlineLevel="3" x14ac:dyDescent="0.25">
      <c r="A992" s="383"/>
      <c r="B992" s="392"/>
      <c r="C992" s="385">
        <f t="shared" si="294"/>
        <v>4</v>
      </c>
      <c r="D992" s="410"/>
      <c r="E992" s="571">
        <f>E991</f>
        <v>23</v>
      </c>
      <c r="F992" s="461" t="b">
        <f t="shared" si="292"/>
        <v>1</v>
      </c>
      <c r="G992" s="410"/>
      <c r="H992" s="1069"/>
      <c r="I992" s="1070"/>
      <c r="J992" s="557" t="s">
        <v>699</v>
      </c>
      <c r="K992" s="575" t="str">
        <f t="shared" si="293"/>
        <v>-</v>
      </c>
      <c r="L992" s="572" t="s">
        <v>694</v>
      </c>
      <c r="M992" s="572" t="s">
        <v>694</v>
      </c>
      <c r="N992" s="572" t="s">
        <v>694</v>
      </c>
      <c r="O992" s="572" t="s">
        <v>694</v>
      </c>
      <c r="P992" s="572" t="s">
        <v>694</v>
      </c>
      <c r="Q992" s="572" t="s">
        <v>694</v>
      </c>
      <c r="R992" s="572" t="s">
        <v>694</v>
      </c>
      <c r="S992" s="572" t="s">
        <v>694</v>
      </c>
      <c r="T992" s="572" t="s">
        <v>694</v>
      </c>
      <c r="U992" s="572" t="s">
        <v>694</v>
      </c>
      <c r="V992" s="576" t="s">
        <v>694</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outlineLevel="3" x14ac:dyDescent="0.25">
      <c r="A993" s="383"/>
      <c r="B993" s="392"/>
      <c r="C993" s="385">
        <f t="shared" si="294"/>
        <v>4</v>
      </c>
      <c r="D993" s="410"/>
      <c r="E993" s="467">
        <v>24</v>
      </c>
      <c r="F993" s="461" t="b">
        <f t="shared" ref="F993:F1004" si="295">COUNTIFS($L993:$W993,"-")&lt;&gt;COUNTA($L993:$W993)</f>
        <v>1</v>
      </c>
      <c r="G993" s="410"/>
      <c r="H993" s="568" t="s">
        <v>736</v>
      </c>
      <c r="I993" s="568"/>
      <c r="J993" s="549" t="s">
        <v>693</v>
      </c>
      <c r="K993" s="569" t="str">
        <f t="shared" si="293"/>
        <v>-</v>
      </c>
      <c r="L993" s="570" t="s">
        <v>694</v>
      </c>
      <c r="M993" s="570" t="s">
        <v>694</v>
      </c>
      <c r="N993" s="570" t="s">
        <v>694</v>
      </c>
      <c r="O993" s="570" t="s">
        <v>694</v>
      </c>
      <c r="P993" s="570" t="s">
        <v>694</v>
      </c>
      <c r="Q993" s="570" t="s">
        <v>694</v>
      </c>
      <c r="R993" s="570" t="s">
        <v>694</v>
      </c>
      <c r="S993" s="570" t="s">
        <v>694</v>
      </c>
      <c r="T993" s="570" t="s">
        <v>694</v>
      </c>
      <c r="U993" s="570" t="s">
        <v>694</v>
      </c>
      <c r="V993" s="570" t="s">
        <v>694</v>
      </c>
      <c r="W993" s="570" t="s">
        <v>694</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outlineLevel="3" x14ac:dyDescent="0.25">
      <c r="A994" s="383"/>
      <c r="B994" s="392"/>
      <c r="C994" s="385">
        <f t="shared" si="294"/>
        <v>4</v>
      </c>
      <c r="D994" s="410"/>
      <c r="E994" s="571">
        <f>E993</f>
        <v>24</v>
      </c>
      <c r="F994" s="461" t="b">
        <f t="shared" si="295"/>
        <v>1</v>
      </c>
      <c r="G994" s="410"/>
      <c r="H994" s="1065" t="s">
        <v>737</v>
      </c>
      <c r="I994" s="1066"/>
      <c r="J994" s="572" t="s">
        <v>696</v>
      </c>
      <c r="K994" s="573" t="str">
        <f t="shared" si="293"/>
        <v>-</v>
      </c>
      <c r="L994" s="574" t="s">
        <v>694</v>
      </c>
      <c r="M994" s="574" t="s">
        <v>694</v>
      </c>
      <c r="N994" s="574" t="s">
        <v>694</v>
      </c>
      <c r="O994" s="574" t="s">
        <v>694</v>
      </c>
      <c r="P994" s="574" t="s">
        <v>694</v>
      </c>
      <c r="Q994" s="574" t="s">
        <v>694</v>
      </c>
      <c r="R994" s="574" t="s">
        <v>694</v>
      </c>
      <c r="S994" s="574" t="s">
        <v>694</v>
      </c>
      <c r="T994" s="574" t="s">
        <v>694</v>
      </c>
      <c r="U994" s="574" t="s">
        <v>694</v>
      </c>
      <c r="V994" s="574" t="s">
        <v>694</v>
      </c>
      <c r="W994" s="574" t="s">
        <v>694</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outlineLevel="3" x14ac:dyDescent="0.25">
      <c r="A995" s="383"/>
      <c r="B995" s="392"/>
      <c r="C995" s="385">
        <f t="shared" si="294"/>
        <v>4</v>
      </c>
      <c r="D995" s="410"/>
      <c r="E995" s="571">
        <f>E994</f>
        <v>24</v>
      </c>
      <c r="F995" s="461" t="b">
        <f t="shared" si="295"/>
        <v>1</v>
      </c>
      <c r="G995" s="410"/>
      <c r="H995" s="1067"/>
      <c r="I995" s="1068"/>
      <c r="J995" s="572" t="s">
        <v>697</v>
      </c>
      <c r="K995" s="573" t="str">
        <f t="shared" si="293"/>
        <v>-</v>
      </c>
      <c r="L995" s="574" t="s">
        <v>698</v>
      </c>
      <c r="M995" s="574" t="s">
        <v>698</v>
      </c>
      <c r="N995" s="574" t="s">
        <v>698</v>
      </c>
      <c r="O995" s="574" t="s">
        <v>698</v>
      </c>
      <c r="P995" s="574" t="s">
        <v>698</v>
      </c>
      <c r="Q995" s="574" t="s">
        <v>698</v>
      </c>
      <c r="R995" s="574" t="s">
        <v>698</v>
      </c>
      <c r="S995" s="574" t="s">
        <v>698</v>
      </c>
      <c r="T995" s="574" t="s">
        <v>698</v>
      </c>
      <c r="U995" s="574" t="s">
        <v>698</v>
      </c>
      <c r="V995" s="574" t="s">
        <v>698</v>
      </c>
      <c r="W995" s="574" t="s">
        <v>698</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outlineLevel="3" x14ac:dyDescent="0.25">
      <c r="A996" s="383"/>
      <c r="B996" s="392"/>
      <c r="C996" s="385">
        <f t="shared" si="294"/>
        <v>4</v>
      </c>
      <c r="D996" s="410"/>
      <c r="E996" s="571">
        <f>E995</f>
        <v>24</v>
      </c>
      <c r="F996" s="461" t="b">
        <f t="shared" si="295"/>
        <v>1</v>
      </c>
      <c r="G996" s="410"/>
      <c r="H996" s="1069"/>
      <c r="I996" s="1070"/>
      <c r="J996" s="557" t="s">
        <v>699</v>
      </c>
      <c r="K996" s="575" t="str">
        <f t="shared" si="293"/>
        <v>-</v>
      </c>
      <c r="L996" s="572" t="s">
        <v>694</v>
      </c>
      <c r="M996" s="572" t="s">
        <v>694</v>
      </c>
      <c r="N996" s="572" t="s">
        <v>694</v>
      </c>
      <c r="O996" s="572" t="s">
        <v>694</v>
      </c>
      <c r="P996" s="572" t="s">
        <v>694</v>
      </c>
      <c r="Q996" s="572" t="s">
        <v>694</v>
      </c>
      <c r="R996" s="572" t="s">
        <v>694</v>
      </c>
      <c r="S996" s="572" t="s">
        <v>694</v>
      </c>
      <c r="T996" s="572" t="s">
        <v>694</v>
      </c>
      <c r="U996" s="572" t="s">
        <v>694</v>
      </c>
      <c r="V996" s="576" t="s">
        <v>694</v>
      </c>
      <c r="W996" s="576" t="s">
        <v>694</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outlineLevel="3" x14ac:dyDescent="0.25">
      <c r="A997" s="383"/>
      <c r="B997" s="392"/>
      <c r="C997" s="385">
        <f t="shared" ref="C997:C1004" si="296">INT($C$885)+3</f>
        <v>4</v>
      </c>
      <c r="D997" s="410"/>
      <c r="E997" s="467">
        <v>25</v>
      </c>
      <c r="F997" s="461" t="b">
        <f t="shared" si="295"/>
        <v>1</v>
      </c>
      <c r="G997" s="410"/>
      <c r="H997" s="568" t="s">
        <v>1089</v>
      </c>
      <c r="I997" s="568"/>
      <c r="J997" s="549" t="s">
        <v>693</v>
      </c>
      <c r="K997" s="569" t="str">
        <f t="shared" si="293"/>
        <v>-</v>
      </c>
      <c r="L997" s="570" t="s">
        <v>694</v>
      </c>
      <c r="M997" s="570" t="s">
        <v>694</v>
      </c>
      <c r="N997" s="570" t="s">
        <v>694</v>
      </c>
      <c r="O997" s="570" t="s">
        <v>694</v>
      </c>
      <c r="P997" s="570" t="s">
        <v>694</v>
      </c>
      <c r="Q997" s="577">
        <v>21</v>
      </c>
      <c r="R997" s="570" t="s">
        <v>694</v>
      </c>
      <c r="S997" s="570" t="s">
        <v>694</v>
      </c>
      <c r="T997" s="570" t="s">
        <v>694</v>
      </c>
      <c r="U997" s="570" t="s">
        <v>694</v>
      </c>
      <c r="V997" s="570" t="s">
        <v>694</v>
      </c>
      <c r="W997" s="570" t="s">
        <v>694</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customHeight="1" outlineLevel="3" x14ac:dyDescent="0.25">
      <c r="A998" s="383"/>
      <c r="B998" s="392"/>
      <c r="C998" s="385">
        <f t="shared" si="296"/>
        <v>4</v>
      </c>
      <c r="D998" s="410"/>
      <c r="E998" s="571">
        <f>E997</f>
        <v>25</v>
      </c>
      <c r="F998" s="461" t="b">
        <f t="shared" si="295"/>
        <v>1</v>
      </c>
      <c r="G998" s="410"/>
      <c r="H998" s="1065" t="s">
        <v>1090</v>
      </c>
      <c r="I998" s="1066"/>
      <c r="J998" s="572" t="s">
        <v>696</v>
      </c>
      <c r="K998" s="573" t="str">
        <f t="shared" si="293"/>
        <v>-</v>
      </c>
      <c r="L998" s="574" t="s">
        <v>694</v>
      </c>
      <c r="M998" s="574" t="s">
        <v>694</v>
      </c>
      <c r="N998" s="574" t="s">
        <v>694</v>
      </c>
      <c r="O998" s="574" t="s">
        <v>694</v>
      </c>
      <c r="P998" s="574" t="s">
        <v>694</v>
      </c>
      <c r="Q998" s="574" t="s">
        <v>694</v>
      </c>
      <c r="R998" s="574" t="s">
        <v>694</v>
      </c>
      <c r="S998" s="457" t="b">
        <v>1</v>
      </c>
      <c r="T998" s="574" t="s">
        <v>694</v>
      </c>
      <c r="U998" s="574" t="s">
        <v>694</v>
      </c>
      <c r="V998" s="574" t="s">
        <v>694</v>
      </c>
      <c r="W998" s="574" t="s">
        <v>694</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outlineLevel="3" x14ac:dyDescent="0.25">
      <c r="A999" s="383"/>
      <c r="B999" s="392"/>
      <c r="C999" s="385">
        <f t="shared" si="296"/>
        <v>4</v>
      </c>
      <c r="D999" s="410"/>
      <c r="E999" s="571">
        <f>E998</f>
        <v>25</v>
      </c>
      <c r="F999" s="461" t="b">
        <f t="shared" si="295"/>
        <v>1</v>
      </c>
      <c r="G999" s="410"/>
      <c r="H999" s="1067"/>
      <c r="I999" s="1068"/>
      <c r="J999" s="572" t="s">
        <v>697</v>
      </c>
      <c r="K999" s="573" t="str">
        <f t="shared" si="293"/>
        <v>-</v>
      </c>
      <c r="L999" s="574" t="s">
        <v>698</v>
      </c>
      <c r="M999" s="574" t="s">
        <v>698</v>
      </c>
      <c r="N999" s="574" t="s">
        <v>698</v>
      </c>
      <c r="O999" s="574" t="s">
        <v>698</v>
      </c>
      <c r="P999" s="457">
        <v>21</v>
      </c>
      <c r="Q999" s="574" t="s">
        <v>698</v>
      </c>
      <c r="R999" s="574" t="s">
        <v>698</v>
      </c>
      <c r="S999" s="574" t="s">
        <v>698</v>
      </c>
      <c r="T999" s="574" t="s">
        <v>698</v>
      </c>
      <c r="U999" s="574" t="s">
        <v>698</v>
      </c>
      <c r="V999" s="574" t="s">
        <v>698</v>
      </c>
      <c r="W999" s="574" t="s">
        <v>698</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outlineLevel="3" x14ac:dyDescent="0.25">
      <c r="A1000" s="383"/>
      <c r="B1000" s="392"/>
      <c r="C1000" s="385">
        <f t="shared" si="296"/>
        <v>4</v>
      </c>
      <c r="D1000" s="410"/>
      <c r="E1000" s="571">
        <f>E999</f>
        <v>25</v>
      </c>
      <c r="F1000" s="461" t="b">
        <f t="shared" si="295"/>
        <v>1</v>
      </c>
      <c r="G1000" s="410"/>
      <c r="H1000" s="1069"/>
      <c r="I1000" s="1070"/>
      <c r="J1000" s="557" t="s">
        <v>699</v>
      </c>
      <c r="K1000" s="575" t="str">
        <f t="shared" si="293"/>
        <v>-</v>
      </c>
      <c r="L1000" s="572" t="s">
        <v>694</v>
      </c>
      <c r="M1000" s="572" t="s">
        <v>694</v>
      </c>
      <c r="N1000" s="572" t="s">
        <v>694</v>
      </c>
      <c r="O1000" s="572" t="s">
        <v>694</v>
      </c>
      <c r="P1000" s="572" t="s">
        <v>694</v>
      </c>
      <c r="Q1000" s="572" t="s">
        <v>694</v>
      </c>
      <c r="R1000" s="572" t="s">
        <v>694</v>
      </c>
      <c r="S1000" s="572" t="s">
        <v>694</v>
      </c>
      <c r="T1000" s="572" t="s">
        <v>694</v>
      </c>
      <c r="U1000" s="572" t="s">
        <v>694</v>
      </c>
      <c r="V1000" s="576" t="s">
        <v>694</v>
      </c>
      <c r="W1000" s="576" t="s">
        <v>694</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outlineLevel="3" x14ac:dyDescent="0.25">
      <c r="A1001" s="383"/>
      <c r="B1001" s="392"/>
      <c r="C1001" s="385">
        <f t="shared" si="296"/>
        <v>4</v>
      </c>
      <c r="D1001" s="410"/>
      <c r="E1001" s="467">
        <v>26</v>
      </c>
      <c r="F1001" s="461" t="b">
        <f t="shared" si="295"/>
        <v>1</v>
      </c>
      <c r="G1001" s="410"/>
      <c r="H1001" s="568" t="s">
        <v>738</v>
      </c>
      <c r="I1001" s="568"/>
      <c r="J1001" s="549" t="s">
        <v>693</v>
      </c>
      <c r="K1001" s="569" t="str">
        <f t="shared" si="293"/>
        <v>-</v>
      </c>
      <c r="L1001" s="578">
        <v>-1</v>
      </c>
      <c r="M1001" s="570" t="s">
        <v>694</v>
      </c>
      <c r="N1001" s="570" t="s">
        <v>694</v>
      </c>
      <c r="O1001" s="570" t="s">
        <v>694</v>
      </c>
      <c r="P1001" s="570" t="s">
        <v>694</v>
      </c>
      <c r="Q1001" s="570" t="s">
        <v>694</v>
      </c>
      <c r="R1001" s="570" t="s">
        <v>694</v>
      </c>
      <c r="S1001" s="570" t="s">
        <v>694</v>
      </c>
      <c r="T1001" s="570" t="s">
        <v>694</v>
      </c>
      <c r="U1001" s="570" t="s">
        <v>694</v>
      </c>
      <c r="V1001" s="577">
        <v>0.05</v>
      </c>
      <c r="W1001" s="570" t="s">
        <v>694</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outlineLevel="3" x14ac:dyDescent="0.25">
      <c r="A1002" s="383"/>
      <c r="B1002" s="392"/>
      <c r="C1002" s="385">
        <f t="shared" si="296"/>
        <v>4</v>
      </c>
      <c r="D1002" s="410"/>
      <c r="E1002" s="571">
        <f>E1001</f>
        <v>26</v>
      </c>
      <c r="F1002" s="461" t="b">
        <f t="shared" si="295"/>
        <v>1</v>
      </c>
      <c r="G1002" s="410"/>
      <c r="H1002" s="1065" t="s">
        <v>739</v>
      </c>
      <c r="I1002" s="1066"/>
      <c r="J1002" s="572" t="s">
        <v>696</v>
      </c>
      <c r="K1002" s="573" t="str">
        <f t="shared" si="293"/>
        <v>-</v>
      </c>
      <c r="L1002" s="574" t="s">
        <v>694</v>
      </c>
      <c r="M1002" s="574" t="s">
        <v>694</v>
      </c>
      <c r="N1002" s="574" t="s">
        <v>694</v>
      </c>
      <c r="O1002" s="574" t="s">
        <v>694</v>
      </c>
      <c r="P1002" s="574" t="s">
        <v>694</v>
      </c>
      <c r="Q1002" s="574" t="s">
        <v>694</v>
      </c>
      <c r="R1002" s="574" t="s">
        <v>694</v>
      </c>
      <c r="S1002" s="574" t="s">
        <v>694</v>
      </c>
      <c r="T1002" s="574" t="s">
        <v>694</v>
      </c>
      <c r="U1002" s="574" t="s">
        <v>694</v>
      </c>
      <c r="V1002" s="574" t="s">
        <v>694</v>
      </c>
      <c r="W1002" s="574" t="s">
        <v>694</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outlineLevel="3" x14ac:dyDescent="0.25">
      <c r="A1003" s="383"/>
      <c r="B1003" s="392"/>
      <c r="C1003" s="385">
        <f t="shared" si="296"/>
        <v>4</v>
      </c>
      <c r="D1003" s="410"/>
      <c r="E1003" s="571">
        <f>E1002</f>
        <v>26</v>
      </c>
      <c r="F1003" s="461" t="b">
        <f t="shared" si="295"/>
        <v>1</v>
      </c>
      <c r="G1003" s="410"/>
      <c r="H1003" s="1067"/>
      <c r="I1003" s="1068"/>
      <c r="J1003" s="572" t="s">
        <v>697</v>
      </c>
      <c r="K1003" s="573" t="str">
        <f t="shared" si="293"/>
        <v>-</v>
      </c>
      <c r="L1003" s="574" t="s">
        <v>698</v>
      </c>
      <c r="M1003" s="574" t="s">
        <v>698</v>
      </c>
      <c r="N1003" s="574" t="s">
        <v>698</v>
      </c>
      <c r="O1003" s="574" t="s">
        <v>698</v>
      </c>
      <c r="P1003" s="574" t="s">
        <v>698</v>
      </c>
      <c r="Q1003" s="574" t="s">
        <v>698</v>
      </c>
      <c r="R1003" s="574" t="s">
        <v>698</v>
      </c>
      <c r="S1003" s="574" t="s">
        <v>698</v>
      </c>
      <c r="T1003" s="574" t="s">
        <v>698</v>
      </c>
      <c r="U1003" s="574" t="s">
        <v>698</v>
      </c>
      <c r="V1003" s="574" t="s">
        <v>698</v>
      </c>
      <c r="W1003" s="574" t="s">
        <v>698</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outlineLevel="3" x14ac:dyDescent="0.25">
      <c r="A1004" s="383"/>
      <c r="B1004" s="392"/>
      <c r="C1004" s="385">
        <f t="shared" si="296"/>
        <v>4</v>
      </c>
      <c r="D1004" s="410"/>
      <c r="E1004" s="571">
        <f>E1003</f>
        <v>26</v>
      </c>
      <c r="F1004" s="461" t="b">
        <f t="shared" si="295"/>
        <v>1</v>
      </c>
      <c r="G1004" s="410"/>
      <c r="H1004" s="1069"/>
      <c r="I1004" s="1070"/>
      <c r="J1004" s="557" t="s">
        <v>699</v>
      </c>
      <c r="K1004" s="575" t="str">
        <f t="shared" si="293"/>
        <v>-</v>
      </c>
      <c r="L1004" s="580" t="s">
        <v>694</v>
      </c>
      <c r="M1004" s="580" t="s">
        <v>694</v>
      </c>
      <c r="N1004" s="580" t="s">
        <v>694</v>
      </c>
      <c r="O1004" s="580" t="s">
        <v>694</v>
      </c>
      <c r="P1004" s="580" t="s">
        <v>694</v>
      </c>
      <c r="Q1004" s="580" t="s">
        <v>694</v>
      </c>
      <c r="R1004" s="580" t="s">
        <v>694</v>
      </c>
      <c r="S1004" s="580" t="s">
        <v>694</v>
      </c>
      <c r="T1004" s="580" t="s">
        <v>694</v>
      </c>
      <c r="U1004" s="580" t="s">
        <v>694</v>
      </c>
      <c r="V1004" s="579">
        <v>-0.05</v>
      </c>
      <c r="W1004" s="576" t="s">
        <v>694</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438</v>
      </c>
      <c r="AP1005" s="395"/>
      <c r="AQ1005" s="383"/>
      <c r="AR1005" s="383"/>
      <c r="AS1005" s="383"/>
    </row>
    <row r="1006" spans="1:45" ht="5.0999999999999996" customHeight="1" outlineLevel="2" x14ac:dyDescent="0.25">
      <c r="A1006" s="383"/>
      <c r="B1006" s="392"/>
      <c r="C1006" s="385">
        <f>INT($C$885)+2.005</f>
        <v>3.0049999999999999</v>
      </c>
      <c r="D1006" s="410" t="s">
        <v>434</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outlineLevel="2" x14ac:dyDescent="0.25">
      <c r="A1007" s="383"/>
      <c r="B1007" s="392"/>
      <c r="C1007" s="385">
        <f>INT($C$885)+2</f>
        <v>3</v>
      </c>
      <c r="D1007" s="410"/>
      <c r="E1007" s="467"/>
      <c r="F1007" s="467"/>
      <c r="G1007" s="410"/>
      <c r="H1007" s="529" t="s">
        <v>740</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outlineLevel="2" x14ac:dyDescent="0.25">
      <c r="A1008" s="383"/>
      <c r="B1008" s="392"/>
      <c r="C1008" s="385">
        <f>INT($C$885)+3</f>
        <v>4</v>
      </c>
      <c r="D1008" s="410"/>
      <c r="E1008" s="467"/>
      <c r="F1008" s="467"/>
      <c r="G1008" s="410"/>
      <c r="H1008" s="415"/>
      <c r="I1008" s="415"/>
      <c r="J1008" s="437" t="s">
        <v>741</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742</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outlineLevel="3" x14ac:dyDescent="0.25">
      <c r="A1010" s="383"/>
      <c r="B1010" s="392"/>
      <c r="C1010" s="385">
        <f>INT($C$885)+3</f>
        <v>4</v>
      </c>
      <c r="D1010" s="410"/>
      <c r="E1010" s="467"/>
      <c r="F1010" s="467"/>
      <c r="G1010" s="410"/>
      <c r="H1010" s="415" t="s">
        <v>743</v>
      </c>
      <c r="I1010" s="415"/>
      <c r="J1010" s="457">
        <v>0</v>
      </c>
      <c r="K1010" s="457">
        <v>0.5</v>
      </c>
      <c r="L1010" s="457">
        <v>1.25</v>
      </c>
      <c r="M1010" s="431">
        <f>FORECAST(M1009,CHOOSE({1,2},L1010,N1010),CHOOSE({1,2},L1009,N1009))</f>
        <v>13.624999999999998</v>
      </c>
      <c r="N1010" s="457">
        <v>3.5</v>
      </c>
      <c r="O1010" s="415" t="s">
        <v>744</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438</v>
      </c>
      <c r="AP1011" s="395"/>
      <c r="AQ1011" s="383"/>
      <c r="AR1011" s="383"/>
      <c r="AS1011" s="383"/>
    </row>
    <row r="1012" spans="1:45" ht="5.0999999999999996"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745</v>
      </c>
    </row>
  </sheetData>
  <mergeCells count="36">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425</v>
      </c>
      <c r="F6" s="461">
        <v>2</v>
      </c>
      <c r="G6" s="397"/>
      <c r="H6" s="870" t="s">
        <v>746</v>
      </c>
      <c r="I6" s="867"/>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427</v>
      </c>
      <c r="F7" s="464">
        <v>1</v>
      </c>
      <c r="G7" s="401"/>
      <c r="H7" s="593" t="s">
        <v>428</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429</v>
      </c>
      <c r="K12" s="585" t="s">
        <v>430</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431</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432</v>
      </c>
      <c r="C15" s="582">
        <f>INT(MAX($C$16:$C$31))+1</f>
        <v>5</v>
      </c>
      <c r="D15" s="410" t="s">
        <v>433</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434</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435</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436</v>
      </c>
      <c r="I18" s="415"/>
      <c r="J18" s="684">
        <v>44526.325755208301</v>
      </c>
      <c r="K18" s="1109" t="s">
        <v>1001</v>
      </c>
      <c r="L18" s="1110"/>
      <c r="M18" s="1110"/>
      <c r="N18" s="1110"/>
      <c r="O18" s="1110"/>
      <c r="P18" s="1110"/>
      <c r="Q18" s="1110"/>
      <c r="R18" s="1110"/>
      <c r="S18" s="1110"/>
      <c r="T18" s="1110"/>
      <c r="U18" s="1110"/>
      <c r="V18" s="1110"/>
      <c r="W18" s="1110"/>
      <c r="X18" s="1110"/>
      <c r="Y18" s="1110"/>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437</v>
      </c>
      <c r="I21" s="415"/>
      <c r="J21" s="683">
        <v>44697.529600694397</v>
      </c>
      <c r="K21" s="1111" t="s">
        <v>1180</v>
      </c>
      <c r="L21" s="1112"/>
      <c r="M21" s="1112"/>
      <c r="N21" s="1112"/>
      <c r="O21" s="1112"/>
      <c r="P21" s="1112"/>
      <c r="Q21" s="1112"/>
      <c r="R21" s="1112"/>
      <c r="S21" s="1112"/>
      <c r="T21" s="1112"/>
      <c r="U21" s="1112"/>
      <c r="V21" s="1112"/>
      <c r="W21" s="1112"/>
      <c r="X21" s="1112"/>
      <c r="Y21" s="1113"/>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438</v>
      </c>
      <c r="SK24" s="395"/>
      <c r="SL24" s="383"/>
      <c r="SM24" s="383"/>
      <c r="SN24" s="383"/>
    </row>
    <row r="25" spans="1:508" ht="5.0999999999999996" hidden="1" customHeight="1" outlineLevel="3" x14ac:dyDescent="0.25">
      <c r="A25" s="383"/>
      <c r="B25" s="392"/>
      <c r="C25" s="582">
        <f>INT($C$6)+3.005</f>
        <v>4.0049999999999999</v>
      </c>
      <c r="D25" s="410" t="s">
        <v>434</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439</v>
      </c>
      <c r="I26" s="588"/>
      <c r="J26" s="417" t="s">
        <v>440</v>
      </c>
      <c r="K26" s="418">
        <v>15</v>
      </c>
      <c r="L26" s="417" t="s">
        <v>441</v>
      </c>
      <c r="M26" s="418">
        <v>8.43</v>
      </c>
      <c r="N26" s="415" t="s">
        <v>442</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443</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444</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445</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446</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438</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425</v>
      </c>
      <c r="F40" s="461"/>
      <c r="G40" s="397"/>
      <c r="H40" s="86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427</v>
      </c>
      <c r="F41" s="464">
        <v>1</v>
      </c>
      <c r="G41" s="401"/>
      <c r="H41" s="593" t="s">
        <v>993</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1" t="s">
        <v>996</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747</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748</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749</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747</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748</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747</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748</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431</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750</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432</v>
      </c>
      <c r="C56" s="582">
        <f>INT(MAX($C$59:$C$123))+1</f>
        <v>5</v>
      </c>
      <c r="D56" s="410" t="s">
        <v>433</v>
      </c>
      <c r="E56" s="467"/>
      <c r="F56" s="467"/>
      <c r="G56" s="410"/>
      <c r="H56" s="467" t="s">
        <v>751</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753</v>
      </c>
      <c r="I57" s="428" t="s">
        <v>1000</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430</v>
      </c>
      <c r="I58" s="597" t="s">
        <v>187</v>
      </c>
      <c r="J58" s="398" t="s">
        <v>837</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434</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889</v>
      </c>
      <c r="I60" s="431" t="s">
        <v>752</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892</v>
      </c>
      <c r="I63" s="599" t="s">
        <v>752</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893</v>
      </c>
      <c r="I66" s="431" t="s">
        <v>752</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894</v>
      </c>
      <c r="I69" s="431" t="s">
        <v>752</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891</v>
      </c>
      <c r="I72" s="431" t="s">
        <v>752</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895</v>
      </c>
      <c r="I75" s="431" t="s">
        <v>752</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890</v>
      </c>
      <c r="I78" s="431" t="s">
        <v>752</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896</v>
      </c>
      <c r="I81" s="599" t="s">
        <v>752</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897</v>
      </c>
      <c r="I84" s="431" t="s">
        <v>752</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898</v>
      </c>
      <c r="I87" s="431" t="s">
        <v>752</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899</v>
      </c>
      <c r="I90" s="431" t="s">
        <v>752</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900</v>
      </c>
      <c r="I93" s="431" t="s">
        <v>752</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901</v>
      </c>
      <c r="I96" s="431" t="s">
        <v>752</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902</v>
      </c>
      <c r="I99" s="599" t="s">
        <v>752</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903</v>
      </c>
      <c r="I102" s="431" t="s">
        <v>752</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904</v>
      </c>
      <c r="I105" s="431" t="s">
        <v>752</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905</v>
      </c>
      <c r="I108" s="431" t="s">
        <v>752</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906</v>
      </c>
      <c r="I111" s="431" t="s">
        <v>752</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907</v>
      </c>
      <c r="I114" s="431" t="s">
        <v>752</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908</v>
      </c>
      <c r="I117" s="431" t="s">
        <v>752</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909</v>
      </c>
      <c r="I120" s="431" t="s">
        <v>752</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438</v>
      </c>
      <c r="SK123" s="395"/>
      <c r="SL123" s="383"/>
      <c r="SM123" s="383"/>
      <c r="SN123" s="383"/>
    </row>
    <row r="124" spans="1:508" s="697" customFormat="1" outlineLevel="1" x14ac:dyDescent="0.25">
      <c r="A124" s="383"/>
      <c r="B124" s="392"/>
      <c r="C124" s="582">
        <f>INT($C$40)+1</f>
        <v>2</v>
      </c>
      <c r="D124" s="410"/>
      <c r="E124" s="467"/>
      <c r="F124" s="467"/>
      <c r="G124" s="410"/>
      <c r="H124" s="470" t="s">
        <v>995</v>
      </c>
      <c r="I124" s="873" t="s">
        <v>997</v>
      </c>
      <c r="J124" s="872" t="s">
        <v>778</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430</v>
      </c>
      <c r="I125" s="597" t="s">
        <v>187</v>
      </c>
      <c r="J125" s="872" t="s">
        <v>837</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434</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889</v>
      </c>
      <c r="I127" s="431" t="s">
        <v>752</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892</v>
      </c>
      <c r="I128" s="599" t="s">
        <v>752</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893</v>
      </c>
      <c r="I129" s="431" t="s">
        <v>752</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894</v>
      </c>
      <c r="I130" s="431" t="s">
        <v>752</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891</v>
      </c>
      <c r="I131" s="431" t="s">
        <v>752</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895</v>
      </c>
      <c r="I132" s="431" t="s">
        <v>752</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890</v>
      </c>
      <c r="I133" s="431" t="s">
        <v>752</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896</v>
      </c>
      <c r="I134" s="599" t="s">
        <v>752</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897</v>
      </c>
      <c r="I135" s="431" t="s">
        <v>752</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898</v>
      </c>
      <c r="I136" s="431" t="s">
        <v>752</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899</v>
      </c>
      <c r="I137" s="431" t="s">
        <v>752</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900</v>
      </c>
      <c r="I138" s="431" t="s">
        <v>752</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901</v>
      </c>
      <c r="I139" s="431" t="s">
        <v>752</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902</v>
      </c>
      <c r="I140" s="599" t="s">
        <v>752</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903</v>
      </c>
      <c r="I141" s="431" t="s">
        <v>752</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904</v>
      </c>
      <c r="I142" s="431" t="s">
        <v>752</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905</v>
      </c>
      <c r="I143" s="431" t="s">
        <v>752</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906</v>
      </c>
      <c r="I144" s="431" t="s">
        <v>752</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907</v>
      </c>
      <c r="I145" s="431" t="s">
        <v>752</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908</v>
      </c>
      <c r="I146" s="431" t="s">
        <v>752</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909</v>
      </c>
      <c r="I147" s="431" t="s">
        <v>752</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438</v>
      </c>
      <c r="SK148" s="395"/>
      <c r="SL148" s="383"/>
      <c r="SM148" s="383"/>
      <c r="SN148" s="383"/>
    </row>
    <row r="149" spans="1:508" outlineLevel="1" x14ac:dyDescent="0.25">
      <c r="A149" s="383"/>
      <c r="B149" s="392"/>
      <c r="C149" s="582">
        <f>INT($C$40)+1</f>
        <v>2</v>
      </c>
      <c r="D149" s="410"/>
      <c r="E149" s="467"/>
      <c r="F149" s="467"/>
      <c r="G149" s="410"/>
      <c r="H149" s="470" t="s">
        <v>754</v>
      </c>
      <c r="I149" s="428"/>
      <c r="J149" s="428" t="s">
        <v>763</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613</v>
      </c>
      <c r="I150" s="597" t="s">
        <v>755</v>
      </c>
      <c r="J150" s="398" t="s">
        <v>837</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434</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936</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927</v>
      </c>
      <c r="J153" s="762"/>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0.10114101847802281</v>
      </c>
      <c r="DG153" s="861">
        <v>0.10584052907912245</v>
      </c>
      <c r="DH153" s="861">
        <v>0.10584052907912245</v>
      </c>
      <c r="DI153" s="861">
        <v>0.10584052907912245</v>
      </c>
      <c r="DJ153" s="861">
        <v>0.10584052907912245</v>
      </c>
      <c r="DK153" s="861">
        <v>0.10584052907912245</v>
      </c>
      <c r="DL153" s="861">
        <v>0.10584052907912245</v>
      </c>
      <c r="DM153" s="861">
        <v>0.10584052907912245</v>
      </c>
      <c r="DN153" s="861">
        <v>-0.76174626666675316</v>
      </c>
      <c r="DO153" s="861">
        <v>-0.76174626666675316</v>
      </c>
      <c r="DP153" s="861">
        <v>-0.76174626666675316</v>
      </c>
      <c r="DQ153" s="861">
        <v>-0.76174626666675316</v>
      </c>
      <c r="DR153" s="861">
        <v>-0.76174626666675316</v>
      </c>
      <c r="DS153" s="861">
        <v>-0.76174626666675316</v>
      </c>
      <c r="DT153" s="861">
        <v>-0.76174626666675316</v>
      </c>
      <c r="DU153" s="861">
        <v>-2.59019349217568</v>
      </c>
      <c r="DV153" s="861">
        <v>-2.59019349217568</v>
      </c>
      <c r="DW153" s="861">
        <v>-2.59019349217568</v>
      </c>
      <c r="DX153" s="861">
        <v>-2.59019349217568</v>
      </c>
      <c r="DY153" s="861">
        <v>-2.9758227502191974</v>
      </c>
      <c r="DZ153" s="861">
        <v>-2.9758227502191974</v>
      </c>
      <c r="EA153" s="861">
        <v>-3.7519430032398602</v>
      </c>
      <c r="EB153" s="861">
        <v>-3.7519430032398602</v>
      </c>
      <c r="EC153" s="861">
        <v>-3.7519430032398602</v>
      </c>
      <c r="ED153" s="861">
        <v>-4.6070478898111071</v>
      </c>
      <c r="EE153" s="861">
        <v>-4.6070478898111071</v>
      </c>
      <c r="EF153" s="861">
        <v>-4.6070478898111071</v>
      </c>
      <c r="EG153" s="861">
        <v>-4.6070478898111071</v>
      </c>
      <c r="EH153" s="861">
        <v>-3.1745293770294305</v>
      </c>
      <c r="EI153" s="861">
        <v>-3.1057804709818404</v>
      </c>
      <c r="EJ153" s="861">
        <v>-3.1057804709818404</v>
      </c>
      <c r="EK153" s="861">
        <v>-3.1057804709818404</v>
      </c>
      <c r="EL153" s="861">
        <v>-3.1057804709818404</v>
      </c>
      <c r="EM153" s="861">
        <v>-3.1057804709818404</v>
      </c>
      <c r="EN153" s="861">
        <v>-3.1057804709818404</v>
      </c>
      <c r="EO153" s="861">
        <v>-3.1057804709818404</v>
      </c>
      <c r="EP153" s="861">
        <v>7.2729167582791021E-2</v>
      </c>
      <c r="EQ153" s="861">
        <v>7.2729167582791021E-2</v>
      </c>
      <c r="ER153" s="861">
        <v>7.2729167582791021E-2</v>
      </c>
      <c r="ES153" s="861">
        <v>7.2729167582791021E-2</v>
      </c>
      <c r="ET153" s="861">
        <v>7.2729167582791021E-2</v>
      </c>
      <c r="EU153" s="861">
        <v>7.2729167582791021E-2</v>
      </c>
      <c r="EV153" s="861">
        <v>7.2729167582791021E-2</v>
      </c>
      <c r="EW153" s="861">
        <v>-3.7031691226589558E-2</v>
      </c>
      <c r="EX153" s="861">
        <v>-3.7031691226589558E-2</v>
      </c>
      <c r="EY153" s="861">
        <v>-3.7031691226589558E-2</v>
      </c>
      <c r="EZ153" s="861">
        <v>-3.7031691226589558E-2</v>
      </c>
      <c r="FA153" s="861">
        <v>-3.7031691226589558E-2</v>
      </c>
      <c r="FB153" s="861">
        <v>-9.476228270500453E-2</v>
      </c>
      <c r="FC153" s="861">
        <v>-9.476228270500453E-2</v>
      </c>
      <c r="FD153" s="861">
        <v>-9.476228270500453E-2</v>
      </c>
      <c r="FE153" s="861">
        <v>-9.476228270500453E-2</v>
      </c>
      <c r="FF153" s="861">
        <v>-2.354412483931867E-3</v>
      </c>
      <c r="FG153" s="861">
        <v>-2.354412483931867E-3</v>
      </c>
      <c r="FH153" s="861">
        <v>-2.354412483931867E-3</v>
      </c>
      <c r="FI153" s="861">
        <v>-2.354412483931867E-3</v>
      </c>
      <c r="FJ153" s="861">
        <v>-2.354412483931867E-3</v>
      </c>
      <c r="FK153" s="861">
        <v>-2.354412483931867E-3</v>
      </c>
      <c r="FL153" s="861">
        <v>-2.354412483931867E-3</v>
      </c>
      <c r="FM153" s="861">
        <v>-2.354412483931867E-3</v>
      </c>
      <c r="FN153" s="861">
        <v>-0.96552761100289075</v>
      </c>
      <c r="FO153" s="861">
        <v>-0.96552761100289075</v>
      </c>
      <c r="FP153" s="861">
        <v>-0.96552761100289075</v>
      </c>
      <c r="FQ153" s="861">
        <v>-0.96552761100289075</v>
      </c>
      <c r="FR153" s="861">
        <v>-0.96552761100289075</v>
      </c>
      <c r="FS153" s="861">
        <v>-0.96552761100289075</v>
      </c>
      <c r="FT153" s="861">
        <v>-0.96552761100289075</v>
      </c>
      <c r="FU153" s="861">
        <v>-2.8591751240554588</v>
      </c>
      <c r="FV153" s="861">
        <v>-2.8591751240554588</v>
      </c>
      <c r="FW153" s="861">
        <v>-2.8591751240554588</v>
      </c>
      <c r="FX153" s="861">
        <v>-2.8591751240554588</v>
      </c>
      <c r="FY153" s="861">
        <v>-3.6102035690643715</v>
      </c>
      <c r="FZ153" s="861">
        <v>-3.6102035690643715</v>
      </c>
      <c r="GA153" s="861">
        <v>-4.4215811245530112</v>
      </c>
      <c r="GB153" s="861">
        <v>-4.4215811245530112</v>
      </c>
      <c r="GC153" s="861">
        <v>-4.4215811245530112</v>
      </c>
      <c r="GD153" s="861">
        <v>-4.7993473258695856</v>
      </c>
      <c r="GE153" s="861">
        <v>-4.7993473258695856</v>
      </c>
      <c r="GF153" s="861">
        <v>-4.7993473258695856</v>
      </c>
      <c r="GG153" s="861">
        <v>-4.7993473258695856</v>
      </c>
      <c r="GH153" s="861">
        <v>-3.3411827059046999</v>
      </c>
      <c r="GI153" s="861">
        <v>-3.2723773099749724</v>
      </c>
      <c r="GJ153" s="861">
        <v>-3.2723773099749724</v>
      </c>
      <c r="GK153" s="861">
        <v>-3.2723773099749724</v>
      </c>
      <c r="GL153" s="861">
        <v>-3.2723773099749724</v>
      </c>
      <c r="GM153" s="861">
        <v>-3.2723773099749724</v>
      </c>
      <c r="GN153" s="861">
        <v>-3.2723773099749724</v>
      </c>
      <c r="GO153" s="861">
        <v>-3.2723773099749724</v>
      </c>
      <c r="GP153" s="861">
        <v>9.2939682950660796E-2</v>
      </c>
      <c r="GQ153" s="861">
        <v>9.2939682950660796E-2</v>
      </c>
      <c r="GR153" s="861">
        <v>9.2939682950660796E-2</v>
      </c>
      <c r="GS153" s="861">
        <v>9.2939682950660796E-2</v>
      </c>
      <c r="GT153" s="861">
        <v>9.2939682950660796E-2</v>
      </c>
      <c r="GU153" s="861">
        <v>9.2939682950660796E-2</v>
      </c>
      <c r="GV153" s="861">
        <v>9.2939682950660796E-2</v>
      </c>
      <c r="GW153" s="861">
        <v>8.0358163679200345E-2</v>
      </c>
      <c r="GX153" s="861">
        <v>8.0358163679200345E-2</v>
      </c>
      <c r="GY153" s="861">
        <v>8.0358163679200345E-2</v>
      </c>
      <c r="GZ153" s="861">
        <v>8.0358163679200345E-2</v>
      </c>
      <c r="HA153" s="861">
        <v>8.0358163679200345E-2</v>
      </c>
      <c r="HB153" s="861">
        <v>-0.10031246495930812</v>
      </c>
      <c r="HC153" s="861">
        <v>-0.10031246495930812</v>
      </c>
      <c r="HD153" s="861">
        <v>-0.10031246495930812</v>
      </c>
      <c r="HE153" s="861">
        <v>-0.10031246495930812</v>
      </c>
      <c r="HF153" s="861">
        <v>-8.7182422273462734E-2</v>
      </c>
      <c r="HG153" s="861">
        <v>-9.6616064152031278E-2</v>
      </c>
      <c r="HH153" s="861">
        <v>-9.6616064152031278E-2</v>
      </c>
      <c r="HI153" s="861">
        <v>-9.6616064152031278E-2</v>
      </c>
      <c r="HJ153" s="861">
        <v>-9.6616064152031278E-2</v>
      </c>
      <c r="HK153" s="861">
        <v>-9.6616064152031278E-2</v>
      </c>
      <c r="HL153" s="861">
        <v>-9.6616064152031278E-2</v>
      </c>
      <c r="HM153" s="861">
        <v>-9.6616064152031278E-2</v>
      </c>
      <c r="HN153" s="861">
        <v>-1.0589273938236223</v>
      </c>
      <c r="HO153" s="861">
        <v>-1.0589273938236223</v>
      </c>
      <c r="HP153" s="861">
        <v>-1.0589273938236223</v>
      </c>
      <c r="HQ153" s="861">
        <v>-1.0589273938236223</v>
      </c>
      <c r="HR153" s="861">
        <v>-1.0589273938236223</v>
      </c>
      <c r="HS153" s="861">
        <v>-1.0589273938236223</v>
      </c>
      <c r="HT153" s="861">
        <v>-1.0589273938236223</v>
      </c>
      <c r="HU153" s="861">
        <v>-2.8193259934066015</v>
      </c>
      <c r="HV153" s="861">
        <v>-2.8193259934066015</v>
      </c>
      <c r="HW153" s="861">
        <v>-2.8193259934066015</v>
      </c>
      <c r="HX153" s="861">
        <v>-2.8193259934066015</v>
      </c>
      <c r="HY153" s="861">
        <v>-3.5063957987078891</v>
      </c>
      <c r="HZ153" s="861">
        <v>-3.5063957987078891</v>
      </c>
      <c r="IA153" s="861">
        <v>-4.1852382582071943</v>
      </c>
      <c r="IB153" s="861">
        <v>-4.1852382582071943</v>
      </c>
      <c r="IC153" s="861">
        <v>-4.1852382582071943</v>
      </c>
      <c r="ID153" s="861">
        <v>-4.9676093324207562</v>
      </c>
      <c r="IE153" s="861">
        <v>-4.9676093324207562</v>
      </c>
      <c r="IF153" s="861">
        <v>-4.9676093324207562</v>
      </c>
      <c r="IG153" s="861">
        <v>-4.9676093324207562</v>
      </c>
      <c r="IH153" s="861">
        <v>-3.6994865723063652</v>
      </c>
      <c r="II153" s="861">
        <v>-3.6307376662587751</v>
      </c>
      <c r="IJ153" s="861">
        <v>-3.6307376662587751</v>
      </c>
      <c r="IK153" s="861">
        <v>-3.6307376662587751</v>
      </c>
      <c r="IL153" s="861">
        <v>-3.6307376662587751</v>
      </c>
      <c r="IM153" s="861">
        <v>-3.6307376662587751</v>
      </c>
      <c r="IN153" s="861">
        <v>-3.6307376662587751</v>
      </c>
      <c r="IO153" s="861">
        <v>-3.6307376662587751</v>
      </c>
      <c r="IP153" s="861">
        <v>1.2255275057411197E-2</v>
      </c>
      <c r="IQ153" s="861">
        <v>1.2255275057411197E-2</v>
      </c>
      <c r="IR153" s="861">
        <v>1.2255275057411197E-2</v>
      </c>
      <c r="IS153" s="861">
        <v>1.2255275057411197E-2</v>
      </c>
      <c r="IT153" s="861">
        <v>1.2255275057411197E-2</v>
      </c>
      <c r="IU153" s="861">
        <v>1.2255275057411197E-2</v>
      </c>
      <c r="IV153" s="861">
        <v>1.2255275057411197E-2</v>
      </c>
      <c r="IW153" s="861">
        <v>-2.3743443445205514E-3</v>
      </c>
      <c r="IX153" s="861">
        <v>-2.3743443445205514E-3</v>
      </c>
      <c r="IY153" s="861">
        <v>-2.3743443445205514E-3</v>
      </c>
      <c r="IZ153" s="861">
        <v>-2.3743443445205514E-3</v>
      </c>
      <c r="JA153" s="861">
        <v>-2.3743443445205514E-3</v>
      </c>
      <c r="JB153" s="861">
        <v>-3.4024041743747624E-2</v>
      </c>
      <c r="JC153" s="861">
        <v>-3.4024041743747624E-2</v>
      </c>
      <c r="JD153" s="861">
        <v>-3.4024041743747624E-2</v>
      </c>
      <c r="JE153" s="861">
        <v>-3.4024041743747624E-2</v>
      </c>
      <c r="JF153" s="861">
        <v>0.10584052907912245</v>
      </c>
      <c r="JG153" s="861">
        <v>0.10584052907912245</v>
      </c>
      <c r="JH153" s="861">
        <v>0.10584052907912245</v>
      </c>
      <c r="JI153" s="861">
        <v>0.10584052907912245</v>
      </c>
      <c r="JJ153" s="861">
        <v>0.10584052907912245</v>
      </c>
      <c r="JK153" s="861">
        <v>0.10584052907912245</v>
      </c>
      <c r="JL153" s="861">
        <v>0.10584052907912245</v>
      </c>
      <c r="JM153" s="861">
        <v>0.10584052907912245</v>
      </c>
      <c r="JN153" s="861">
        <v>-0.69613307977265482</v>
      </c>
      <c r="JO153" s="861">
        <v>-0.69613307977265482</v>
      </c>
      <c r="JP153" s="861">
        <v>-0.69613307977265482</v>
      </c>
      <c r="JQ153" s="861">
        <v>-0.69613307977265482</v>
      </c>
      <c r="JR153" s="861">
        <v>-0.69613307977265482</v>
      </c>
      <c r="JS153" s="861">
        <v>-0.69613307977265482</v>
      </c>
      <c r="JT153" s="861">
        <v>-0.69613307977265482</v>
      </c>
      <c r="JU153" s="861">
        <v>-2.4806083828913223</v>
      </c>
      <c r="JV153" s="861">
        <v>-2.4806083828913223</v>
      </c>
      <c r="JW153" s="861">
        <v>-2.4806083828913223</v>
      </c>
      <c r="JX153" s="861">
        <v>-2.4806083828913223</v>
      </c>
      <c r="JY153" s="861">
        <v>-3.3449170448200269</v>
      </c>
      <c r="JZ153" s="861">
        <v>-3.3449170448200269</v>
      </c>
      <c r="KA153" s="861">
        <v>-4.2049334970693462</v>
      </c>
      <c r="KB153" s="861">
        <v>-4.2049334970693462</v>
      </c>
      <c r="KC153" s="861">
        <v>-4.2049334970693462</v>
      </c>
      <c r="KD153" s="861">
        <v>-4.5878179462052602</v>
      </c>
      <c r="KE153" s="861">
        <v>-4.5878179462052602</v>
      </c>
      <c r="KF153" s="861">
        <v>-4.5878179462052602</v>
      </c>
      <c r="KG153" s="861">
        <v>-4.5878179462052602</v>
      </c>
      <c r="KH153" s="861">
        <v>-3.1557324200425585</v>
      </c>
      <c r="KI153" s="861">
        <v>-3.0869835139949684</v>
      </c>
      <c r="KJ153" s="861">
        <v>-3.0869835139949684</v>
      </c>
      <c r="KK153" s="861">
        <v>-3.0869835139949684</v>
      </c>
      <c r="KL153" s="861">
        <v>-3.0869835139949684</v>
      </c>
      <c r="KM153" s="861">
        <v>-3.0869835139949684</v>
      </c>
      <c r="KN153" s="861">
        <v>-3.0869835139949684</v>
      </c>
      <c r="KO153" s="861">
        <v>-3.0869835139949684</v>
      </c>
      <c r="KP153" s="861">
        <v>-1.3394160581029269E-2</v>
      </c>
      <c r="KQ153" s="861">
        <v>-1.3394160581029269E-2</v>
      </c>
      <c r="KR153" s="861">
        <v>-1.3394160581029269E-2</v>
      </c>
      <c r="KS153" s="861">
        <v>-1.3394160581029269E-2</v>
      </c>
      <c r="KT153" s="861">
        <v>-1.3394160581029269E-2</v>
      </c>
      <c r="KU153" s="861">
        <v>-1.3394160581029269E-2</v>
      </c>
      <c r="KV153" s="861">
        <v>-1.3394160581029269E-2</v>
      </c>
      <c r="KW153" s="861">
        <v>-3.927930072178043E-2</v>
      </c>
      <c r="KX153" s="861">
        <v>-3.927930072178043E-2</v>
      </c>
      <c r="KY153" s="861">
        <v>-3.927930072178043E-2</v>
      </c>
      <c r="KZ153" s="861">
        <v>-3.927930072178043E-2</v>
      </c>
      <c r="LA153" s="861">
        <v>-3.927930072178043E-2</v>
      </c>
      <c r="LB153" s="861">
        <v>-0.13361355848511458</v>
      </c>
      <c r="LC153" s="861">
        <v>-0.13361355848511458</v>
      </c>
      <c r="LD153" s="861">
        <v>-0.13361355848511458</v>
      </c>
      <c r="LE153" s="861">
        <v>-0.13361355848511458</v>
      </c>
      <c r="LF153" s="861">
        <v>5.4122747042075758E-2</v>
      </c>
      <c r="LG153" s="861">
        <v>5.1770731939207337E-2</v>
      </c>
      <c r="LH153" s="861">
        <v>5.1770731939207337E-2</v>
      </c>
      <c r="LI153" s="861">
        <v>5.1770731939207337E-2</v>
      </c>
      <c r="LJ153" s="861">
        <v>5.1770731939207337E-2</v>
      </c>
      <c r="LK153" s="861">
        <v>5.1770731939207337E-2</v>
      </c>
      <c r="LL153" s="861">
        <v>5.1770731939207337E-2</v>
      </c>
      <c r="LM153" s="861">
        <v>5.1770731939207337E-2</v>
      </c>
      <c r="LN153" s="861">
        <v>-0.83816427079280764</v>
      </c>
      <c r="LO153" s="861">
        <v>-0.83816427079280764</v>
      </c>
      <c r="LP153" s="861">
        <v>-0.83816427079280764</v>
      </c>
      <c r="LQ153" s="861">
        <v>-0.83816427079280764</v>
      </c>
      <c r="LR153" s="861">
        <v>-0.83816427079280764</v>
      </c>
      <c r="LS153" s="861">
        <v>-0.83816427079280764</v>
      </c>
      <c r="LT153" s="861">
        <v>-0.83816427079280764</v>
      </c>
      <c r="LU153" s="861">
        <v>-2.5204575135401805</v>
      </c>
      <c r="LV153" s="861">
        <v>-2.5204575135401805</v>
      </c>
      <c r="LW153" s="861">
        <v>-2.5204575135401805</v>
      </c>
      <c r="LX153" s="861">
        <v>-2.5204575135401805</v>
      </c>
      <c r="LY153" s="861">
        <v>-3.0565621271631298</v>
      </c>
      <c r="LZ153" s="861">
        <v>-3.0565621271631298</v>
      </c>
      <c r="MA153" s="861">
        <v>-3.8504191975506203</v>
      </c>
      <c r="MB153" s="861">
        <v>-3.8504191975506203</v>
      </c>
      <c r="MC153" s="861">
        <v>-3.8504191975506203</v>
      </c>
      <c r="MD153" s="861">
        <v>-5.2656734583113964</v>
      </c>
      <c r="ME153" s="861">
        <v>-5.2656734583113964</v>
      </c>
      <c r="MF153" s="861">
        <v>-5.2656734583113964</v>
      </c>
      <c r="MG153" s="861">
        <v>-5.2656734583113964</v>
      </c>
      <c r="MH153" s="861">
        <v>-4.1281069697466988</v>
      </c>
      <c r="MI153" s="861">
        <v>-4.0593580636991087</v>
      </c>
      <c r="MJ153" s="861">
        <v>-4.0593580636991087</v>
      </c>
      <c r="MK153" s="861">
        <v>-4.0593580636991087</v>
      </c>
      <c r="ML153" s="861">
        <v>-4.0593580636991087</v>
      </c>
      <c r="MM153" s="861">
        <v>-4.0593580636991087</v>
      </c>
      <c r="MN153" s="861">
        <v>-4.0593580636991087</v>
      </c>
      <c r="MO153" s="861">
        <v>-4.0593580636991087</v>
      </c>
      <c r="MP153" s="861">
        <v>-0.2016627273442495</v>
      </c>
      <c r="MQ153" s="861">
        <v>-0.2016627273442495</v>
      </c>
      <c r="MR153" s="861">
        <v>-0.2016627273442495</v>
      </c>
      <c r="MS153" s="861">
        <v>-0.2016627273442495</v>
      </c>
      <c r="MT153" s="861">
        <v>-0.2016627273442495</v>
      </c>
      <c r="MU153" s="861">
        <v>-0.2016627273442495</v>
      </c>
      <c r="MV153" s="861">
        <v>-0.2016627273442495</v>
      </c>
      <c r="MW153" s="861">
        <v>-0.26703170709767043</v>
      </c>
      <c r="MX153" s="861">
        <v>-0.26703170709767043</v>
      </c>
      <c r="MY153" s="861">
        <v>-0.26703170709767043</v>
      </c>
      <c r="MZ153" s="861">
        <v>-0.26703170709767043</v>
      </c>
      <c r="NA153" s="861">
        <v>-0.26703170709767043</v>
      </c>
      <c r="NB153" s="861">
        <v>-0.13361355848511458</v>
      </c>
      <c r="NC153" s="861">
        <v>-0.13361355848511458</v>
      </c>
      <c r="ND153" s="861">
        <v>-0.13361355848511458</v>
      </c>
      <c r="NE153" s="861">
        <v>-0.13361355848511458</v>
      </c>
      <c r="NF153" s="861">
        <v>5.4122747042075758E-2</v>
      </c>
      <c r="NG153" s="861">
        <v>5.1770731939207337E-2</v>
      </c>
      <c r="NH153" s="861">
        <v>5.1770731939207337E-2</v>
      </c>
      <c r="NI153" s="861">
        <v>5.1770731939207337E-2</v>
      </c>
      <c r="NJ153" s="861">
        <v>5.1770731939207337E-2</v>
      </c>
      <c r="NK153" s="861">
        <v>5.1770731939207337E-2</v>
      </c>
      <c r="NL153" s="861">
        <v>5.1770731939207337E-2</v>
      </c>
      <c r="NM153" s="861">
        <v>5.1770731939207337E-2</v>
      </c>
      <c r="NN153" s="861">
        <v>-0.83816427079280764</v>
      </c>
      <c r="NO153" s="861">
        <v>-0.83816427079280764</v>
      </c>
      <c r="NP153" s="861">
        <v>-0.83816427079280764</v>
      </c>
      <c r="NQ153" s="861">
        <v>-0.83816427079280764</v>
      </c>
      <c r="NR153" s="861">
        <v>-0.83816427079280764</v>
      </c>
      <c r="NS153" s="861">
        <v>-0.83816427079280764</v>
      </c>
      <c r="NT153" s="861">
        <v>-0.83816427079280764</v>
      </c>
      <c r="NU153" s="861">
        <v>-2.5204575135401805</v>
      </c>
      <c r="NV153" s="861">
        <v>-2.5204575135401805</v>
      </c>
      <c r="NW153" s="861">
        <v>-2.5204575135401805</v>
      </c>
      <c r="NX153" s="861">
        <v>-2.5204575135401805</v>
      </c>
      <c r="NY153" s="861">
        <v>-3.0565621271631298</v>
      </c>
      <c r="NZ153" s="861">
        <v>-3.0565621271631298</v>
      </c>
      <c r="OA153" s="861">
        <v>-3.8504191975506203</v>
      </c>
      <c r="OB153" s="861">
        <v>-3.8504191975506203</v>
      </c>
      <c r="OC153" s="861">
        <v>-3.8504191975506203</v>
      </c>
      <c r="OD153" s="861">
        <v>-5.2656734583113964</v>
      </c>
      <c r="OE153" s="861">
        <v>-5.2656734583113964</v>
      </c>
      <c r="OF153" s="861">
        <v>-5.2656734583113964</v>
      </c>
      <c r="OG153" s="861">
        <v>-5.2656734583113964</v>
      </c>
      <c r="OH153" s="861">
        <v>-4.1281069697466988</v>
      </c>
      <c r="OI153" s="861">
        <v>-4.0593580636991087</v>
      </c>
      <c r="OJ153" s="861">
        <v>-4.0593580636991087</v>
      </c>
      <c r="OK153" s="861">
        <v>-4.0593580636991087</v>
      </c>
      <c r="OL153" s="861">
        <v>-4.0593580636991087</v>
      </c>
      <c r="OM153" s="861">
        <v>-4.0593580636991087</v>
      </c>
      <c r="ON153" s="861">
        <v>-4.0593580636991087</v>
      </c>
      <c r="OO153" s="861">
        <v>-4.0593580636991087</v>
      </c>
      <c r="OP153" s="861">
        <v>-0.2016627273442495</v>
      </c>
      <c r="OQ153" s="861">
        <v>-0.2016627273442495</v>
      </c>
      <c r="OR153" s="861">
        <v>-0.2016627273442495</v>
      </c>
      <c r="OS153" s="861">
        <v>-0.2016627273442495</v>
      </c>
      <c r="OT153" s="861">
        <v>-0.2016627273442495</v>
      </c>
      <c r="OU153" s="861">
        <v>-0.2016627273442495</v>
      </c>
      <c r="OV153" s="861">
        <v>-0.2016627273442495</v>
      </c>
      <c r="OW153" s="861">
        <v>-0.26703170709767043</v>
      </c>
      <c r="OX153" s="861">
        <v>-0.26703170709767043</v>
      </c>
      <c r="OY153" s="861">
        <v>-0.26703170709767043</v>
      </c>
      <c r="OZ153" s="861">
        <v>-0.26703170709767043</v>
      </c>
      <c r="PA153" s="861">
        <v>-0.26703170709767043</v>
      </c>
      <c r="PB153" s="861">
        <v>-0.13361355848511458</v>
      </c>
      <c r="PC153" s="861">
        <v>-0.13361355848511458</v>
      </c>
      <c r="PD153" s="861">
        <v>-0.13361355848511458</v>
      </c>
      <c r="PE153" s="861">
        <v>-0.13361355848511458</v>
      </c>
      <c r="PF153" s="861">
        <v>5.4122747042075758E-2</v>
      </c>
      <c r="PG153" s="861">
        <v>5.1770731939207337E-2</v>
      </c>
      <c r="PH153" s="861">
        <v>5.1770731939207337E-2</v>
      </c>
      <c r="PI153" s="861">
        <v>5.1770731939207337E-2</v>
      </c>
      <c r="PJ153" s="861">
        <v>5.1770731939207337E-2</v>
      </c>
      <c r="PK153" s="861">
        <v>5.1770731939207337E-2</v>
      </c>
      <c r="PL153" s="861">
        <v>5.1770731939207337E-2</v>
      </c>
      <c r="PM153" s="861">
        <v>5.1770731939207337E-2</v>
      </c>
      <c r="PN153" s="861">
        <v>-0.83816427079280764</v>
      </c>
      <c r="PO153" s="861">
        <v>-0.83816427079280764</v>
      </c>
      <c r="PP153" s="861">
        <v>-0.83816427079280764</v>
      </c>
      <c r="PQ153" s="861">
        <v>-0.83816427079280764</v>
      </c>
      <c r="PR153" s="861">
        <v>-0.83816427079280764</v>
      </c>
      <c r="PS153" s="861">
        <v>-0.83816427079280764</v>
      </c>
      <c r="PT153" s="861">
        <v>-0.83816427079280764</v>
      </c>
      <c r="PU153" s="861">
        <v>-2.5204575135401805</v>
      </c>
      <c r="PV153" s="861">
        <v>-2.5204575135401805</v>
      </c>
      <c r="PW153" s="861">
        <v>-2.5204575135401805</v>
      </c>
      <c r="PX153" s="861">
        <v>-2.5204575135401805</v>
      </c>
      <c r="PY153" s="861">
        <v>-3.0565621271631298</v>
      </c>
      <c r="PZ153" s="861">
        <v>-3.0565621271631298</v>
      </c>
      <c r="QA153" s="861">
        <v>-3.8504191975506203</v>
      </c>
      <c r="QB153" s="861">
        <v>-3.8504191975506203</v>
      </c>
      <c r="QC153" s="861">
        <v>-3.8504191975506203</v>
      </c>
      <c r="QD153" s="861">
        <v>-5.2656734583113964</v>
      </c>
      <c r="QE153" s="861">
        <v>-5.2656734583113964</v>
      </c>
      <c r="QF153" s="861">
        <v>-5.2656734583113964</v>
      </c>
      <c r="QG153" s="861">
        <v>-5.2656734583113964</v>
      </c>
      <c r="QH153" s="861">
        <v>-4.1281069697466988</v>
      </c>
      <c r="QI153" s="861">
        <v>-4.0593580636991087</v>
      </c>
      <c r="QJ153" s="861">
        <v>-4.0593580636991087</v>
      </c>
      <c r="QK153" s="861">
        <v>-4.0593580636991087</v>
      </c>
      <c r="QL153" s="861">
        <v>-4.0593580636991087</v>
      </c>
      <c r="QM153" s="861">
        <v>-4.0593580636991087</v>
      </c>
      <c r="QN153" s="861">
        <v>-4.0593580636991087</v>
      </c>
      <c r="QO153" s="861">
        <v>-4.0593580636991087</v>
      </c>
      <c r="QP153" s="861">
        <v>-0.2016627273442495</v>
      </c>
      <c r="QQ153" s="861">
        <v>-0.2016627273442495</v>
      </c>
      <c r="QR153" s="861">
        <v>-0.2016627273442495</v>
      </c>
      <c r="QS153" s="861">
        <v>-0.2016627273442495</v>
      </c>
      <c r="QT153" s="861">
        <v>-0.2016627273442495</v>
      </c>
      <c r="QU153" s="861">
        <v>-0.2016627273442495</v>
      </c>
      <c r="QV153" s="861">
        <v>-0.2016627273442495</v>
      </c>
      <c r="QW153" s="861">
        <v>-0.26703170709767043</v>
      </c>
      <c r="QX153" s="861">
        <v>-0.26703170709767043</v>
      </c>
      <c r="QY153" s="861">
        <v>-0.26703170709767043</v>
      </c>
      <c r="QZ153" s="861">
        <v>-0.26703170709767043</v>
      </c>
      <c r="RA153" s="861">
        <v>-0.26703170709767043</v>
      </c>
      <c r="RB153" s="861">
        <v>-0.13361355848511458</v>
      </c>
      <c r="RC153" s="861">
        <v>-0.13361355848511458</v>
      </c>
      <c r="RD153" s="861">
        <v>-0.13361355848511458</v>
      </c>
      <c r="RE153" s="861">
        <v>-0.13361355848511458</v>
      </c>
      <c r="RF153" s="861">
        <v>5.4122747042075758E-2</v>
      </c>
      <c r="RG153" s="861">
        <v>5.1770731939207337E-2</v>
      </c>
      <c r="RH153" s="861">
        <v>5.1770731939207337E-2</v>
      </c>
      <c r="RI153" s="861">
        <v>5.1770731939207337E-2</v>
      </c>
      <c r="RJ153" s="861">
        <v>5.1770731939207337E-2</v>
      </c>
      <c r="RK153" s="861">
        <v>5.1770731939207337E-2</v>
      </c>
      <c r="RL153" s="861">
        <v>5.1770731939207337E-2</v>
      </c>
      <c r="RM153" s="861">
        <v>5.1770731939207337E-2</v>
      </c>
      <c r="RN153" s="861">
        <v>-0.83816427079280764</v>
      </c>
      <c r="RO153" s="861">
        <v>-0.83816427079280764</v>
      </c>
      <c r="RP153" s="861">
        <v>-0.83816427079280764</v>
      </c>
      <c r="RQ153" s="861">
        <v>-0.83816427079280764</v>
      </c>
      <c r="RR153" s="861">
        <v>-0.83816427079280764</v>
      </c>
      <c r="RS153" s="861">
        <v>-0.83816427079280764</v>
      </c>
      <c r="RT153" s="861">
        <v>-0.83816427079280764</v>
      </c>
      <c r="RU153" s="861">
        <v>-2.5204575135401805</v>
      </c>
      <c r="RV153" s="861">
        <v>-2.5204575135401805</v>
      </c>
      <c r="RW153" s="861">
        <v>-2.5204575135401805</v>
      </c>
      <c r="RX153" s="861">
        <v>-2.5204575135401805</v>
      </c>
      <c r="RY153" s="861">
        <v>-3.0565621271631298</v>
      </c>
      <c r="RZ153" s="861">
        <v>-3.0565621271631298</v>
      </c>
      <c r="SA153" s="861">
        <v>-3.8504191975506203</v>
      </c>
      <c r="SB153" s="861">
        <v>-3.8504191975506203</v>
      </c>
      <c r="SC153" s="861">
        <v>-3.8504191975506203</v>
      </c>
      <c r="SD153" s="861">
        <v>-5.2656734583113964</v>
      </c>
      <c r="SE153" s="861">
        <v>-5.2656734583113964</v>
      </c>
      <c r="SF153" s="861">
        <v>-5.2656734583113964</v>
      </c>
      <c r="SG153" s="861">
        <v>-5.2656734583113964</v>
      </c>
      <c r="SH153" s="861">
        <v>-4.1281069697466988</v>
      </c>
      <c r="SI153" s="861">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928</v>
      </c>
      <c r="J154" s="764"/>
      <c r="K154" s="862">
        <v>0</v>
      </c>
      <c r="L154" s="862">
        <v>0</v>
      </c>
      <c r="M154" s="862">
        <v>0</v>
      </c>
      <c r="N154" s="862">
        <v>0</v>
      </c>
      <c r="O154" s="862">
        <v>0</v>
      </c>
      <c r="P154" s="862">
        <v>0</v>
      </c>
      <c r="Q154" s="862">
        <v>0</v>
      </c>
      <c r="R154" s="862">
        <v>0</v>
      </c>
      <c r="S154" s="862">
        <v>0</v>
      </c>
      <c r="T154" s="862">
        <v>0</v>
      </c>
      <c r="U154" s="862">
        <v>0</v>
      </c>
      <c r="V154" s="862">
        <v>0</v>
      </c>
      <c r="W154" s="862">
        <v>0</v>
      </c>
      <c r="X154" s="862">
        <v>0</v>
      </c>
      <c r="Y154" s="862">
        <v>0</v>
      </c>
      <c r="Z154" s="862">
        <v>0</v>
      </c>
      <c r="AA154" s="862">
        <v>0</v>
      </c>
      <c r="AB154" s="862">
        <v>0</v>
      </c>
      <c r="AC154" s="862">
        <v>0</v>
      </c>
      <c r="AD154" s="862">
        <v>0</v>
      </c>
      <c r="AE154" s="862">
        <v>0</v>
      </c>
      <c r="AF154" s="862">
        <v>0</v>
      </c>
      <c r="AG154" s="862">
        <v>0</v>
      </c>
      <c r="AH154" s="862">
        <v>0</v>
      </c>
      <c r="AI154" s="862">
        <v>0</v>
      </c>
      <c r="AJ154" s="862">
        <v>0</v>
      </c>
      <c r="AK154" s="862">
        <v>0</v>
      </c>
      <c r="AL154" s="862">
        <v>0</v>
      </c>
      <c r="AM154" s="862">
        <v>0</v>
      </c>
      <c r="AN154" s="862">
        <v>0</v>
      </c>
      <c r="AO154" s="862">
        <v>0</v>
      </c>
      <c r="AP154" s="862">
        <v>-7.4976524920149501E-2</v>
      </c>
      <c r="AQ154" s="862">
        <v>-7.4976524920149501E-2</v>
      </c>
      <c r="AR154" s="862">
        <v>-7.4976524920149501E-2</v>
      </c>
      <c r="AS154" s="862">
        <v>-7.4976524920149501E-2</v>
      </c>
      <c r="AT154" s="862">
        <v>-7.4976524920149501E-2</v>
      </c>
      <c r="AU154" s="862">
        <v>-7.4976524920149501E-2</v>
      </c>
      <c r="AV154" s="862">
        <v>-7.4976524920149501E-2</v>
      </c>
      <c r="AW154" s="862">
        <v>-8.6756517303101077E-2</v>
      </c>
      <c r="AX154" s="862">
        <v>-8.6756517303101077E-2</v>
      </c>
      <c r="AY154" s="862">
        <v>-8.6756517303101077E-2</v>
      </c>
      <c r="AZ154" s="862">
        <v>-8.6756517303101077E-2</v>
      </c>
      <c r="BA154" s="862">
        <v>-8.6756517303101077E-2</v>
      </c>
      <c r="BB154" s="862">
        <v>-8.2575560874052378E-2</v>
      </c>
      <c r="BC154" s="862">
        <v>-8.2575560874052378E-2</v>
      </c>
      <c r="BD154" s="862">
        <v>-8.2575560874052378E-2</v>
      </c>
      <c r="BE154" s="862">
        <v>-8.2575560874052378E-2</v>
      </c>
      <c r="BF154" s="862">
        <v>-6.0046136085595059E-2</v>
      </c>
      <c r="BG154" s="862">
        <v>-6.0046136085595059E-2</v>
      </c>
      <c r="BH154" s="862">
        <v>-6.0046136085595059E-2</v>
      </c>
      <c r="BI154" s="862">
        <v>-6.0046136085595059E-2</v>
      </c>
      <c r="BJ154" s="862">
        <v>-6.0046136085595059E-2</v>
      </c>
      <c r="BK154" s="862">
        <v>-6.0046136085595059E-2</v>
      </c>
      <c r="BL154" s="862">
        <v>-6.0046136085595059E-2</v>
      </c>
      <c r="BM154" s="862">
        <v>-6.0046136085595059E-2</v>
      </c>
      <c r="BN154" s="862">
        <v>-1.3240024516090187E-3</v>
      </c>
      <c r="BO154" s="862">
        <v>-1.3240024516090187E-3</v>
      </c>
      <c r="BP154" s="862">
        <v>-1.3240024516090187E-3</v>
      </c>
      <c r="BQ154" s="862">
        <v>-1.3240024516090187E-3</v>
      </c>
      <c r="BR154" s="862">
        <v>-1.3240024516090187E-3</v>
      </c>
      <c r="BS154" s="862">
        <v>-1.3240024516090187E-3</v>
      </c>
      <c r="BT154" s="862">
        <v>-1.3240024516090187E-3</v>
      </c>
      <c r="BU154" s="862">
        <v>0</v>
      </c>
      <c r="BV154" s="862">
        <v>0</v>
      </c>
      <c r="BW154" s="862">
        <v>0</v>
      </c>
      <c r="BX154" s="862">
        <v>0</v>
      </c>
      <c r="BY154" s="862">
        <v>0</v>
      </c>
      <c r="BZ154" s="862">
        <v>0</v>
      </c>
      <c r="CA154" s="862">
        <v>0</v>
      </c>
      <c r="CB154" s="862">
        <v>0</v>
      </c>
      <c r="CC154" s="862">
        <v>0</v>
      </c>
      <c r="CD154" s="862">
        <v>0</v>
      </c>
      <c r="CE154" s="862">
        <v>0</v>
      </c>
      <c r="CF154" s="862">
        <v>0</v>
      </c>
      <c r="CG154" s="862">
        <v>0</v>
      </c>
      <c r="CH154" s="862">
        <v>0</v>
      </c>
      <c r="CI154" s="862">
        <v>1.1392274176871275E-2</v>
      </c>
      <c r="CJ154" s="862">
        <v>1.1392274176871275E-2</v>
      </c>
      <c r="CK154" s="862">
        <v>1.1392274176871275E-2</v>
      </c>
      <c r="CL154" s="862">
        <v>1.1392274176871275E-2</v>
      </c>
      <c r="CM154" s="862">
        <v>1.1392274176871275E-2</v>
      </c>
      <c r="CN154" s="862">
        <v>1.1392274176871275E-2</v>
      </c>
      <c r="CO154" s="862">
        <v>1.1392274176871275E-2</v>
      </c>
      <c r="CP154" s="862">
        <v>1.7479107700903995E-3</v>
      </c>
      <c r="CQ154" s="862">
        <v>1.7479107700903995E-3</v>
      </c>
      <c r="CR154" s="862">
        <v>1.7479107700903995E-3</v>
      </c>
      <c r="CS154" s="862">
        <v>1.7479107700903995E-3</v>
      </c>
      <c r="CT154" s="862">
        <v>1.7479107700903995E-3</v>
      </c>
      <c r="CU154" s="862">
        <v>1.7479107700903995E-3</v>
      </c>
      <c r="CV154" s="862">
        <v>1.7479107700903995E-3</v>
      </c>
      <c r="CW154" s="862">
        <v>0</v>
      </c>
      <c r="CX154" s="862">
        <v>0</v>
      </c>
      <c r="CY154" s="862">
        <v>0</v>
      </c>
      <c r="CZ154" s="862">
        <v>0</v>
      </c>
      <c r="DA154" s="862">
        <v>0</v>
      </c>
      <c r="DB154" s="862">
        <v>0</v>
      </c>
      <c r="DC154" s="862">
        <v>0</v>
      </c>
      <c r="DD154" s="862">
        <v>0</v>
      </c>
      <c r="DE154" s="862">
        <v>0</v>
      </c>
      <c r="DF154" s="862">
        <v>0.10114101847802281</v>
      </c>
      <c r="DG154" s="862">
        <v>0.10584052907912245</v>
      </c>
      <c r="DH154" s="862">
        <v>0.10584052907912245</v>
      </c>
      <c r="DI154" s="862">
        <v>0.10584052907912245</v>
      </c>
      <c r="DJ154" s="862">
        <v>0.10584052907912245</v>
      </c>
      <c r="DK154" s="862">
        <v>0.10584052907912245</v>
      </c>
      <c r="DL154" s="862">
        <v>0.10584052907912245</v>
      </c>
      <c r="DM154" s="862">
        <v>0.10584052907912245</v>
      </c>
      <c r="DN154" s="862">
        <v>0.11038156151541045</v>
      </c>
      <c r="DO154" s="862">
        <v>0.11038156151541045</v>
      </c>
      <c r="DP154" s="862">
        <v>0.11038156151541045</v>
      </c>
      <c r="DQ154" s="862">
        <v>0.11038156151541045</v>
      </c>
      <c r="DR154" s="862">
        <v>0.11038156151541045</v>
      </c>
      <c r="DS154" s="862">
        <v>0.11038156151541045</v>
      </c>
      <c r="DT154" s="862">
        <v>0.11038156151541045</v>
      </c>
      <c r="DU154" s="862">
        <v>-2.2016644683493274</v>
      </c>
      <c r="DV154" s="862">
        <v>-2.2016644683493274</v>
      </c>
      <c r="DW154" s="862">
        <v>-2.2016644683493274</v>
      </c>
      <c r="DX154" s="862">
        <v>-2.2016644683493274</v>
      </c>
      <c r="DY154" s="862">
        <v>-2.306839341255194</v>
      </c>
      <c r="DZ154" s="862">
        <v>-2.306839341255194</v>
      </c>
      <c r="EA154" s="862">
        <v>-2.7376382018390588</v>
      </c>
      <c r="EB154" s="862">
        <v>-2.7376382018390588</v>
      </c>
      <c r="EC154" s="862">
        <v>-2.7376382018390588</v>
      </c>
      <c r="ED154" s="862">
        <v>-4.5457909501995184</v>
      </c>
      <c r="EE154" s="862">
        <v>-4.5457909501995184</v>
      </c>
      <c r="EF154" s="862">
        <v>-4.5457909501995184</v>
      </c>
      <c r="EG154" s="862">
        <v>-4.5457909501995184</v>
      </c>
      <c r="EH154" s="862">
        <v>-2.9146660386927516</v>
      </c>
      <c r="EI154" s="862">
        <v>-2.9146660386927516</v>
      </c>
      <c r="EJ154" s="862">
        <v>-2.9146660386927516</v>
      </c>
      <c r="EK154" s="862">
        <v>-2.9146660386927516</v>
      </c>
      <c r="EL154" s="862">
        <v>-2.9146660386927516</v>
      </c>
      <c r="EM154" s="862">
        <v>-2.9146660386927516</v>
      </c>
      <c r="EN154" s="862">
        <v>-2.9146660386927516</v>
      </c>
      <c r="EO154" s="862">
        <v>-2.9146660386927516</v>
      </c>
      <c r="EP154" s="862">
        <v>-0.5843951288554301</v>
      </c>
      <c r="EQ154" s="862">
        <v>-0.5843951288554301</v>
      </c>
      <c r="ER154" s="862">
        <v>-0.5843951288554301</v>
      </c>
      <c r="ES154" s="862">
        <v>-0.5843951288554301</v>
      </c>
      <c r="ET154" s="862">
        <v>-0.5843951288554301</v>
      </c>
      <c r="EU154" s="862">
        <v>-0.5843951288554301</v>
      </c>
      <c r="EV154" s="862">
        <v>-0.5843951288554301</v>
      </c>
      <c r="EW154" s="862">
        <v>0.19506337977410126</v>
      </c>
      <c r="EX154" s="862">
        <v>0.19506337977410126</v>
      </c>
      <c r="EY154" s="862">
        <v>0.19506337977410126</v>
      </c>
      <c r="EZ154" s="862">
        <v>0.19506337977410126</v>
      </c>
      <c r="FA154" s="862">
        <v>0.19506337977410126</v>
      </c>
      <c r="FB154" s="862">
        <v>-4.4401458034411867E-2</v>
      </c>
      <c r="FC154" s="862">
        <v>-4.4401458034411867E-2</v>
      </c>
      <c r="FD154" s="862">
        <v>-4.4401458034411867E-2</v>
      </c>
      <c r="FE154" s="862">
        <v>-4.4401458034411867E-2</v>
      </c>
      <c r="FF154" s="862">
        <v>0.19223806624519302</v>
      </c>
      <c r="FG154" s="862">
        <v>0.18554637768220772</v>
      </c>
      <c r="FH154" s="862">
        <v>0.18554637768220772</v>
      </c>
      <c r="FI154" s="862">
        <v>0.18554637768220772</v>
      </c>
      <c r="FJ154" s="862">
        <v>0.18554637768220772</v>
      </c>
      <c r="FK154" s="862">
        <v>0.18554637768220772</v>
      </c>
      <c r="FL154" s="862">
        <v>0.18554637768220772</v>
      </c>
      <c r="FM154" s="862">
        <v>0.18554637768220772</v>
      </c>
      <c r="FN154" s="862">
        <v>0.10189067216807057</v>
      </c>
      <c r="FO154" s="862">
        <v>0.10189067216807057</v>
      </c>
      <c r="FP154" s="862">
        <v>0.10189067216807057</v>
      </c>
      <c r="FQ154" s="862">
        <v>0.10189067216807057</v>
      </c>
      <c r="FR154" s="862">
        <v>0.10189067216807057</v>
      </c>
      <c r="FS154" s="862">
        <v>0.10189067216807057</v>
      </c>
      <c r="FT154" s="862">
        <v>0.10189067216807057</v>
      </c>
      <c r="FU154" s="862">
        <v>-2.8492128413932454</v>
      </c>
      <c r="FV154" s="862">
        <v>-2.8492128413932454</v>
      </c>
      <c r="FW154" s="862">
        <v>-2.8492128413932454</v>
      </c>
      <c r="FX154" s="862">
        <v>-2.8492128413932454</v>
      </c>
      <c r="FY154" s="862">
        <v>-3.7716823229522385</v>
      </c>
      <c r="FZ154" s="862">
        <v>-3.7716823229522385</v>
      </c>
      <c r="GA154" s="862">
        <v>-3.9685906307235275</v>
      </c>
      <c r="GB154" s="862">
        <v>-3.9685906307235275</v>
      </c>
      <c r="GC154" s="862">
        <v>-3.9685906307235275</v>
      </c>
      <c r="GD154" s="862">
        <v>-5.0168423690761257</v>
      </c>
      <c r="GE154" s="862">
        <v>-5.0168423690761257</v>
      </c>
      <c r="GF154" s="862">
        <v>-5.0168423690761257</v>
      </c>
      <c r="GG154" s="862">
        <v>-5.0168423690761257</v>
      </c>
      <c r="GH154" s="862">
        <v>-1.0758653199705002</v>
      </c>
      <c r="GI154" s="862">
        <v>-1.0758653199705002</v>
      </c>
      <c r="GJ154" s="862">
        <v>-1.0758653199705002</v>
      </c>
      <c r="GK154" s="862">
        <v>-1.0758653199705002</v>
      </c>
      <c r="GL154" s="862">
        <v>-1.0758653199705002</v>
      </c>
      <c r="GM154" s="862">
        <v>-1.0758653199705002</v>
      </c>
      <c r="GN154" s="862">
        <v>-1.0758653199705002</v>
      </c>
      <c r="GO154" s="862">
        <v>-1.0758653199705002</v>
      </c>
      <c r="GP154" s="862">
        <v>-1.0061482632692886</v>
      </c>
      <c r="GQ154" s="862">
        <v>-1.0061482632692886</v>
      </c>
      <c r="GR154" s="862">
        <v>-1.0061482632692886</v>
      </c>
      <c r="GS154" s="862">
        <v>-1.0061482632692886</v>
      </c>
      <c r="GT154" s="862">
        <v>-1.0061482632692886</v>
      </c>
      <c r="GU154" s="862">
        <v>-1.0061482632692886</v>
      </c>
      <c r="GV154" s="862">
        <v>-1.0061482632692886</v>
      </c>
      <c r="GW154" s="862">
        <v>-2.9641263205029134E-2</v>
      </c>
      <c r="GX154" s="862">
        <v>-2.9641263205029134E-2</v>
      </c>
      <c r="GY154" s="862">
        <v>-2.9641263205029134E-2</v>
      </c>
      <c r="GZ154" s="862">
        <v>-2.9641263205029134E-2</v>
      </c>
      <c r="HA154" s="862">
        <v>-2.9641263205029134E-2</v>
      </c>
      <c r="HB154" s="862">
        <v>5.5501822543009283E-3</v>
      </c>
      <c r="HC154" s="862">
        <v>5.5501822543009283E-3</v>
      </c>
      <c r="HD154" s="862">
        <v>5.5501822543009283E-3</v>
      </c>
      <c r="HE154" s="862">
        <v>5.5501822543009283E-3</v>
      </c>
      <c r="HF154" s="862">
        <v>3.0665420828444923E-2</v>
      </c>
      <c r="HG154" s="862">
        <v>2.8310912811400968E-2</v>
      </c>
      <c r="HH154" s="862">
        <v>2.8310912811400968E-2</v>
      </c>
      <c r="HI154" s="862">
        <v>2.8310912811400968E-2</v>
      </c>
      <c r="HJ154" s="862">
        <v>2.8310912811400968E-2</v>
      </c>
      <c r="HK154" s="862">
        <v>2.8310912811400968E-2</v>
      </c>
      <c r="HL154" s="862">
        <v>2.8310912811400968E-2</v>
      </c>
      <c r="HM154" s="862">
        <v>2.8310912811400968E-2</v>
      </c>
      <c r="HN154" s="862">
        <v>-9.3399782820731581E-2</v>
      </c>
      <c r="HO154" s="862">
        <v>-9.3399782820731581E-2</v>
      </c>
      <c r="HP154" s="862">
        <v>-9.3399782820731581E-2</v>
      </c>
      <c r="HQ154" s="862">
        <v>-9.3399782820731581E-2</v>
      </c>
      <c r="HR154" s="862">
        <v>-9.3399782820731581E-2</v>
      </c>
      <c r="HS154" s="862">
        <v>-9.3399782820731581E-2</v>
      </c>
      <c r="HT154" s="862">
        <v>-9.3399782820731581E-2</v>
      </c>
      <c r="HU154" s="862">
        <v>-2.6499671881489624</v>
      </c>
      <c r="HV154" s="862">
        <v>-2.6499671881489624</v>
      </c>
      <c r="HW154" s="862">
        <v>-2.6499671881489624</v>
      </c>
      <c r="HX154" s="862">
        <v>-2.6499671881489624</v>
      </c>
      <c r="HY154" s="862">
        <v>-3.229575077757266</v>
      </c>
      <c r="HZ154" s="862">
        <v>-3.229575077757266</v>
      </c>
      <c r="IA154" s="862">
        <v>-3.5352953757561956</v>
      </c>
      <c r="IB154" s="862">
        <v>-3.5352953757561956</v>
      </c>
      <c r="IC154" s="862">
        <v>-3.5352953757561956</v>
      </c>
      <c r="ID154" s="862">
        <v>-5.1851043756272963</v>
      </c>
      <c r="IE154" s="862">
        <v>-5.1851043756272963</v>
      </c>
      <c r="IF154" s="862">
        <v>-5.1851043756272963</v>
      </c>
      <c r="IG154" s="862">
        <v>-5.1851043756272963</v>
      </c>
      <c r="IH154" s="862">
        <v>-2.5787922021488088</v>
      </c>
      <c r="II154" s="862">
        <v>-2.5787922021488088</v>
      </c>
      <c r="IJ154" s="862">
        <v>-2.5787922021488088</v>
      </c>
      <c r="IK154" s="862">
        <v>-2.5787922021488088</v>
      </c>
      <c r="IL154" s="862">
        <v>-2.5787922021488088</v>
      </c>
      <c r="IM154" s="862">
        <v>-2.5787922021488088</v>
      </c>
      <c r="IN154" s="862">
        <v>-2.5787922021488088</v>
      </c>
      <c r="IO154" s="862">
        <v>-2.5787922021488088</v>
      </c>
      <c r="IP154" s="862">
        <v>-0.31833677408588912</v>
      </c>
      <c r="IQ154" s="862">
        <v>-0.31833677408588912</v>
      </c>
      <c r="IR154" s="862">
        <v>-0.31833677408588912</v>
      </c>
      <c r="IS154" s="862">
        <v>-0.31833677408588912</v>
      </c>
      <c r="IT154" s="862">
        <v>-0.31833677408588912</v>
      </c>
      <c r="IU154" s="862">
        <v>-0.31833677408588912</v>
      </c>
      <c r="IV154" s="862">
        <v>-0.31833677408588912</v>
      </c>
      <c r="IW154" s="862">
        <v>-5.6693378085920898E-2</v>
      </c>
      <c r="IX154" s="862">
        <v>-5.6693378085920898E-2</v>
      </c>
      <c r="IY154" s="862">
        <v>-5.6693378085920898E-2</v>
      </c>
      <c r="IZ154" s="862">
        <v>-5.6693378085920898E-2</v>
      </c>
      <c r="JA154" s="862">
        <v>-5.6693378085920898E-2</v>
      </c>
      <c r="JB154" s="862">
        <v>6.6288423215560499E-2</v>
      </c>
      <c r="JC154" s="862">
        <v>6.6288423215560499E-2</v>
      </c>
      <c r="JD154" s="862">
        <v>6.6288423215560499E-2</v>
      </c>
      <c r="JE154" s="862">
        <v>6.6288423215560499E-2</v>
      </c>
      <c r="JF154" s="862">
        <v>0.23076750604255469</v>
      </c>
      <c r="JG154" s="862">
        <v>0.2284076905460779</v>
      </c>
      <c r="JH154" s="862">
        <v>0.2284076905460779</v>
      </c>
      <c r="JI154" s="862">
        <v>0.2284076905460779</v>
      </c>
      <c r="JJ154" s="862">
        <v>0.2284076905460779</v>
      </c>
      <c r="JK154" s="862">
        <v>0.2284076905460779</v>
      </c>
      <c r="JL154" s="862">
        <v>0.2284076905460779</v>
      </c>
      <c r="JM154" s="862">
        <v>0.2284076905460779</v>
      </c>
      <c r="JN154" s="862">
        <v>0.20995830579886565</v>
      </c>
      <c r="JO154" s="862">
        <v>0.20995830579886565</v>
      </c>
      <c r="JP154" s="862">
        <v>0.20995830579886565</v>
      </c>
      <c r="JQ154" s="862">
        <v>0.20995830579886565</v>
      </c>
      <c r="JR154" s="862">
        <v>0.20995830579886565</v>
      </c>
      <c r="JS154" s="862">
        <v>0.20995830579886565</v>
      </c>
      <c r="JT154" s="862">
        <v>0.20995830579886565</v>
      </c>
      <c r="JU154" s="862">
        <v>-2.4009101215936086</v>
      </c>
      <c r="JV154" s="862">
        <v>-2.4009101215936086</v>
      </c>
      <c r="JW154" s="862">
        <v>-2.4009101215936086</v>
      </c>
      <c r="JX154" s="862">
        <v>-2.4009101215936086</v>
      </c>
      <c r="JY154" s="862">
        <v>-3.4602590118827901</v>
      </c>
      <c r="JZ154" s="862">
        <v>-3.4602590118827901</v>
      </c>
      <c r="KA154" s="862">
        <v>-3.643619189498029</v>
      </c>
      <c r="KB154" s="862">
        <v>-3.643619189498029</v>
      </c>
      <c r="KC154" s="862">
        <v>-3.643619189498029</v>
      </c>
      <c r="KD154" s="862">
        <v>-4.0943829244474088</v>
      </c>
      <c r="KE154" s="862">
        <v>-4.0943829244474088</v>
      </c>
      <c r="KF154" s="862">
        <v>-4.0943829244474088</v>
      </c>
      <c r="KG154" s="862">
        <v>-4.0943829244474088</v>
      </c>
      <c r="KH154" s="862">
        <v>-0.67149183802515111</v>
      </c>
      <c r="KI154" s="862">
        <v>-0.67149183802515111</v>
      </c>
      <c r="KJ154" s="862">
        <v>-0.67149183802515111</v>
      </c>
      <c r="KK154" s="862">
        <v>-0.67149183802515111</v>
      </c>
      <c r="KL154" s="862">
        <v>-0.67149183802515111</v>
      </c>
      <c r="KM154" s="862">
        <v>-0.67149183802515111</v>
      </c>
      <c r="KN154" s="862">
        <v>-0.67149183802515111</v>
      </c>
      <c r="KO154" s="862">
        <v>-0.67149183802515111</v>
      </c>
      <c r="KP154" s="862">
        <v>-0.3475581328544699</v>
      </c>
      <c r="KQ154" s="862">
        <v>-0.3475581328544699</v>
      </c>
      <c r="KR154" s="862">
        <v>-0.3475581328544699</v>
      </c>
      <c r="KS154" s="862">
        <v>-0.3475581328544699</v>
      </c>
      <c r="KT154" s="862">
        <v>-0.3475581328544699</v>
      </c>
      <c r="KU154" s="862">
        <v>-0.3475581328544699</v>
      </c>
      <c r="KV154" s="862">
        <v>-0.3475581328544699</v>
      </c>
      <c r="KW154" s="862">
        <v>-0.23252343084485005</v>
      </c>
      <c r="KX154" s="862">
        <v>-0.23252343084485005</v>
      </c>
      <c r="KY154" s="862">
        <v>-0.23252343084485005</v>
      </c>
      <c r="KZ154" s="862">
        <v>-0.23252343084485005</v>
      </c>
      <c r="LA154" s="862">
        <v>-0.23252343084485005</v>
      </c>
      <c r="LB154" s="862">
        <v>-5.5501822543009283E-3</v>
      </c>
      <c r="LC154" s="862">
        <v>-5.5501822543009283E-3</v>
      </c>
      <c r="LD154" s="862">
        <v>-5.5501822543009283E-3</v>
      </c>
      <c r="LE154" s="862">
        <v>-5.5501822543009283E-3</v>
      </c>
      <c r="LF154" s="862">
        <v>0.14838024479701328</v>
      </c>
      <c r="LG154" s="862">
        <v>0.15310424084147378</v>
      </c>
      <c r="LH154" s="862">
        <v>0.15310424084147378</v>
      </c>
      <c r="LI154" s="862">
        <v>0.15310424084147378</v>
      </c>
      <c r="LJ154" s="862">
        <v>0.15310424084147378</v>
      </c>
      <c r="LK154" s="862">
        <v>0.15310424084147378</v>
      </c>
      <c r="LL154" s="862">
        <v>0.15310424084147378</v>
      </c>
      <c r="LM154" s="862">
        <v>0.15310424084147378</v>
      </c>
      <c r="LN154" s="862">
        <v>0.15283600825210186</v>
      </c>
      <c r="LO154" s="862">
        <v>0.15283600825210186</v>
      </c>
      <c r="LP154" s="862">
        <v>0.15283600825210186</v>
      </c>
      <c r="LQ154" s="862">
        <v>0.15283600825210186</v>
      </c>
      <c r="LR154" s="862">
        <v>0.15283600825210186</v>
      </c>
      <c r="LS154" s="862">
        <v>0.15283600825210186</v>
      </c>
      <c r="LT154" s="862">
        <v>0.15283600825210186</v>
      </c>
      <c r="LU154" s="862">
        <v>-2.958797950677603</v>
      </c>
      <c r="LV154" s="862">
        <v>-2.958797950677603</v>
      </c>
      <c r="LW154" s="862">
        <v>-2.958797950677603</v>
      </c>
      <c r="LX154" s="862">
        <v>-2.958797950677603</v>
      </c>
      <c r="LY154" s="862">
        <v>-3.5871351756518268</v>
      </c>
      <c r="LZ154" s="862">
        <v>-3.5871351756518268</v>
      </c>
      <c r="MA154" s="862">
        <v>-3.8602668169816994</v>
      </c>
      <c r="MB154" s="862">
        <v>-3.8602668169816994</v>
      </c>
      <c r="MC154" s="862">
        <v>-3.8602668169816994</v>
      </c>
      <c r="MD154" s="862">
        <v>-3.2199678971987717</v>
      </c>
      <c r="ME154" s="862">
        <v>-3.2199678971987717</v>
      </c>
      <c r="MF154" s="862">
        <v>-3.2199678971987717</v>
      </c>
      <c r="MG154" s="862">
        <v>-3.2199678971987717</v>
      </c>
      <c r="MH154" s="862">
        <v>0.40275537345686985</v>
      </c>
      <c r="MI154" s="862">
        <v>0.40275537345686985</v>
      </c>
      <c r="MJ154" s="862">
        <v>0.40275537345686985</v>
      </c>
      <c r="MK154" s="862">
        <v>0.40275537345686985</v>
      </c>
      <c r="ML154" s="862">
        <v>0.40275537345686985</v>
      </c>
      <c r="MM154" s="862">
        <v>0.40275537345686985</v>
      </c>
      <c r="MN154" s="862">
        <v>0.40275537345686985</v>
      </c>
      <c r="MO154" s="862">
        <v>0.40275537345686985</v>
      </c>
      <c r="MP154" s="862">
        <v>-0.23331060623707067</v>
      </c>
      <c r="MQ154" s="862">
        <v>-0.23331060623707067</v>
      </c>
      <c r="MR154" s="862">
        <v>-0.23331060623707067</v>
      </c>
      <c r="MS154" s="862">
        <v>-0.23331060623707067</v>
      </c>
      <c r="MT154" s="862">
        <v>-0.23331060623707067</v>
      </c>
      <c r="MU154" s="862">
        <v>-0.23331060623707067</v>
      </c>
      <c r="MV154" s="862">
        <v>-0.23331060623707067</v>
      </c>
      <c r="MW154" s="862">
        <v>-0.54767045135801951</v>
      </c>
      <c r="MX154" s="862">
        <v>-0.54767045135801951</v>
      </c>
      <c r="MY154" s="862">
        <v>-0.54767045135801951</v>
      </c>
      <c r="MZ154" s="862">
        <v>-0.54767045135801951</v>
      </c>
      <c r="NA154" s="862">
        <v>-0.54767045135801951</v>
      </c>
      <c r="NB154" s="862">
        <v>-5.5501822543009283E-3</v>
      </c>
      <c r="NC154" s="862">
        <v>-5.5501822543009283E-3</v>
      </c>
      <c r="ND154" s="862">
        <v>-5.5501822543009283E-3</v>
      </c>
      <c r="NE154" s="862">
        <v>-5.5501822543009283E-3</v>
      </c>
      <c r="NF154" s="862">
        <v>0.14838024479701328</v>
      </c>
      <c r="NG154" s="862">
        <v>0.15310424084147378</v>
      </c>
      <c r="NH154" s="862">
        <v>0.15310424084147378</v>
      </c>
      <c r="NI154" s="862">
        <v>0.15310424084147378</v>
      </c>
      <c r="NJ154" s="862">
        <v>0.15310424084147378</v>
      </c>
      <c r="NK154" s="862">
        <v>0.15310424084147378</v>
      </c>
      <c r="NL154" s="862">
        <v>0.15310424084147378</v>
      </c>
      <c r="NM154" s="862">
        <v>0.15310424084147378</v>
      </c>
      <c r="NN154" s="862">
        <v>0.15283600825210186</v>
      </c>
      <c r="NO154" s="862">
        <v>0.15283600825210186</v>
      </c>
      <c r="NP154" s="862">
        <v>0.15283600825210186</v>
      </c>
      <c r="NQ154" s="862">
        <v>0.15283600825210186</v>
      </c>
      <c r="NR154" s="862">
        <v>0.15283600825210186</v>
      </c>
      <c r="NS154" s="862">
        <v>0.15283600825210186</v>
      </c>
      <c r="NT154" s="862">
        <v>0.15283600825210186</v>
      </c>
      <c r="NU154" s="862">
        <v>-2.958797950677603</v>
      </c>
      <c r="NV154" s="862">
        <v>-2.958797950677603</v>
      </c>
      <c r="NW154" s="862">
        <v>-2.958797950677603</v>
      </c>
      <c r="NX154" s="862">
        <v>-2.958797950677603</v>
      </c>
      <c r="NY154" s="862">
        <v>-3.5871351756518268</v>
      </c>
      <c r="NZ154" s="862">
        <v>-3.5871351756518268</v>
      </c>
      <c r="OA154" s="862">
        <v>-3.8602668169816994</v>
      </c>
      <c r="OB154" s="862">
        <v>-3.8602668169816994</v>
      </c>
      <c r="OC154" s="862">
        <v>-3.8602668169816994</v>
      </c>
      <c r="OD154" s="862">
        <v>-3.2199678971987717</v>
      </c>
      <c r="OE154" s="862">
        <v>-3.2199678971987717</v>
      </c>
      <c r="OF154" s="862">
        <v>-3.2199678971987717</v>
      </c>
      <c r="OG154" s="862">
        <v>-3.2199678971987717</v>
      </c>
      <c r="OH154" s="862">
        <v>0.40275537345686985</v>
      </c>
      <c r="OI154" s="862">
        <v>0.40275537345686985</v>
      </c>
      <c r="OJ154" s="862">
        <v>0.40275537345686985</v>
      </c>
      <c r="OK154" s="862">
        <v>0.40275537345686985</v>
      </c>
      <c r="OL154" s="862">
        <v>0.40275537345686985</v>
      </c>
      <c r="OM154" s="862">
        <v>0.40275537345686985</v>
      </c>
      <c r="ON154" s="862">
        <v>0.40275537345686985</v>
      </c>
      <c r="OO154" s="862">
        <v>0.40275537345686985</v>
      </c>
      <c r="OP154" s="862">
        <v>-0.23331060623707067</v>
      </c>
      <c r="OQ154" s="862">
        <v>-0.23331060623707067</v>
      </c>
      <c r="OR154" s="862">
        <v>-0.23331060623707067</v>
      </c>
      <c r="OS154" s="862">
        <v>-0.23331060623707067</v>
      </c>
      <c r="OT154" s="862">
        <v>-0.23331060623707067</v>
      </c>
      <c r="OU154" s="862">
        <v>-0.23331060623707067</v>
      </c>
      <c r="OV154" s="862">
        <v>-0.23331060623707067</v>
      </c>
      <c r="OW154" s="862">
        <v>-0.54767045135801951</v>
      </c>
      <c r="OX154" s="862">
        <v>-0.54767045135801951</v>
      </c>
      <c r="OY154" s="862">
        <v>-0.54767045135801951</v>
      </c>
      <c r="OZ154" s="862">
        <v>-0.54767045135801951</v>
      </c>
      <c r="PA154" s="862">
        <v>-0.54767045135801951</v>
      </c>
      <c r="PB154" s="862">
        <v>-5.5501822543009283E-3</v>
      </c>
      <c r="PC154" s="862">
        <v>-5.5501822543009283E-3</v>
      </c>
      <c r="PD154" s="862">
        <v>-5.5501822543009283E-3</v>
      </c>
      <c r="PE154" s="862">
        <v>-5.5501822543009283E-3</v>
      </c>
      <c r="PF154" s="862">
        <v>0.14838024479701328</v>
      </c>
      <c r="PG154" s="862">
        <v>0.15310424084147378</v>
      </c>
      <c r="PH154" s="862">
        <v>0.15310424084147378</v>
      </c>
      <c r="PI154" s="862">
        <v>0.15310424084147378</v>
      </c>
      <c r="PJ154" s="862">
        <v>0.15310424084147378</v>
      </c>
      <c r="PK154" s="862">
        <v>0.15310424084147378</v>
      </c>
      <c r="PL154" s="862">
        <v>0.15310424084147378</v>
      </c>
      <c r="PM154" s="862">
        <v>0.15310424084147378</v>
      </c>
      <c r="PN154" s="862">
        <v>0.15283600825210186</v>
      </c>
      <c r="PO154" s="862">
        <v>0.15283600825210186</v>
      </c>
      <c r="PP154" s="862">
        <v>0.15283600825210186</v>
      </c>
      <c r="PQ154" s="862">
        <v>0.15283600825210186</v>
      </c>
      <c r="PR154" s="862">
        <v>0.15283600825210186</v>
      </c>
      <c r="PS154" s="862">
        <v>0.15283600825210186</v>
      </c>
      <c r="PT154" s="862">
        <v>0.15283600825210186</v>
      </c>
      <c r="PU154" s="862">
        <v>-2.958797950677603</v>
      </c>
      <c r="PV154" s="862">
        <v>-2.958797950677603</v>
      </c>
      <c r="PW154" s="862">
        <v>-2.958797950677603</v>
      </c>
      <c r="PX154" s="862">
        <v>-2.958797950677603</v>
      </c>
      <c r="PY154" s="862">
        <v>-3.5871351756518268</v>
      </c>
      <c r="PZ154" s="862">
        <v>-3.5871351756518268</v>
      </c>
      <c r="QA154" s="862">
        <v>-3.8602668169816994</v>
      </c>
      <c r="QB154" s="862">
        <v>-3.8602668169816994</v>
      </c>
      <c r="QC154" s="862">
        <v>-3.8602668169816994</v>
      </c>
      <c r="QD154" s="862">
        <v>-3.2199678971987717</v>
      </c>
      <c r="QE154" s="862">
        <v>-3.2199678971987717</v>
      </c>
      <c r="QF154" s="862">
        <v>-3.2199678971987717</v>
      </c>
      <c r="QG154" s="862">
        <v>-3.2199678971987717</v>
      </c>
      <c r="QH154" s="862">
        <v>0.40275537345686985</v>
      </c>
      <c r="QI154" s="862">
        <v>0.40275537345686985</v>
      </c>
      <c r="QJ154" s="862">
        <v>0.40275537345686985</v>
      </c>
      <c r="QK154" s="862">
        <v>0.40275537345686985</v>
      </c>
      <c r="QL154" s="862">
        <v>0.40275537345686985</v>
      </c>
      <c r="QM154" s="862">
        <v>0.40275537345686985</v>
      </c>
      <c r="QN154" s="862">
        <v>0.40275537345686985</v>
      </c>
      <c r="QO154" s="862">
        <v>0.40275537345686985</v>
      </c>
      <c r="QP154" s="862">
        <v>-0.23331060623707067</v>
      </c>
      <c r="QQ154" s="862">
        <v>-0.23331060623707067</v>
      </c>
      <c r="QR154" s="862">
        <v>-0.23331060623707067</v>
      </c>
      <c r="QS154" s="862">
        <v>-0.23331060623707067</v>
      </c>
      <c r="QT154" s="862">
        <v>-0.23331060623707067</v>
      </c>
      <c r="QU154" s="862">
        <v>-0.23331060623707067</v>
      </c>
      <c r="QV154" s="862">
        <v>-0.23331060623707067</v>
      </c>
      <c r="QW154" s="862">
        <v>-0.54767045135801951</v>
      </c>
      <c r="QX154" s="862">
        <v>-0.54767045135801951</v>
      </c>
      <c r="QY154" s="862">
        <v>-0.54767045135801951</v>
      </c>
      <c r="QZ154" s="862">
        <v>-0.54767045135801951</v>
      </c>
      <c r="RA154" s="862">
        <v>-0.54767045135801951</v>
      </c>
      <c r="RB154" s="862">
        <v>-5.5501822543009283E-3</v>
      </c>
      <c r="RC154" s="862">
        <v>-5.5501822543009283E-3</v>
      </c>
      <c r="RD154" s="862">
        <v>-5.5501822543009283E-3</v>
      </c>
      <c r="RE154" s="862">
        <v>-5.5501822543009283E-3</v>
      </c>
      <c r="RF154" s="862">
        <v>0.14838024479701328</v>
      </c>
      <c r="RG154" s="862">
        <v>0.15310424084147378</v>
      </c>
      <c r="RH154" s="862">
        <v>0.15310424084147378</v>
      </c>
      <c r="RI154" s="862">
        <v>0.15310424084147378</v>
      </c>
      <c r="RJ154" s="862">
        <v>0.15310424084147378</v>
      </c>
      <c r="RK154" s="862">
        <v>0.15310424084147378</v>
      </c>
      <c r="RL154" s="862">
        <v>0.15310424084147378</v>
      </c>
      <c r="RM154" s="862">
        <v>0.15310424084147378</v>
      </c>
      <c r="RN154" s="862">
        <v>0.15283600825210186</v>
      </c>
      <c r="RO154" s="862">
        <v>0.15283600825210186</v>
      </c>
      <c r="RP154" s="862">
        <v>0.15283600825210186</v>
      </c>
      <c r="RQ154" s="862">
        <v>0.15283600825210186</v>
      </c>
      <c r="RR154" s="862">
        <v>0.15283600825210186</v>
      </c>
      <c r="RS154" s="862">
        <v>0.15283600825210186</v>
      </c>
      <c r="RT154" s="862">
        <v>0.15283600825210186</v>
      </c>
      <c r="RU154" s="862">
        <v>-2.958797950677603</v>
      </c>
      <c r="RV154" s="862">
        <v>-2.958797950677603</v>
      </c>
      <c r="RW154" s="862">
        <v>-2.958797950677603</v>
      </c>
      <c r="RX154" s="862">
        <v>-2.958797950677603</v>
      </c>
      <c r="RY154" s="862">
        <v>-3.5871351756518268</v>
      </c>
      <c r="RZ154" s="862">
        <v>-3.5871351756518268</v>
      </c>
      <c r="SA154" s="862">
        <v>-3.8602668169816994</v>
      </c>
      <c r="SB154" s="862">
        <v>-3.8602668169816994</v>
      </c>
      <c r="SC154" s="862">
        <v>-3.8602668169816994</v>
      </c>
      <c r="SD154" s="862">
        <v>-3.2199678971987717</v>
      </c>
      <c r="SE154" s="862">
        <v>-3.2199678971987717</v>
      </c>
      <c r="SF154" s="862">
        <v>-3.2199678971987717</v>
      </c>
      <c r="SG154" s="862">
        <v>-3.2199678971987717</v>
      </c>
      <c r="SH154" s="862">
        <v>0.40275537345686985</v>
      </c>
      <c r="SI154" s="862">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930</v>
      </c>
      <c r="J155" s="764"/>
      <c r="K155" s="862">
        <v>0</v>
      </c>
      <c r="L155" s="862">
        <v>0</v>
      </c>
      <c r="M155" s="862">
        <v>0</v>
      </c>
      <c r="N155" s="862">
        <v>0</v>
      </c>
      <c r="O155" s="862">
        <v>0</v>
      </c>
      <c r="P155" s="862">
        <v>0</v>
      </c>
      <c r="Q155" s="862">
        <v>0</v>
      </c>
      <c r="R155" s="862">
        <v>0</v>
      </c>
      <c r="S155" s="862">
        <v>0</v>
      </c>
      <c r="T155" s="862">
        <v>0</v>
      </c>
      <c r="U155" s="862">
        <v>0</v>
      </c>
      <c r="V155" s="862">
        <v>0</v>
      </c>
      <c r="W155" s="862">
        <v>0</v>
      </c>
      <c r="X155" s="862">
        <v>0</v>
      </c>
      <c r="Y155" s="862">
        <v>0</v>
      </c>
      <c r="Z155" s="862">
        <v>0</v>
      </c>
      <c r="AA155" s="862">
        <v>0</v>
      </c>
      <c r="AB155" s="862">
        <v>0</v>
      </c>
      <c r="AC155" s="862">
        <v>0</v>
      </c>
      <c r="AD155" s="862">
        <v>0</v>
      </c>
      <c r="AE155" s="862">
        <v>0</v>
      </c>
      <c r="AF155" s="862">
        <v>0</v>
      </c>
      <c r="AG155" s="862">
        <v>0</v>
      </c>
      <c r="AH155" s="862">
        <v>0</v>
      </c>
      <c r="AI155" s="862">
        <v>0</v>
      </c>
      <c r="AJ155" s="862">
        <v>0</v>
      </c>
      <c r="AK155" s="862">
        <v>0</v>
      </c>
      <c r="AL155" s="862">
        <v>0</v>
      </c>
      <c r="AM155" s="862">
        <v>0</v>
      </c>
      <c r="AN155" s="862">
        <v>0</v>
      </c>
      <c r="AO155" s="862">
        <v>0</v>
      </c>
      <c r="AP155" s="862">
        <v>-7.4976524920149501E-2</v>
      </c>
      <c r="AQ155" s="862">
        <v>-7.4976524920149501E-2</v>
      </c>
      <c r="AR155" s="862">
        <v>-7.4976524920149501E-2</v>
      </c>
      <c r="AS155" s="862">
        <v>-7.4976524920149501E-2</v>
      </c>
      <c r="AT155" s="862">
        <v>-7.4976524920149501E-2</v>
      </c>
      <c r="AU155" s="862">
        <v>-7.4976524920149501E-2</v>
      </c>
      <c r="AV155" s="862">
        <v>-7.4976524920149501E-2</v>
      </c>
      <c r="AW155" s="862">
        <v>-8.6756517303101077E-2</v>
      </c>
      <c r="AX155" s="862">
        <v>-8.6756517303101077E-2</v>
      </c>
      <c r="AY155" s="862">
        <v>-8.6756517303101077E-2</v>
      </c>
      <c r="AZ155" s="862">
        <v>-8.6756517303101077E-2</v>
      </c>
      <c r="BA155" s="862">
        <v>-8.6756517303101077E-2</v>
      </c>
      <c r="BB155" s="862">
        <v>-8.2575560874052378E-2</v>
      </c>
      <c r="BC155" s="862">
        <v>-8.2575560874052378E-2</v>
      </c>
      <c r="BD155" s="862">
        <v>-8.2575560874052378E-2</v>
      </c>
      <c r="BE155" s="862">
        <v>-8.2575560874052378E-2</v>
      </c>
      <c r="BF155" s="862">
        <v>-6.0046136085595059E-2</v>
      </c>
      <c r="BG155" s="862">
        <v>-6.0046136085595059E-2</v>
      </c>
      <c r="BH155" s="862">
        <v>-6.0046136085595059E-2</v>
      </c>
      <c r="BI155" s="862">
        <v>-6.0046136085595059E-2</v>
      </c>
      <c r="BJ155" s="862">
        <v>-6.0046136085595059E-2</v>
      </c>
      <c r="BK155" s="862">
        <v>-6.0046136085595059E-2</v>
      </c>
      <c r="BL155" s="862">
        <v>-6.0046136085595059E-2</v>
      </c>
      <c r="BM155" s="862">
        <v>-6.0046136085595059E-2</v>
      </c>
      <c r="BN155" s="862">
        <v>-1.3240024516090187E-3</v>
      </c>
      <c r="BO155" s="862">
        <v>-1.3240024516090187E-3</v>
      </c>
      <c r="BP155" s="862">
        <v>-1.3240024516090187E-3</v>
      </c>
      <c r="BQ155" s="862">
        <v>-1.3240024516090187E-3</v>
      </c>
      <c r="BR155" s="862">
        <v>-1.3240024516090187E-3</v>
      </c>
      <c r="BS155" s="862">
        <v>-1.3240024516090187E-3</v>
      </c>
      <c r="BT155" s="862">
        <v>-1.3240024516090187E-3</v>
      </c>
      <c r="BU155" s="862">
        <v>0</v>
      </c>
      <c r="BV155" s="862">
        <v>0</v>
      </c>
      <c r="BW155" s="862">
        <v>0</v>
      </c>
      <c r="BX155" s="862">
        <v>0</v>
      </c>
      <c r="BY155" s="862">
        <v>0</v>
      </c>
      <c r="BZ155" s="862">
        <v>0</v>
      </c>
      <c r="CA155" s="862">
        <v>0</v>
      </c>
      <c r="CB155" s="862">
        <v>0</v>
      </c>
      <c r="CC155" s="862">
        <v>0</v>
      </c>
      <c r="CD155" s="862">
        <v>0</v>
      </c>
      <c r="CE155" s="862">
        <v>0</v>
      </c>
      <c r="CF155" s="862">
        <v>0</v>
      </c>
      <c r="CG155" s="862">
        <v>0</v>
      </c>
      <c r="CH155" s="862">
        <v>0</v>
      </c>
      <c r="CI155" s="862">
        <v>1.1392274176871275E-2</v>
      </c>
      <c r="CJ155" s="862">
        <v>1.1392274176871275E-2</v>
      </c>
      <c r="CK155" s="862">
        <v>1.1392274176871275E-2</v>
      </c>
      <c r="CL155" s="862">
        <v>1.1392274176871275E-2</v>
      </c>
      <c r="CM155" s="862">
        <v>1.1392274176871275E-2</v>
      </c>
      <c r="CN155" s="862">
        <v>1.1392274176871275E-2</v>
      </c>
      <c r="CO155" s="862">
        <v>1.1392274176871275E-2</v>
      </c>
      <c r="CP155" s="862">
        <v>1.7479107700903995E-3</v>
      </c>
      <c r="CQ155" s="862">
        <v>1.7479107700903995E-3</v>
      </c>
      <c r="CR155" s="862">
        <v>1.7479107700903995E-3</v>
      </c>
      <c r="CS155" s="862">
        <v>1.7479107700903995E-3</v>
      </c>
      <c r="CT155" s="862">
        <v>1.7479107700903995E-3</v>
      </c>
      <c r="CU155" s="862">
        <v>1.7479107700903995E-3</v>
      </c>
      <c r="CV155" s="862">
        <v>1.7479107700903995E-3</v>
      </c>
      <c r="CW155" s="862">
        <v>0</v>
      </c>
      <c r="CX155" s="862">
        <v>0</v>
      </c>
      <c r="CY155" s="862">
        <v>0</v>
      </c>
      <c r="CZ155" s="862">
        <v>0</v>
      </c>
      <c r="DA155" s="862">
        <v>0</v>
      </c>
      <c r="DB155" s="862">
        <v>0</v>
      </c>
      <c r="DC155" s="862">
        <v>0</v>
      </c>
      <c r="DD155" s="862">
        <v>0</v>
      </c>
      <c r="DE155" s="862">
        <v>0</v>
      </c>
      <c r="DF155" s="862">
        <v>0.10114101847802281</v>
      </c>
      <c r="DG155" s="862">
        <v>0.10584052907912245</v>
      </c>
      <c r="DH155" s="862">
        <v>0.10584052907912245</v>
      </c>
      <c r="DI155" s="862">
        <v>0.10584052907912245</v>
      </c>
      <c r="DJ155" s="862">
        <v>0.10584052907912245</v>
      </c>
      <c r="DK155" s="862">
        <v>0.10584052907912245</v>
      </c>
      <c r="DL155" s="862">
        <v>0.10584052907912245</v>
      </c>
      <c r="DM155" s="862">
        <v>0.10584052907912245</v>
      </c>
      <c r="DN155" s="862">
        <v>0.16981778694678162</v>
      </c>
      <c r="DO155" s="862">
        <v>0.16981778694678162</v>
      </c>
      <c r="DP155" s="862">
        <v>0.16981778694678162</v>
      </c>
      <c r="DQ155" s="862">
        <v>0.16981778694678162</v>
      </c>
      <c r="DR155" s="862">
        <v>0.16981778694678162</v>
      </c>
      <c r="DS155" s="862">
        <v>0.16981778694678162</v>
      </c>
      <c r="DT155" s="862">
        <v>0.16981778694678162</v>
      </c>
      <c r="DU155" s="862">
        <v>0.27894391454199674</v>
      </c>
      <c r="DV155" s="862">
        <v>0.27894391454199674</v>
      </c>
      <c r="DW155" s="862">
        <v>0.27894391454199674</v>
      </c>
      <c r="DX155" s="862">
        <v>0.27894391454199674</v>
      </c>
      <c r="DY155" s="862">
        <v>0.16147875388786037</v>
      </c>
      <c r="DZ155" s="862">
        <v>0.16147875388786037</v>
      </c>
      <c r="EA155" s="862">
        <v>0.17725714975936668</v>
      </c>
      <c r="EB155" s="862">
        <v>0.17725714975936668</v>
      </c>
      <c r="EC155" s="862">
        <v>0.17725714975936668</v>
      </c>
      <c r="ED155" s="862">
        <v>0.24998926687602285</v>
      </c>
      <c r="EE155" s="862">
        <v>0.24998926687602285</v>
      </c>
      <c r="EF155" s="862">
        <v>0.24998926687602285</v>
      </c>
      <c r="EG155" s="862">
        <v>0.24998926687602285</v>
      </c>
      <c r="EH155" s="862">
        <v>0.4150501283737551</v>
      </c>
      <c r="EI155" s="862">
        <v>0.4150501283737551</v>
      </c>
      <c r="EJ155" s="862">
        <v>0.4150501283737551</v>
      </c>
      <c r="EK155" s="862">
        <v>0.4150501283737551</v>
      </c>
      <c r="EL155" s="862">
        <v>0.4150501283737551</v>
      </c>
      <c r="EM155" s="862">
        <v>0.4150501283737551</v>
      </c>
      <c r="EN155" s="862">
        <v>0.4150501283737551</v>
      </c>
      <c r="EO155" s="862">
        <v>0.4150501283737551</v>
      </c>
      <c r="EP155" s="862">
        <v>3.2774104252810687E-2</v>
      </c>
      <c r="EQ155" s="862">
        <v>3.2774104252810687E-2</v>
      </c>
      <c r="ER155" s="862">
        <v>3.2774104252810687E-2</v>
      </c>
      <c r="ES155" s="862">
        <v>3.2774104252810687E-2</v>
      </c>
      <c r="ET155" s="862">
        <v>3.2774104252810687E-2</v>
      </c>
      <c r="EU155" s="862">
        <v>3.2774104252810687E-2</v>
      </c>
      <c r="EV155" s="862">
        <v>3.2774104252810687E-2</v>
      </c>
      <c r="EW155" s="862">
        <v>4.4874838857307253E-3</v>
      </c>
      <c r="EX155" s="862">
        <v>4.4874838857307253E-3</v>
      </c>
      <c r="EY155" s="862">
        <v>4.4874838857307253E-3</v>
      </c>
      <c r="EZ155" s="862">
        <v>4.4874838857307253E-3</v>
      </c>
      <c r="FA155" s="862">
        <v>4.4874838857307253E-3</v>
      </c>
      <c r="FB155" s="862">
        <v>0</v>
      </c>
      <c r="FC155" s="862">
        <v>0</v>
      </c>
      <c r="FD155" s="862">
        <v>0</v>
      </c>
      <c r="FE155" s="862">
        <v>0</v>
      </c>
      <c r="FF155" s="862">
        <v>0.12021274898302359</v>
      </c>
      <c r="FG155" s="862">
        <v>0.12729250823135985</v>
      </c>
      <c r="FH155" s="862">
        <v>0.12729250823135985</v>
      </c>
      <c r="FI155" s="862">
        <v>0.12729250823135985</v>
      </c>
      <c r="FJ155" s="862">
        <v>0.12729250823135985</v>
      </c>
      <c r="FK155" s="862">
        <v>0.12729250823135985</v>
      </c>
      <c r="FL155" s="862">
        <v>0.12729250823135985</v>
      </c>
      <c r="FM155" s="862">
        <v>0.12729250823135985</v>
      </c>
      <c r="FN155" s="862">
        <v>0.15283600825210719</v>
      </c>
      <c r="FO155" s="862">
        <v>0.15283600825210719</v>
      </c>
      <c r="FP155" s="862">
        <v>0.15283600825210719</v>
      </c>
      <c r="FQ155" s="862">
        <v>0.15283600825210719</v>
      </c>
      <c r="FR155" s="862">
        <v>0.15283600825210719</v>
      </c>
      <c r="FS155" s="862">
        <v>0.15283600825210719</v>
      </c>
      <c r="FT155" s="862">
        <v>0.15283600825210719</v>
      </c>
      <c r="FU155" s="862">
        <v>7.9698261297712847E-2</v>
      </c>
      <c r="FV155" s="862">
        <v>7.9698261297712847E-2</v>
      </c>
      <c r="FW155" s="862">
        <v>7.9698261297712847E-2</v>
      </c>
      <c r="FX155" s="862">
        <v>7.9698261297712847E-2</v>
      </c>
      <c r="FY155" s="862">
        <v>0.10380777035648681</v>
      </c>
      <c r="FZ155" s="862">
        <v>0.10380777035648681</v>
      </c>
      <c r="GA155" s="862">
        <v>0.10832381374183697</v>
      </c>
      <c r="GB155" s="862">
        <v>0.10832381374183697</v>
      </c>
      <c r="GC155" s="862">
        <v>0.10832381374183697</v>
      </c>
      <c r="GD155" s="862">
        <v>0.11057217573362621</v>
      </c>
      <c r="GE155" s="862">
        <v>0.11057217573362621</v>
      </c>
      <c r="GF155" s="862">
        <v>0.11057217573362621</v>
      </c>
      <c r="GG155" s="862">
        <v>0.11057217573362621</v>
      </c>
      <c r="GH155" s="862">
        <v>-6.2593347135873501E-2</v>
      </c>
      <c r="GI155" s="862">
        <v>-6.2593347135873501E-2</v>
      </c>
      <c r="GJ155" s="862">
        <v>-6.2593347135873501E-2</v>
      </c>
      <c r="GK155" s="862">
        <v>-6.2593347135873501E-2</v>
      </c>
      <c r="GL155" s="862">
        <v>-6.2593347135873501E-2</v>
      </c>
      <c r="GM155" s="862">
        <v>-6.2593347135873501E-2</v>
      </c>
      <c r="GN155" s="862">
        <v>-6.2593347135873501E-2</v>
      </c>
      <c r="GO155" s="862">
        <v>-6.2593347135873501E-2</v>
      </c>
      <c r="GP155" s="862">
        <v>6.1291804057839627E-2</v>
      </c>
      <c r="GQ155" s="862">
        <v>6.1291804057839627E-2</v>
      </c>
      <c r="GR155" s="862">
        <v>6.1291804057839627E-2</v>
      </c>
      <c r="GS155" s="862">
        <v>6.1291804057839627E-2</v>
      </c>
      <c r="GT155" s="862">
        <v>6.1291804057839627E-2</v>
      </c>
      <c r="GU155" s="862">
        <v>6.1291804057839627E-2</v>
      </c>
      <c r="GV155" s="862">
        <v>6.1291804057839627E-2</v>
      </c>
      <c r="GW155" s="862">
        <v>9.4483446090080747E-2</v>
      </c>
      <c r="GX155" s="862">
        <v>9.4483446090080747E-2</v>
      </c>
      <c r="GY155" s="862">
        <v>9.4483446090080747E-2</v>
      </c>
      <c r="GZ155" s="862">
        <v>9.4483446090080747E-2</v>
      </c>
      <c r="HA155" s="862">
        <v>9.4483446090080747E-2</v>
      </c>
      <c r="HB155" s="862">
        <v>-4.4401458034410979E-2</v>
      </c>
      <c r="HC155" s="862">
        <v>-4.4401458034410979E-2</v>
      </c>
      <c r="HD155" s="862">
        <v>-4.4401458034410979E-2</v>
      </c>
      <c r="HE155" s="862">
        <v>-4.4401458034410979E-2</v>
      </c>
      <c r="HF155" s="862">
        <v>2.5946519134661727E-2</v>
      </c>
      <c r="HG155" s="862">
        <v>2.3591386036232898E-2</v>
      </c>
      <c r="HH155" s="862">
        <v>2.3591386036232898E-2</v>
      </c>
      <c r="HI155" s="862">
        <v>2.3591386036232898E-2</v>
      </c>
      <c r="HJ155" s="862">
        <v>2.3591386036232898E-2</v>
      </c>
      <c r="HK155" s="862">
        <v>2.3591386036232898E-2</v>
      </c>
      <c r="HL155" s="862">
        <v>2.3591386036232898E-2</v>
      </c>
      <c r="HM155" s="862">
        <v>2.3591386036232898E-2</v>
      </c>
      <c r="HN155" s="862">
        <v>-7.6418004126050931E-2</v>
      </c>
      <c r="HO155" s="862">
        <v>-7.6418004126050931E-2</v>
      </c>
      <c r="HP155" s="862">
        <v>-7.6418004126050931E-2</v>
      </c>
      <c r="HQ155" s="862">
        <v>-7.6418004126050931E-2</v>
      </c>
      <c r="HR155" s="862">
        <v>-7.6418004126050931E-2</v>
      </c>
      <c r="HS155" s="862">
        <v>-7.6418004126050931E-2</v>
      </c>
      <c r="HT155" s="862">
        <v>-7.6418004126050931E-2</v>
      </c>
      <c r="HU155" s="862">
        <v>-0.25901934921756453</v>
      </c>
      <c r="HV155" s="862">
        <v>-0.25901934921756453</v>
      </c>
      <c r="HW155" s="862">
        <v>-0.25901934921756453</v>
      </c>
      <c r="HX155" s="862">
        <v>-0.25901934921756453</v>
      </c>
      <c r="HY155" s="862">
        <v>-0.11534196706275779</v>
      </c>
      <c r="HZ155" s="862">
        <v>-0.11534196706275779</v>
      </c>
      <c r="IA155" s="862">
        <v>-0.20680000805259091</v>
      </c>
      <c r="IB155" s="862">
        <v>-0.20680000805259091</v>
      </c>
      <c r="IC155" s="862">
        <v>-0.20680000805259091</v>
      </c>
      <c r="ID155" s="862">
        <v>-9.1342232127779255E-2</v>
      </c>
      <c r="IE155" s="862">
        <v>-9.1342232127779255E-2</v>
      </c>
      <c r="IF155" s="862">
        <v>-9.1342232127779255E-2</v>
      </c>
      <c r="IG155" s="862">
        <v>-9.1342232127779255E-2</v>
      </c>
      <c r="IH155" s="862">
        <v>-6.7519410537734359E-2</v>
      </c>
      <c r="II155" s="862">
        <v>-6.8909892287567942E-2</v>
      </c>
      <c r="IJ155" s="862">
        <v>-6.8909892287567942E-2</v>
      </c>
      <c r="IK155" s="862">
        <v>-6.8909892287567942E-2</v>
      </c>
      <c r="IL155" s="862">
        <v>-6.8909892287567942E-2</v>
      </c>
      <c r="IM155" s="862">
        <v>-6.8909892287567942E-2</v>
      </c>
      <c r="IN155" s="862">
        <v>-6.8909892287567942E-2</v>
      </c>
      <c r="IO155" s="862">
        <v>-6.8909892287567942E-2</v>
      </c>
      <c r="IP155" s="862">
        <v>1.8662453505671195E-2</v>
      </c>
      <c r="IQ155" s="862">
        <v>1.8662453505671195E-2</v>
      </c>
      <c r="IR155" s="862">
        <v>1.8662453505671195E-2</v>
      </c>
      <c r="IS155" s="862">
        <v>1.8662453505671195E-2</v>
      </c>
      <c r="IT155" s="862">
        <v>1.8662453505671195E-2</v>
      </c>
      <c r="IU155" s="862">
        <v>1.8662453505671195E-2</v>
      </c>
      <c r="IV155" s="862">
        <v>1.8662453505671195E-2</v>
      </c>
      <c r="IW155" s="862">
        <v>2.3302491069600251E-2</v>
      </c>
      <c r="IX155" s="862">
        <v>2.3302491069600251E-2</v>
      </c>
      <c r="IY155" s="862">
        <v>2.3302491069600251E-2</v>
      </c>
      <c r="IZ155" s="862">
        <v>2.3302491069600251E-2</v>
      </c>
      <c r="JA155" s="862">
        <v>2.3302491069600251E-2</v>
      </c>
      <c r="JB155" s="862">
        <v>-5.2358948911894743E-3</v>
      </c>
      <c r="JC155" s="862">
        <v>-5.2358948911894743E-3</v>
      </c>
      <c r="JD155" s="862">
        <v>-5.2358948911894743E-3</v>
      </c>
      <c r="JE155" s="862">
        <v>-5.2358948911894743E-3</v>
      </c>
      <c r="JF155" s="862">
        <v>0.16473199869669664</v>
      </c>
      <c r="JG155" s="862">
        <v>0.17180333504633882</v>
      </c>
      <c r="JH155" s="862">
        <v>0.17180333504633882</v>
      </c>
      <c r="JI155" s="862">
        <v>0.17180333504633882</v>
      </c>
      <c r="JJ155" s="862">
        <v>0.17180333504633882</v>
      </c>
      <c r="JK155" s="862">
        <v>0.17180333504633882</v>
      </c>
      <c r="JL155" s="862">
        <v>0.17180333504633882</v>
      </c>
      <c r="JM155" s="862">
        <v>0.17180333504633882</v>
      </c>
      <c r="JN155" s="862">
        <v>0.20995830579886565</v>
      </c>
      <c r="JO155" s="862">
        <v>0.20995830579886565</v>
      </c>
      <c r="JP155" s="862">
        <v>0.20995830579886565</v>
      </c>
      <c r="JQ155" s="862">
        <v>0.20995830579886565</v>
      </c>
      <c r="JR155" s="862">
        <v>0.20995830579886565</v>
      </c>
      <c r="JS155" s="862">
        <v>0.20995830579886565</v>
      </c>
      <c r="JT155" s="862">
        <v>0.20995830579886565</v>
      </c>
      <c r="JU155" s="862">
        <v>8.9660543959928063E-2</v>
      </c>
      <c r="JV155" s="862">
        <v>8.9660543959928063E-2</v>
      </c>
      <c r="JW155" s="862">
        <v>8.9660543959928063E-2</v>
      </c>
      <c r="JX155" s="862">
        <v>8.9660543959928063E-2</v>
      </c>
      <c r="JY155" s="862">
        <v>-0.23068393412551913</v>
      </c>
      <c r="JZ155" s="862">
        <v>-0.23068393412551913</v>
      </c>
      <c r="KA155" s="862">
        <v>0</v>
      </c>
      <c r="KB155" s="862">
        <v>0</v>
      </c>
      <c r="KC155" s="862">
        <v>0</v>
      </c>
      <c r="KD155" s="862">
        <v>-4.8074859014608506E-3</v>
      </c>
      <c r="KE155" s="862">
        <v>-4.8074859014608506E-3</v>
      </c>
      <c r="KF155" s="862">
        <v>-4.8074859014608506E-3</v>
      </c>
      <c r="KG155" s="862">
        <v>-4.8074859014608506E-3</v>
      </c>
      <c r="KH155" s="862">
        <v>0.22347068468994635</v>
      </c>
      <c r="KI155" s="862">
        <v>0.22347068468994635</v>
      </c>
      <c r="KJ155" s="862">
        <v>0.22347068468994635</v>
      </c>
      <c r="KK155" s="862">
        <v>0.22347068468994635</v>
      </c>
      <c r="KL155" s="862">
        <v>0.22347068468994635</v>
      </c>
      <c r="KM155" s="862">
        <v>0.22347068468994635</v>
      </c>
      <c r="KN155" s="862">
        <v>0.22347068468994635</v>
      </c>
      <c r="KO155" s="862">
        <v>0.22347068468994635</v>
      </c>
      <c r="KP155" s="862">
        <v>-2.8574791113879172E-2</v>
      </c>
      <c r="KQ155" s="862">
        <v>-2.8574791113879172E-2</v>
      </c>
      <c r="KR155" s="862">
        <v>-2.8574791113879172E-2</v>
      </c>
      <c r="KS155" s="862">
        <v>-2.8574791113879172E-2</v>
      </c>
      <c r="KT155" s="862">
        <v>-2.8574791113879172E-2</v>
      </c>
      <c r="KU155" s="862">
        <v>-2.8574791113879172E-2</v>
      </c>
      <c r="KV155" s="862">
        <v>-2.8574791113879172E-2</v>
      </c>
      <c r="KW155" s="862">
        <v>-6.8408889743080792E-2</v>
      </c>
      <c r="KX155" s="862">
        <v>-6.8408889743080792E-2</v>
      </c>
      <c r="KY155" s="862">
        <v>-6.8408889743080792E-2</v>
      </c>
      <c r="KZ155" s="862">
        <v>-6.8408889743080792E-2</v>
      </c>
      <c r="LA155" s="862">
        <v>-6.8408889743080792E-2</v>
      </c>
      <c r="LB155" s="862">
        <v>-1.1100364508600968E-2</v>
      </c>
      <c r="LC155" s="862">
        <v>-1.1100364508600968E-2</v>
      </c>
      <c r="LD155" s="862">
        <v>-1.1100364508600968E-2</v>
      </c>
      <c r="LE155" s="862">
        <v>-1.1100364508600968E-2</v>
      </c>
      <c r="LF155" s="862">
        <v>0.14838024479701328</v>
      </c>
      <c r="LG155" s="862">
        <v>0.15310424084147378</v>
      </c>
      <c r="LH155" s="862">
        <v>0.15310424084147378</v>
      </c>
      <c r="LI155" s="862">
        <v>0.15310424084147378</v>
      </c>
      <c r="LJ155" s="862">
        <v>0.15310424084147378</v>
      </c>
      <c r="LK155" s="862">
        <v>0.15310424084147378</v>
      </c>
      <c r="LL155" s="862">
        <v>0.15310424084147378</v>
      </c>
      <c r="LM155" s="862">
        <v>0.15310424084147378</v>
      </c>
      <c r="LN155" s="862">
        <v>0.18679956564145872</v>
      </c>
      <c r="LO155" s="862">
        <v>0.18679956564145872</v>
      </c>
      <c r="LP155" s="862">
        <v>0.18679956564145872</v>
      </c>
      <c r="LQ155" s="862">
        <v>0.18679956564145872</v>
      </c>
      <c r="LR155" s="862">
        <v>0.18679956564145872</v>
      </c>
      <c r="LS155" s="862">
        <v>0.18679956564145872</v>
      </c>
      <c r="LT155" s="862">
        <v>0.18679956564145872</v>
      </c>
      <c r="LU155" s="862">
        <v>-9.9622826622134397E-3</v>
      </c>
      <c r="LV155" s="862">
        <v>-9.9622826622134397E-3</v>
      </c>
      <c r="LW155" s="862">
        <v>-9.9622826622134397E-3</v>
      </c>
      <c r="LX155" s="862">
        <v>-9.9622826622134397E-3</v>
      </c>
      <c r="LY155" s="862">
        <v>-0.24221813083179899</v>
      </c>
      <c r="LZ155" s="862">
        <v>-0.24221813083179899</v>
      </c>
      <c r="MA155" s="862">
        <v>-9.8476194310760157E-2</v>
      </c>
      <c r="MB155" s="862">
        <v>-9.8476194310760157E-2</v>
      </c>
      <c r="MC155" s="862">
        <v>-9.8476194310760157E-2</v>
      </c>
      <c r="MD155" s="862">
        <v>-8.6534746226314851E-2</v>
      </c>
      <c r="ME155" s="862">
        <v>-8.6534746226314851E-2</v>
      </c>
      <c r="MF155" s="862">
        <v>-8.6534746226314851E-2</v>
      </c>
      <c r="MG155" s="862">
        <v>-8.6534746226314851E-2</v>
      </c>
      <c r="MH155" s="862">
        <v>4.0645037688310737E-2</v>
      </c>
      <c r="MI155" s="862">
        <v>4.0645037688310737E-2</v>
      </c>
      <c r="MJ155" s="862">
        <v>4.0645037688310737E-2</v>
      </c>
      <c r="MK155" s="862">
        <v>4.0645037688310737E-2</v>
      </c>
      <c r="ML155" s="862">
        <v>4.0645037688310737E-2</v>
      </c>
      <c r="MM155" s="862">
        <v>4.0645037688310737E-2</v>
      </c>
      <c r="MN155" s="862">
        <v>4.0645037688310737E-2</v>
      </c>
      <c r="MO155" s="862">
        <v>4.0645037688310737E-2</v>
      </c>
      <c r="MP155" s="862">
        <v>0.31997828627011948</v>
      </c>
      <c r="MQ155" s="862">
        <v>0.31997828627011948</v>
      </c>
      <c r="MR155" s="862">
        <v>0.31997828627011948</v>
      </c>
      <c r="MS155" s="862">
        <v>0.31997828627011948</v>
      </c>
      <c r="MT155" s="862">
        <v>0.31997828627011948</v>
      </c>
      <c r="MU155" s="862">
        <v>0.31997828627011948</v>
      </c>
      <c r="MV155" s="862">
        <v>0.31997828627011948</v>
      </c>
      <c r="MW155" s="862">
        <v>0.21683560416751035</v>
      </c>
      <c r="MX155" s="862">
        <v>0.21683560416751035</v>
      </c>
      <c r="MY155" s="862">
        <v>0.21683560416751035</v>
      </c>
      <c r="MZ155" s="862">
        <v>0.21683560416751035</v>
      </c>
      <c r="NA155" s="862">
        <v>0.21683560416751035</v>
      </c>
      <c r="NB155" s="862">
        <v>-1.1100364508600968E-2</v>
      </c>
      <c r="NC155" s="862">
        <v>-1.1100364508600968E-2</v>
      </c>
      <c r="ND155" s="862">
        <v>-1.1100364508600968E-2</v>
      </c>
      <c r="NE155" s="862">
        <v>-1.1100364508600968E-2</v>
      </c>
      <c r="NF155" s="862">
        <v>0.14838024479701328</v>
      </c>
      <c r="NG155" s="862">
        <v>0.15310424084147378</v>
      </c>
      <c r="NH155" s="862">
        <v>0.15310424084147378</v>
      </c>
      <c r="NI155" s="862">
        <v>0.15310424084147378</v>
      </c>
      <c r="NJ155" s="862">
        <v>0.15310424084147378</v>
      </c>
      <c r="NK155" s="862">
        <v>0.15310424084147378</v>
      </c>
      <c r="NL155" s="862">
        <v>0.15310424084147378</v>
      </c>
      <c r="NM155" s="862">
        <v>0.15310424084147378</v>
      </c>
      <c r="NN155" s="862">
        <v>0.18679956564145872</v>
      </c>
      <c r="NO155" s="862">
        <v>0.18679956564145872</v>
      </c>
      <c r="NP155" s="862">
        <v>0.18679956564145872</v>
      </c>
      <c r="NQ155" s="862">
        <v>0.18679956564145872</v>
      </c>
      <c r="NR155" s="862">
        <v>0.18679956564145872</v>
      </c>
      <c r="NS155" s="862">
        <v>0.18679956564145872</v>
      </c>
      <c r="NT155" s="862">
        <v>0.18679956564145872</v>
      </c>
      <c r="NU155" s="862">
        <v>-9.9622826622134397E-3</v>
      </c>
      <c r="NV155" s="862">
        <v>-9.9622826622134397E-3</v>
      </c>
      <c r="NW155" s="862">
        <v>-9.9622826622134397E-3</v>
      </c>
      <c r="NX155" s="862">
        <v>-9.9622826622134397E-3</v>
      </c>
      <c r="NY155" s="862">
        <v>-0.24221813083179899</v>
      </c>
      <c r="NZ155" s="862">
        <v>-0.24221813083179899</v>
      </c>
      <c r="OA155" s="862">
        <v>-9.8476194310760157E-2</v>
      </c>
      <c r="OB155" s="862">
        <v>-9.8476194310760157E-2</v>
      </c>
      <c r="OC155" s="862">
        <v>-9.8476194310760157E-2</v>
      </c>
      <c r="OD155" s="862">
        <v>-8.6534746226314851E-2</v>
      </c>
      <c r="OE155" s="862">
        <v>-8.6534746226314851E-2</v>
      </c>
      <c r="OF155" s="862">
        <v>-8.6534746226314851E-2</v>
      </c>
      <c r="OG155" s="862">
        <v>-8.6534746226314851E-2</v>
      </c>
      <c r="OH155" s="862">
        <v>4.0645037688310737E-2</v>
      </c>
      <c r="OI155" s="862">
        <v>4.0645037688310737E-2</v>
      </c>
      <c r="OJ155" s="862">
        <v>4.0645037688310737E-2</v>
      </c>
      <c r="OK155" s="862">
        <v>4.0645037688310737E-2</v>
      </c>
      <c r="OL155" s="862">
        <v>4.0645037688310737E-2</v>
      </c>
      <c r="OM155" s="862">
        <v>4.0645037688310737E-2</v>
      </c>
      <c r="ON155" s="862">
        <v>4.0645037688310737E-2</v>
      </c>
      <c r="OO155" s="862">
        <v>4.0645037688310737E-2</v>
      </c>
      <c r="OP155" s="862">
        <v>0.31997828627011948</v>
      </c>
      <c r="OQ155" s="862">
        <v>0.31997828627011948</v>
      </c>
      <c r="OR155" s="862">
        <v>0.31997828627011948</v>
      </c>
      <c r="OS155" s="862">
        <v>0.31997828627011948</v>
      </c>
      <c r="OT155" s="862">
        <v>0.31997828627011948</v>
      </c>
      <c r="OU155" s="862">
        <v>0.31997828627011948</v>
      </c>
      <c r="OV155" s="862">
        <v>0.31997828627011948</v>
      </c>
      <c r="OW155" s="862">
        <v>0.21683560416751035</v>
      </c>
      <c r="OX155" s="862">
        <v>0.21683560416751035</v>
      </c>
      <c r="OY155" s="862">
        <v>0.21683560416751035</v>
      </c>
      <c r="OZ155" s="862">
        <v>0.21683560416751035</v>
      </c>
      <c r="PA155" s="862">
        <v>0.21683560416751035</v>
      </c>
      <c r="PB155" s="862">
        <v>-1.1100364508600968E-2</v>
      </c>
      <c r="PC155" s="862">
        <v>-1.1100364508600968E-2</v>
      </c>
      <c r="PD155" s="862">
        <v>-1.1100364508600968E-2</v>
      </c>
      <c r="PE155" s="862">
        <v>-1.1100364508600968E-2</v>
      </c>
      <c r="PF155" s="862">
        <v>0.14838024479701328</v>
      </c>
      <c r="PG155" s="862">
        <v>0.15310424084147378</v>
      </c>
      <c r="PH155" s="862">
        <v>0.15310424084147378</v>
      </c>
      <c r="PI155" s="862">
        <v>0.15310424084147378</v>
      </c>
      <c r="PJ155" s="862">
        <v>0.15310424084147378</v>
      </c>
      <c r="PK155" s="862">
        <v>0.15310424084147378</v>
      </c>
      <c r="PL155" s="862">
        <v>0.15310424084147378</v>
      </c>
      <c r="PM155" s="862">
        <v>0.15310424084147378</v>
      </c>
      <c r="PN155" s="862">
        <v>0.18679956564145872</v>
      </c>
      <c r="PO155" s="862">
        <v>0.18679956564145872</v>
      </c>
      <c r="PP155" s="862">
        <v>0.18679956564145872</v>
      </c>
      <c r="PQ155" s="862">
        <v>0.18679956564145872</v>
      </c>
      <c r="PR155" s="862">
        <v>0.18679956564145872</v>
      </c>
      <c r="PS155" s="862">
        <v>0.18679956564145872</v>
      </c>
      <c r="PT155" s="862">
        <v>0.18679956564145872</v>
      </c>
      <c r="PU155" s="862">
        <v>-9.9622826622134397E-3</v>
      </c>
      <c r="PV155" s="862">
        <v>-9.9622826622134397E-3</v>
      </c>
      <c r="PW155" s="862">
        <v>-9.9622826622134397E-3</v>
      </c>
      <c r="PX155" s="862">
        <v>-9.9622826622134397E-3</v>
      </c>
      <c r="PY155" s="862">
        <v>-0.24221813083179899</v>
      </c>
      <c r="PZ155" s="862">
        <v>-0.24221813083179899</v>
      </c>
      <c r="QA155" s="862">
        <v>-9.8476194310760157E-2</v>
      </c>
      <c r="QB155" s="862">
        <v>-9.8476194310760157E-2</v>
      </c>
      <c r="QC155" s="862">
        <v>-9.8476194310760157E-2</v>
      </c>
      <c r="QD155" s="862">
        <v>-8.6534746226314851E-2</v>
      </c>
      <c r="QE155" s="862">
        <v>-8.6534746226314851E-2</v>
      </c>
      <c r="QF155" s="862">
        <v>-8.6534746226314851E-2</v>
      </c>
      <c r="QG155" s="862">
        <v>-8.6534746226314851E-2</v>
      </c>
      <c r="QH155" s="862">
        <v>4.0645037688310737E-2</v>
      </c>
      <c r="QI155" s="862">
        <v>4.0645037688310737E-2</v>
      </c>
      <c r="QJ155" s="862">
        <v>4.0645037688310737E-2</v>
      </c>
      <c r="QK155" s="862">
        <v>4.0645037688310737E-2</v>
      </c>
      <c r="QL155" s="862">
        <v>4.0645037688310737E-2</v>
      </c>
      <c r="QM155" s="862">
        <v>4.0645037688310737E-2</v>
      </c>
      <c r="QN155" s="862">
        <v>4.0645037688310737E-2</v>
      </c>
      <c r="QO155" s="862">
        <v>4.0645037688310737E-2</v>
      </c>
      <c r="QP155" s="862">
        <v>0.31997828627011948</v>
      </c>
      <c r="QQ155" s="862">
        <v>0.31997828627011948</v>
      </c>
      <c r="QR155" s="862">
        <v>0.31997828627011948</v>
      </c>
      <c r="QS155" s="862">
        <v>0.31997828627011948</v>
      </c>
      <c r="QT155" s="862">
        <v>0.31997828627011948</v>
      </c>
      <c r="QU155" s="862">
        <v>0.31997828627011948</v>
      </c>
      <c r="QV155" s="862">
        <v>0.31997828627011948</v>
      </c>
      <c r="QW155" s="862">
        <v>0.21683560416751035</v>
      </c>
      <c r="QX155" s="862">
        <v>0.21683560416751035</v>
      </c>
      <c r="QY155" s="862">
        <v>0.21683560416751035</v>
      </c>
      <c r="QZ155" s="862">
        <v>0.21683560416751035</v>
      </c>
      <c r="RA155" s="862">
        <v>0.21683560416751035</v>
      </c>
      <c r="RB155" s="862">
        <v>-1.1100364508600968E-2</v>
      </c>
      <c r="RC155" s="862">
        <v>-1.1100364508600968E-2</v>
      </c>
      <c r="RD155" s="862">
        <v>-1.1100364508600968E-2</v>
      </c>
      <c r="RE155" s="862">
        <v>-1.1100364508600968E-2</v>
      </c>
      <c r="RF155" s="862">
        <v>0.14838024479701328</v>
      </c>
      <c r="RG155" s="862">
        <v>0.15310424084147378</v>
      </c>
      <c r="RH155" s="862">
        <v>0.15310424084147378</v>
      </c>
      <c r="RI155" s="862">
        <v>0.15310424084147378</v>
      </c>
      <c r="RJ155" s="862">
        <v>0.15310424084147378</v>
      </c>
      <c r="RK155" s="862">
        <v>0.15310424084147378</v>
      </c>
      <c r="RL155" s="862">
        <v>0.15310424084147378</v>
      </c>
      <c r="RM155" s="862">
        <v>0.15310424084147378</v>
      </c>
      <c r="RN155" s="862">
        <v>0.18679956564145872</v>
      </c>
      <c r="RO155" s="862">
        <v>0.18679956564145872</v>
      </c>
      <c r="RP155" s="862">
        <v>0.18679956564145872</v>
      </c>
      <c r="RQ155" s="862">
        <v>0.18679956564145872</v>
      </c>
      <c r="RR155" s="862">
        <v>0.18679956564145872</v>
      </c>
      <c r="RS155" s="862">
        <v>0.18679956564145872</v>
      </c>
      <c r="RT155" s="862">
        <v>0.18679956564145872</v>
      </c>
      <c r="RU155" s="862">
        <v>-9.9622826622134397E-3</v>
      </c>
      <c r="RV155" s="862">
        <v>-9.9622826622134397E-3</v>
      </c>
      <c r="RW155" s="862">
        <v>-9.9622826622134397E-3</v>
      </c>
      <c r="RX155" s="862">
        <v>-9.9622826622134397E-3</v>
      </c>
      <c r="RY155" s="862">
        <v>-0.24221813083179899</v>
      </c>
      <c r="RZ155" s="862">
        <v>-0.24221813083179899</v>
      </c>
      <c r="SA155" s="862">
        <v>-9.8476194310760157E-2</v>
      </c>
      <c r="SB155" s="862">
        <v>-9.8476194310760157E-2</v>
      </c>
      <c r="SC155" s="862">
        <v>-9.8476194310760157E-2</v>
      </c>
      <c r="SD155" s="862">
        <v>-8.6534746226314851E-2</v>
      </c>
      <c r="SE155" s="862">
        <v>-8.6534746226314851E-2</v>
      </c>
      <c r="SF155" s="862">
        <v>-8.6534746226314851E-2</v>
      </c>
      <c r="SG155" s="862">
        <v>-8.6534746226314851E-2</v>
      </c>
      <c r="SH155" s="862">
        <v>4.0645037688310737E-2</v>
      </c>
      <c r="SI155" s="862">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929</v>
      </c>
      <c r="J156" s="764"/>
      <c r="K156" s="862">
        <v>0</v>
      </c>
      <c r="L156" s="862">
        <v>0</v>
      </c>
      <c r="M156" s="862">
        <v>0</v>
      </c>
      <c r="N156" s="862">
        <v>0</v>
      </c>
      <c r="O156" s="862">
        <v>0</v>
      </c>
      <c r="P156" s="862">
        <v>0</v>
      </c>
      <c r="Q156" s="862">
        <v>0</v>
      </c>
      <c r="R156" s="862">
        <v>0</v>
      </c>
      <c r="S156" s="862">
        <v>0</v>
      </c>
      <c r="T156" s="862">
        <v>0</v>
      </c>
      <c r="U156" s="862">
        <v>0</v>
      </c>
      <c r="V156" s="862">
        <v>0</v>
      </c>
      <c r="W156" s="862">
        <v>0</v>
      </c>
      <c r="X156" s="862">
        <v>0</v>
      </c>
      <c r="Y156" s="862">
        <v>0</v>
      </c>
      <c r="Z156" s="862">
        <v>0</v>
      </c>
      <c r="AA156" s="862">
        <v>0</v>
      </c>
      <c r="AB156" s="862">
        <v>0</v>
      </c>
      <c r="AC156" s="862">
        <v>0</v>
      </c>
      <c r="AD156" s="862">
        <v>0</v>
      </c>
      <c r="AE156" s="862">
        <v>0</v>
      </c>
      <c r="AF156" s="862">
        <v>0</v>
      </c>
      <c r="AG156" s="862">
        <v>0</v>
      </c>
      <c r="AH156" s="862">
        <v>0</v>
      </c>
      <c r="AI156" s="862">
        <v>0</v>
      </c>
      <c r="AJ156" s="862">
        <v>0</v>
      </c>
      <c r="AK156" s="862">
        <v>0</v>
      </c>
      <c r="AL156" s="862">
        <v>0</v>
      </c>
      <c r="AM156" s="862">
        <v>0</v>
      </c>
      <c r="AN156" s="862">
        <v>0</v>
      </c>
      <c r="AO156" s="862">
        <v>0</v>
      </c>
      <c r="AP156" s="862">
        <v>-9.1376029800631642E-2</v>
      </c>
      <c r="AQ156" s="862">
        <v>-9.1376029800631642E-2</v>
      </c>
      <c r="AR156" s="862">
        <v>-9.1376029800631642E-2</v>
      </c>
      <c r="AS156" s="862">
        <v>-9.1376029800631642E-2</v>
      </c>
      <c r="AT156" s="862">
        <v>-9.1376029800631642E-2</v>
      </c>
      <c r="AU156" s="862">
        <v>-9.1376029800631642E-2</v>
      </c>
      <c r="AV156" s="862">
        <v>-9.1376029800631642E-2</v>
      </c>
      <c r="AW156" s="862">
        <v>-0.10654326673810921</v>
      </c>
      <c r="AX156" s="862">
        <v>-0.10654326673810921</v>
      </c>
      <c r="AY156" s="862">
        <v>-0.10654326673810921</v>
      </c>
      <c r="AZ156" s="862">
        <v>-0.10654326673810921</v>
      </c>
      <c r="BA156" s="862">
        <v>-0.10654326673810921</v>
      </c>
      <c r="BB156" s="862">
        <v>-0.10063123637849625</v>
      </c>
      <c r="BC156" s="862">
        <v>-0.10063123637849625</v>
      </c>
      <c r="BD156" s="862">
        <v>-0.10063123637849625</v>
      </c>
      <c r="BE156" s="862">
        <v>-0.10063123637849625</v>
      </c>
      <c r="BF156" s="862">
        <v>-7.3884078804304032E-2</v>
      </c>
      <c r="BG156" s="862">
        <v>-7.3884078804304032E-2</v>
      </c>
      <c r="BH156" s="862">
        <v>-7.3884078804304032E-2</v>
      </c>
      <c r="BI156" s="862">
        <v>-7.3884078804304032E-2</v>
      </c>
      <c r="BJ156" s="862">
        <v>-7.3884078804304032E-2</v>
      </c>
      <c r="BK156" s="862">
        <v>-7.3884078804304032E-2</v>
      </c>
      <c r="BL156" s="862">
        <v>-7.3884078804304032E-2</v>
      </c>
      <c r="BM156" s="862">
        <v>-7.3884078804304032E-2</v>
      </c>
      <c r="BN156" s="862">
        <v>1.323946747047966E-2</v>
      </c>
      <c r="BO156" s="862">
        <v>1.323946747047966E-2</v>
      </c>
      <c r="BP156" s="862">
        <v>1.323946747047966E-2</v>
      </c>
      <c r="BQ156" s="862">
        <v>1.323946747047966E-2</v>
      </c>
      <c r="BR156" s="862">
        <v>1.323946747047966E-2</v>
      </c>
      <c r="BS156" s="862">
        <v>1.323946747047966E-2</v>
      </c>
      <c r="BT156" s="862">
        <v>1.323946747047966E-2</v>
      </c>
      <c r="BU156" s="862">
        <v>2.9886847986642984E-2</v>
      </c>
      <c r="BV156" s="862">
        <v>2.9886847986642984E-2</v>
      </c>
      <c r="BW156" s="862">
        <v>2.9886847986642984E-2</v>
      </c>
      <c r="BX156" s="862">
        <v>2.9886847986642984E-2</v>
      </c>
      <c r="BY156" s="862">
        <v>2.3068393412549071E-2</v>
      </c>
      <c r="BZ156" s="862">
        <v>2.3068393412549071E-2</v>
      </c>
      <c r="CA156" s="862">
        <v>-9.8476194310790355E-3</v>
      </c>
      <c r="CB156" s="862">
        <v>-9.8476194310790355E-3</v>
      </c>
      <c r="CC156" s="862">
        <v>-9.8476194310790355E-3</v>
      </c>
      <c r="CD156" s="862">
        <v>0</v>
      </c>
      <c r="CE156" s="862">
        <v>0</v>
      </c>
      <c r="CF156" s="862">
        <v>0</v>
      </c>
      <c r="CG156" s="862">
        <v>0</v>
      </c>
      <c r="CH156" s="862">
        <v>0.14810003831740826</v>
      </c>
      <c r="CI156" s="862">
        <v>0.19665341278732207</v>
      </c>
      <c r="CJ156" s="862">
        <v>0.19665341278732207</v>
      </c>
      <c r="CK156" s="862">
        <v>0.19665341278732207</v>
      </c>
      <c r="CL156" s="862">
        <v>0.19665341278732207</v>
      </c>
      <c r="CM156" s="862">
        <v>0.19665341278732207</v>
      </c>
      <c r="CN156" s="862">
        <v>0.19665341278732207</v>
      </c>
      <c r="CO156" s="862">
        <v>0.19665341278732207</v>
      </c>
      <c r="CP156" s="862">
        <v>5.4952114960929777E-2</v>
      </c>
      <c r="CQ156" s="862">
        <v>5.4952114960929777E-2</v>
      </c>
      <c r="CR156" s="862">
        <v>5.4952114960929777E-2</v>
      </c>
      <c r="CS156" s="862">
        <v>5.4952114960929777E-2</v>
      </c>
      <c r="CT156" s="862">
        <v>5.4952114960929777E-2</v>
      </c>
      <c r="CU156" s="862">
        <v>5.4952114960929777E-2</v>
      </c>
      <c r="CV156" s="862">
        <v>5.4952114960929777E-2</v>
      </c>
      <c r="CW156" s="862">
        <v>1.645145898683964E-2</v>
      </c>
      <c r="CX156" s="862">
        <v>1.645145898683964E-2</v>
      </c>
      <c r="CY156" s="862">
        <v>1.645145898683964E-2</v>
      </c>
      <c r="CZ156" s="862">
        <v>1.645145898683964E-2</v>
      </c>
      <c r="DA156" s="862">
        <v>1.645145898683964E-2</v>
      </c>
      <c r="DB156" s="862">
        <v>0</v>
      </c>
      <c r="DC156" s="862">
        <v>0</v>
      </c>
      <c r="DD156" s="862">
        <v>0</v>
      </c>
      <c r="DE156" s="862">
        <v>0</v>
      </c>
      <c r="DF156" s="862">
        <v>0.11762408816332215</v>
      </c>
      <c r="DG156" s="862">
        <v>0.12232359876442178</v>
      </c>
      <c r="DH156" s="862">
        <v>0.12232359876442178</v>
      </c>
      <c r="DI156" s="862">
        <v>0.12232359876442178</v>
      </c>
      <c r="DJ156" s="862">
        <v>0.12232359876442178</v>
      </c>
      <c r="DK156" s="862">
        <v>0.12232359876442178</v>
      </c>
      <c r="DL156" s="862">
        <v>0.12232359876442178</v>
      </c>
      <c r="DM156" s="862">
        <v>0.12232359876442178</v>
      </c>
      <c r="DN156" s="862">
        <v>0.15283600825210542</v>
      </c>
      <c r="DO156" s="862">
        <v>0.15283600825210542</v>
      </c>
      <c r="DP156" s="862">
        <v>0.15283600825210542</v>
      </c>
      <c r="DQ156" s="862">
        <v>0.15283600825210542</v>
      </c>
      <c r="DR156" s="862">
        <v>0.15283600825210542</v>
      </c>
      <c r="DS156" s="862">
        <v>0.15283600825210542</v>
      </c>
      <c r="DT156" s="862">
        <v>0.15283600825210542</v>
      </c>
      <c r="DU156" s="862">
        <v>-2.2016644683493274</v>
      </c>
      <c r="DV156" s="862">
        <v>-2.2016644683493274</v>
      </c>
      <c r="DW156" s="862">
        <v>-2.2016644683493274</v>
      </c>
      <c r="DX156" s="862">
        <v>-2.2016644683493274</v>
      </c>
      <c r="DY156" s="862">
        <v>-2.2953051445489141</v>
      </c>
      <c r="DZ156" s="862">
        <v>-2.2953051445489141</v>
      </c>
      <c r="EA156" s="862">
        <v>-2.7573334407012107</v>
      </c>
      <c r="EB156" s="862">
        <v>-2.7573334407012107</v>
      </c>
      <c r="EC156" s="862">
        <v>-2.7573334407012107</v>
      </c>
      <c r="ED156" s="862">
        <v>-4.1667906699346711</v>
      </c>
      <c r="EE156" s="862">
        <v>-4.1667906699346711</v>
      </c>
      <c r="EF156" s="862">
        <v>-4.1667906699346711</v>
      </c>
      <c r="EG156" s="862">
        <v>-4.1667906699346711</v>
      </c>
      <c r="EH156" s="862">
        <v>-2.9983127097270321</v>
      </c>
      <c r="EI156" s="862">
        <v>-2.9983127097270321</v>
      </c>
      <c r="EJ156" s="862">
        <v>-2.9983127097270321</v>
      </c>
      <c r="EK156" s="862">
        <v>-2.9983127097270321</v>
      </c>
      <c r="EL156" s="862">
        <v>-2.9983127097270321</v>
      </c>
      <c r="EM156" s="862">
        <v>-2.9983127097270321</v>
      </c>
      <c r="EN156" s="862">
        <v>-2.9983127097270321</v>
      </c>
      <c r="EO156" s="862">
        <v>-2.9983127097270321</v>
      </c>
      <c r="EP156" s="862">
        <v>-1.5104347805135117</v>
      </c>
      <c r="EQ156" s="862">
        <v>-1.5104347805135117</v>
      </c>
      <c r="ER156" s="862">
        <v>-1.5104347805135117</v>
      </c>
      <c r="ES156" s="862">
        <v>-1.5104347805135117</v>
      </c>
      <c r="ET156" s="862">
        <v>-1.5104347805135117</v>
      </c>
      <c r="EU156" s="862">
        <v>-1.5104347805135117</v>
      </c>
      <c r="EV156" s="862">
        <v>-1.5104347805135117</v>
      </c>
      <c r="EW156" s="862">
        <v>-8.6245364661769131E-2</v>
      </c>
      <c r="EX156" s="862">
        <v>-8.6245364661769131E-2</v>
      </c>
      <c r="EY156" s="862">
        <v>-8.6245364661769131E-2</v>
      </c>
      <c r="EZ156" s="862">
        <v>-8.6245364661769131E-2</v>
      </c>
      <c r="FA156" s="862">
        <v>-8.6245364661769131E-2</v>
      </c>
      <c r="FB156" s="862">
        <v>-5.8120097309000585E-2</v>
      </c>
      <c r="FC156" s="862">
        <v>-5.8120097309000585E-2</v>
      </c>
      <c r="FD156" s="862">
        <v>-5.8120097309000585E-2</v>
      </c>
      <c r="FE156" s="862">
        <v>-5.8120097309000585E-2</v>
      </c>
      <c r="FF156" s="862">
        <v>0.18554637768220772</v>
      </c>
      <c r="FG156" s="862">
        <v>0.19223806624519302</v>
      </c>
      <c r="FH156" s="862">
        <v>0.19223806624519302</v>
      </c>
      <c r="FI156" s="862">
        <v>0.19223806624519302</v>
      </c>
      <c r="FJ156" s="862">
        <v>0.19223806624519302</v>
      </c>
      <c r="FK156" s="862">
        <v>0.19223806624519302</v>
      </c>
      <c r="FL156" s="862">
        <v>0.19223806624519302</v>
      </c>
      <c r="FM156" s="862">
        <v>0.19223806624519302</v>
      </c>
      <c r="FN156" s="862">
        <v>0.2717084591148522</v>
      </c>
      <c r="FO156" s="862">
        <v>0.2717084591148522</v>
      </c>
      <c r="FP156" s="862">
        <v>0.2717084591148522</v>
      </c>
      <c r="FQ156" s="862">
        <v>0.2717084591148522</v>
      </c>
      <c r="FR156" s="862">
        <v>0.2717084591148522</v>
      </c>
      <c r="FS156" s="862">
        <v>0.2717084591148522</v>
      </c>
      <c r="FT156" s="862">
        <v>0.2717084591148522</v>
      </c>
      <c r="FU156" s="862">
        <v>-2.6599294708111758</v>
      </c>
      <c r="FV156" s="862">
        <v>-2.6599294708111758</v>
      </c>
      <c r="FW156" s="862">
        <v>-2.6599294708111758</v>
      </c>
      <c r="FX156" s="862">
        <v>-2.6599294708111758</v>
      </c>
      <c r="FY156" s="862">
        <v>-3.7832165196585126</v>
      </c>
      <c r="FZ156" s="862">
        <v>-3.7832165196585126</v>
      </c>
      <c r="GA156" s="862">
        <v>-3.9587430112924524</v>
      </c>
      <c r="GB156" s="862">
        <v>-3.9587430112924524</v>
      </c>
      <c r="GC156" s="862">
        <v>-3.9587430112924524</v>
      </c>
      <c r="GD156" s="862">
        <v>-4.8342850396971251</v>
      </c>
      <c r="GE156" s="862">
        <v>-4.8342850396971251</v>
      </c>
      <c r="GF156" s="862">
        <v>-4.8342850396971251</v>
      </c>
      <c r="GG156" s="862">
        <v>-4.8342850396971251</v>
      </c>
      <c r="GH156" s="862">
        <v>-0.66859312085466982</v>
      </c>
      <c r="GI156" s="862">
        <v>-0.66859312085466982</v>
      </c>
      <c r="GJ156" s="862">
        <v>-0.66859312085466982</v>
      </c>
      <c r="GK156" s="862">
        <v>-0.66859312085466982</v>
      </c>
      <c r="GL156" s="862">
        <v>-0.66859312085466982</v>
      </c>
      <c r="GM156" s="862">
        <v>-0.66859312085466982</v>
      </c>
      <c r="GN156" s="862">
        <v>-0.66859312085466982</v>
      </c>
      <c r="GO156" s="862">
        <v>-0.66859312085466982</v>
      </c>
      <c r="GP156" s="862">
        <v>-0.84850069120644456</v>
      </c>
      <c r="GQ156" s="862">
        <v>-0.84850069120644456</v>
      </c>
      <c r="GR156" s="862">
        <v>-0.84850069120644456</v>
      </c>
      <c r="GS156" s="862">
        <v>-0.84850069120644456</v>
      </c>
      <c r="GT156" s="862">
        <v>-0.84850069120644456</v>
      </c>
      <c r="GU156" s="862">
        <v>-0.84850069120644456</v>
      </c>
      <c r="GV156" s="862">
        <v>-0.84850069120644456</v>
      </c>
      <c r="GW156" s="862">
        <v>-2.9641263205029134E-2</v>
      </c>
      <c r="GX156" s="862">
        <v>-2.9641263205029134E-2</v>
      </c>
      <c r="GY156" s="862">
        <v>-2.9641263205029134E-2</v>
      </c>
      <c r="GZ156" s="862">
        <v>-2.9641263205029134E-2</v>
      </c>
      <c r="HA156" s="862">
        <v>-2.9641263205029134E-2</v>
      </c>
      <c r="HB156" s="862">
        <v>5.5501822543009283E-3</v>
      </c>
      <c r="HC156" s="862">
        <v>5.5501822543009283E-3</v>
      </c>
      <c r="HD156" s="862">
        <v>5.5501822543009283E-3</v>
      </c>
      <c r="HE156" s="862">
        <v>5.5501822543009283E-3</v>
      </c>
      <c r="HF156" s="862">
        <v>4.2464498441828979E-2</v>
      </c>
      <c r="HG156" s="862">
        <v>3.7751217510219703E-2</v>
      </c>
      <c r="HH156" s="862">
        <v>3.7751217510219703E-2</v>
      </c>
      <c r="HI156" s="862">
        <v>3.7751217510219703E-2</v>
      </c>
      <c r="HJ156" s="862">
        <v>3.7751217510219703E-2</v>
      </c>
      <c r="HK156" s="862">
        <v>3.7751217510219703E-2</v>
      </c>
      <c r="HL156" s="862">
        <v>3.7751217510219703E-2</v>
      </c>
      <c r="HM156" s="862">
        <v>3.7751217510219703E-2</v>
      </c>
      <c r="HN156" s="862">
        <v>-8.4908893473389924E-3</v>
      </c>
      <c r="HO156" s="862">
        <v>-8.4908893473389924E-3</v>
      </c>
      <c r="HP156" s="862">
        <v>-8.4908893473389924E-3</v>
      </c>
      <c r="HQ156" s="862">
        <v>-8.4908893473389924E-3</v>
      </c>
      <c r="HR156" s="862">
        <v>-8.4908893473389924E-3</v>
      </c>
      <c r="HS156" s="862">
        <v>-8.4908893473389924E-3</v>
      </c>
      <c r="HT156" s="862">
        <v>-8.4908893473389924E-3</v>
      </c>
      <c r="HU156" s="862">
        <v>-2.7495900147711012</v>
      </c>
      <c r="HV156" s="862">
        <v>-2.7495900147711012</v>
      </c>
      <c r="HW156" s="862">
        <v>-2.7495900147711012</v>
      </c>
      <c r="HX156" s="862">
        <v>-2.7495900147711012</v>
      </c>
      <c r="HY156" s="862">
        <v>-3.3449170448200292</v>
      </c>
      <c r="HZ156" s="862">
        <v>-3.3449170448200292</v>
      </c>
      <c r="IA156" s="862">
        <v>-3.6534668089291049</v>
      </c>
      <c r="IB156" s="862">
        <v>-3.6534668089291049</v>
      </c>
      <c r="IC156" s="862">
        <v>-3.6534668089291049</v>
      </c>
      <c r="ID156" s="862">
        <v>-4.3054549598128391</v>
      </c>
      <c r="IE156" s="862">
        <v>-4.3054549598128391</v>
      </c>
      <c r="IF156" s="862">
        <v>-4.3054549598128391</v>
      </c>
      <c r="IG156" s="862">
        <v>-4.3054549598128391</v>
      </c>
      <c r="IH156" s="862">
        <v>-1.6238104176964789</v>
      </c>
      <c r="II156" s="862">
        <v>-1.6238104176964789</v>
      </c>
      <c r="IJ156" s="862">
        <v>-1.6238104176964789</v>
      </c>
      <c r="IK156" s="862">
        <v>-1.6238104176964789</v>
      </c>
      <c r="IL156" s="862">
        <v>-1.6238104176964789</v>
      </c>
      <c r="IM156" s="862">
        <v>-1.6238104176964789</v>
      </c>
      <c r="IN156" s="862">
        <v>-1.6238104176964789</v>
      </c>
      <c r="IO156" s="862">
        <v>-1.6238104176964789</v>
      </c>
      <c r="IP156" s="862">
        <v>-0.35644898338851938</v>
      </c>
      <c r="IQ156" s="862">
        <v>-0.35644898338851938</v>
      </c>
      <c r="IR156" s="862">
        <v>-0.35644898338851938</v>
      </c>
      <c r="IS156" s="862">
        <v>-0.35644898338851938</v>
      </c>
      <c r="IT156" s="862">
        <v>-0.35644898338851938</v>
      </c>
      <c r="IU156" s="862">
        <v>-0.35644898338851938</v>
      </c>
      <c r="IV156" s="862">
        <v>-0.35644898338851938</v>
      </c>
      <c r="IW156" s="862">
        <v>-0.12898764354265069</v>
      </c>
      <c r="IX156" s="862">
        <v>-0.12898764354265069</v>
      </c>
      <c r="IY156" s="862">
        <v>-0.12898764354265069</v>
      </c>
      <c r="IZ156" s="862">
        <v>-0.12898764354265069</v>
      </c>
      <c r="JA156" s="862">
        <v>-0.12898764354265069</v>
      </c>
      <c r="JB156" s="862">
        <v>9.4039334487066029E-2</v>
      </c>
      <c r="JC156" s="862">
        <v>9.4039334487066029E-2</v>
      </c>
      <c r="JD156" s="862">
        <v>9.4039334487066029E-2</v>
      </c>
      <c r="JE156" s="862">
        <v>9.4039334487066029E-2</v>
      </c>
      <c r="JF156" s="862">
        <v>0.16473199869669664</v>
      </c>
      <c r="JG156" s="862">
        <v>0.17180333504633882</v>
      </c>
      <c r="JH156" s="862">
        <v>0.17180333504633882</v>
      </c>
      <c r="JI156" s="862">
        <v>0.17180333504633882</v>
      </c>
      <c r="JJ156" s="862">
        <v>0.17180333504633882</v>
      </c>
      <c r="JK156" s="862">
        <v>0.17180333504633882</v>
      </c>
      <c r="JL156" s="862">
        <v>0.17180333504633882</v>
      </c>
      <c r="JM156" s="862">
        <v>0.17180333504633882</v>
      </c>
      <c r="JN156" s="862">
        <v>0.28637630992491658</v>
      </c>
      <c r="JO156" s="862">
        <v>0.28637630992491658</v>
      </c>
      <c r="JP156" s="862">
        <v>0.28637630992491658</v>
      </c>
      <c r="JQ156" s="862">
        <v>0.28637630992491658</v>
      </c>
      <c r="JR156" s="862">
        <v>0.28637630992491658</v>
      </c>
      <c r="JS156" s="862">
        <v>0.28637630992491658</v>
      </c>
      <c r="JT156" s="862">
        <v>0.28637630992491658</v>
      </c>
      <c r="JU156" s="862">
        <v>-2.4009101215936086</v>
      </c>
      <c r="JV156" s="862">
        <v>-2.4009101215936086</v>
      </c>
      <c r="JW156" s="862">
        <v>-2.4009101215936086</v>
      </c>
      <c r="JX156" s="862">
        <v>-2.4009101215936086</v>
      </c>
      <c r="JY156" s="862">
        <v>-3.471793208589065</v>
      </c>
      <c r="JZ156" s="862">
        <v>-3.471793208589065</v>
      </c>
      <c r="KA156" s="862">
        <v>-3.5451429951872724</v>
      </c>
      <c r="KB156" s="862">
        <v>-3.5451429951872724</v>
      </c>
      <c r="KC156" s="862">
        <v>-3.5451429951872724</v>
      </c>
      <c r="KD156" s="862">
        <v>-4.0943829244474088</v>
      </c>
      <c r="KE156" s="862">
        <v>-4.0943829244474088</v>
      </c>
      <c r="KF156" s="862">
        <v>-4.0943829244474088</v>
      </c>
      <c r="KG156" s="862">
        <v>-4.0943829244474088</v>
      </c>
      <c r="KH156" s="862">
        <v>-0.67149183802515111</v>
      </c>
      <c r="KI156" s="862">
        <v>-0.67149183802515111</v>
      </c>
      <c r="KJ156" s="862">
        <v>-0.67149183802515111</v>
      </c>
      <c r="KK156" s="862">
        <v>-0.67149183802515111</v>
      </c>
      <c r="KL156" s="862">
        <v>-0.67149183802515111</v>
      </c>
      <c r="KM156" s="862">
        <v>-0.67149183802515111</v>
      </c>
      <c r="KN156" s="862">
        <v>-0.67149183802515111</v>
      </c>
      <c r="KO156" s="862">
        <v>-0.67149183802515111</v>
      </c>
      <c r="KP156" s="862">
        <v>-0.3475581328544699</v>
      </c>
      <c r="KQ156" s="862">
        <v>-0.3475581328544699</v>
      </c>
      <c r="KR156" s="862">
        <v>-0.3475581328544699</v>
      </c>
      <c r="KS156" s="862">
        <v>-0.3475581328544699</v>
      </c>
      <c r="KT156" s="862">
        <v>-0.3475581328544699</v>
      </c>
      <c r="KU156" s="862">
        <v>-0.3475581328544699</v>
      </c>
      <c r="KV156" s="862">
        <v>-0.3475581328544699</v>
      </c>
      <c r="KW156" s="862">
        <v>-0.26604257655696983</v>
      </c>
      <c r="KX156" s="862">
        <v>-0.26604257655696983</v>
      </c>
      <c r="KY156" s="862">
        <v>-0.26604257655696983</v>
      </c>
      <c r="KZ156" s="862">
        <v>-0.26604257655696983</v>
      </c>
      <c r="LA156" s="862">
        <v>-0.26604257655696983</v>
      </c>
      <c r="LB156" s="862">
        <v>-6.105200479731554E-2</v>
      </c>
      <c r="LC156" s="862">
        <v>-6.105200479731554E-2</v>
      </c>
      <c r="LD156" s="862">
        <v>-6.105200479731554E-2</v>
      </c>
      <c r="LE156" s="862">
        <v>-6.105200479731554E-2</v>
      </c>
      <c r="LF156" s="862">
        <v>0.14838024479701328</v>
      </c>
      <c r="LG156" s="862">
        <v>0.15310424084147378</v>
      </c>
      <c r="LH156" s="862">
        <v>0.15310424084147378</v>
      </c>
      <c r="LI156" s="862">
        <v>0.15310424084147378</v>
      </c>
      <c r="LJ156" s="862">
        <v>0.15310424084147378</v>
      </c>
      <c r="LK156" s="862">
        <v>0.15310424084147378</v>
      </c>
      <c r="LL156" s="862">
        <v>0.15310424084147378</v>
      </c>
      <c r="LM156" s="862">
        <v>0.15310424084147378</v>
      </c>
      <c r="LN156" s="862">
        <v>0.26321756976750876</v>
      </c>
      <c r="LO156" s="862">
        <v>0.26321756976750876</v>
      </c>
      <c r="LP156" s="862">
        <v>0.26321756976750876</v>
      </c>
      <c r="LQ156" s="862">
        <v>0.26321756976750876</v>
      </c>
      <c r="LR156" s="862">
        <v>0.26321756976750876</v>
      </c>
      <c r="LS156" s="862">
        <v>0.26321756976750876</v>
      </c>
      <c r="LT156" s="862">
        <v>0.26321756976750876</v>
      </c>
      <c r="LU156" s="862">
        <v>-2.988684798664246</v>
      </c>
      <c r="LV156" s="862">
        <v>-2.988684798664246</v>
      </c>
      <c r="LW156" s="862">
        <v>-2.988684798664246</v>
      </c>
      <c r="LX156" s="862">
        <v>-2.988684798664246</v>
      </c>
      <c r="LY156" s="862">
        <v>-3.6102035690643768</v>
      </c>
      <c r="LZ156" s="862">
        <v>-3.6102035690643768</v>
      </c>
      <c r="MA156" s="862">
        <v>-3.8799620558438495</v>
      </c>
      <c r="MB156" s="862">
        <v>-3.8799620558438495</v>
      </c>
      <c r="MC156" s="862">
        <v>-3.8799620558438495</v>
      </c>
      <c r="MD156" s="862">
        <v>-3.1971505186785034</v>
      </c>
      <c r="ME156" s="862">
        <v>-3.1971505186785034</v>
      </c>
      <c r="MF156" s="862">
        <v>-3.1971505186785034</v>
      </c>
      <c r="MG156" s="862">
        <v>-3.1971505186785034</v>
      </c>
      <c r="MH156" s="862">
        <v>0.25126023298227018</v>
      </c>
      <c r="MI156" s="862">
        <v>0.25126023298227018</v>
      </c>
      <c r="MJ156" s="862">
        <v>0.25126023298227018</v>
      </c>
      <c r="MK156" s="862">
        <v>0.25126023298227018</v>
      </c>
      <c r="ML156" s="862">
        <v>0.25126023298227018</v>
      </c>
      <c r="MM156" s="862">
        <v>0.25126023298227018</v>
      </c>
      <c r="MN156" s="862">
        <v>0.25126023298227018</v>
      </c>
      <c r="MO156" s="862">
        <v>0.25126023298227018</v>
      </c>
      <c r="MP156" s="862">
        <v>-0.28125900089501066</v>
      </c>
      <c r="MQ156" s="862">
        <v>-0.28125900089501066</v>
      </c>
      <c r="MR156" s="862">
        <v>-0.28125900089501066</v>
      </c>
      <c r="MS156" s="862">
        <v>-0.28125900089501066</v>
      </c>
      <c r="MT156" s="862">
        <v>-0.28125900089501066</v>
      </c>
      <c r="MU156" s="862">
        <v>-0.28125900089501066</v>
      </c>
      <c r="MV156" s="862">
        <v>-0.28125900089501066</v>
      </c>
      <c r="MW156" s="862">
        <v>-0.75243642942445099</v>
      </c>
      <c r="MX156" s="862">
        <v>-0.75243642942445099</v>
      </c>
      <c r="MY156" s="862">
        <v>-0.75243642942445099</v>
      </c>
      <c r="MZ156" s="862">
        <v>-0.75243642942445099</v>
      </c>
      <c r="NA156" s="862">
        <v>-0.75243642942445099</v>
      </c>
      <c r="NB156" s="862">
        <v>-6.105200479731554E-2</v>
      </c>
      <c r="NC156" s="862">
        <v>-6.105200479731554E-2</v>
      </c>
      <c r="ND156" s="862">
        <v>-6.105200479731554E-2</v>
      </c>
      <c r="NE156" s="862">
        <v>-6.105200479731554E-2</v>
      </c>
      <c r="NF156" s="862">
        <v>0.14838024479701328</v>
      </c>
      <c r="NG156" s="862">
        <v>0.15310424084147378</v>
      </c>
      <c r="NH156" s="862">
        <v>0.15310424084147378</v>
      </c>
      <c r="NI156" s="862">
        <v>0.15310424084147378</v>
      </c>
      <c r="NJ156" s="862">
        <v>0.15310424084147378</v>
      </c>
      <c r="NK156" s="862">
        <v>0.15310424084147378</v>
      </c>
      <c r="NL156" s="862">
        <v>0.15310424084147378</v>
      </c>
      <c r="NM156" s="862">
        <v>0.15310424084147378</v>
      </c>
      <c r="NN156" s="862">
        <v>0.26321756976750876</v>
      </c>
      <c r="NO156" s="862">
        <v>0.26321756976750876</v>
      </c>
      <c r="NP156" s="862">
        <v>0.26321756976750876</v>
      </c>
      <c r="NQ156" s="862">
        <v>0.26321756976750876</v>
      </c>
      <c r="NR156" s="862">
        <v>0.26321756976750876</v>
      </c>
      <c r="NS156" s="862">
        <v>0.26321756976750876</v>
      </c>
      <c r="NT156" s="862">
        <v>0.26321756976750876</v>
      </c>
      <c r="NU156" s="862">
        <v>-2.988684798664246</v>
      </c>
      <c r="NV156" s="862">
        <v>-2.988684798664246</v>
      </c>
      <c r="NW156" s="862">
        <v>-2.988684798664246</v>
      </c>
      <c r="NX156" s="862">
        <v>-2.988684798664246</v>
      </c>
      <c r="NY156" s="862">
        <v>-3.6102035690643768</v>
      </c>
      <c r="NZ156" s="862">
        <v>-3.6102035690643768</v>
      </c>
      <c r="OA156" s="862">
        <v>-3.8799620558438495</v>
      </c>
      <c r="OB156" s="862">
        <v>-3.8799620558438495</v>
      </c>
      <c r="OC156" s="862">
        <v>-3.8799620558438495</v>
      </c>
      <c r="OD156" s="862">
        <v>-3.1971505186785034</v>
      </c>
      <c r="OE156" s="862">
        <v>-3.1971505186785034</v>
      </c>
      <c r="OF156" s="862">
        <v>-3.1971505186785034</v>
      </c>
      <c r="OG156" s="862">
        <v>-3.1971505186785034</v>
      </c>
      <c r="OH156" s="862">
        <v>0.25126023298227018</v>
      </c>
      <c r="OI156" s="862">
        <v>0.25126023298227018</v>
      </c>
      <c r="OJ156" s="862">
        <v>0.25126023298227018</v>
      </c>
      <c r="OK156" s="862">
        <v>0.25126023298227018</v>
      </c>
      <c r="OL156" s="862">
        <v>0.25126023298227018</v>
      </c>
      <c r="OM156" s="862">
        <v>0.25126023298227018</v>
      </c>
      <c r="ON156" s="862">
        <v>0.25126023298227018</v>
      </c>
      <c r="OO156" s="862">
        <v>0.25126023298227018</v>
      </c>
      <c r="OP156" s="862">
        <v>-0.28125900089501066</v>
      </c>
      <c r="OQ156" s="862">
        <v>-0.28125900089501066</v>
      </c>
      <c r="OR156" s="862">
        <v>-0.28125900089501066</v>
      </c>
      <c r="OS156" s="862">
        <v>-0.28125900089501066</v>
      </c>
      <c r="OT156" s="862">
        <v>-0.28125900089501066</v>
      </c>
      <c r="OU156" s="862">
        <v>-0.28125900089501066</v>
      </c>
      <c r="OV156" s="862">
        <v>-0.28125900089501066</v>
      </c>
      <c r="OW156" s="862">
        <v>-0.75243642942445099</v>
      </c>
      <c r="OX156" s="862">
        <v>-0.75243642942445099</v>
      </c>
      <c r="OY156" s="862">
        <v>-0.75243642942445099</v>
      </c>
      <c r="OZ156" s="862">
        <v>-0.75243642942445099</v>
      </c>
      <c r="PA156" s="862">
        <v>-0.75243642942445099</v>
      </c>
      <c r="PB156" s="862">
        <v>-6.105200479731554E-2</v>
      </c>
      <c r="PC156" s="862">
        <v>-6.105200479731554E-2</v>
      </c>
      <c r="PD156" s="862">
        <v>-6.105200479731554E-2</v>
      </c>
      <c r="PE156" s="862">
        <v>-6.105200479731554E-2</v>
      </c>
      <c r="PF156" s="862">
        <v>0.14838024479701328</v>
      </c>
      <c r="PG156" s="862">
        <v>0.15310424084147378</v>
      </c>
      <c r="PH156" s="862">
        <v>0.15310424084147378</v>
      </c>
      <c r="PI156" s="862">
        <v>0.15310424084147378</v>
      </c>
      <c r="PJ156" s="862">
        <v>0.15310424084147378</v>
      </c>
      <c r="PK156" s="862">
        <v>0.15310424084147378</v>
      </c>
      <c r="PL156" s="862">
        <v>0.15310424084147378</v>
      </c>
      <c r="PM156" s="862">
        <v>0.15310424084147378</v>
      </c>
      <c r="PN156" s="862">
        <v>0.26321756976750876</v>
      </c>
      <c r="PO156" s="862">
        <v>0.26321756976750876</v>
      </c>
      <c r="PP156" s="862">
        <v>0.26321756976750876</v>
      </c>
      <c r="PQ156" s="862">
        <v>0.26321756976750876</v>
      </c>
      <c r="PR156" s="862">
        <v>0.26321756976750876</v>
      </c>
      <c r="PS156" s="862">
        <v>0.26321756976750876</v>
      </c>
      <c r="PT156" s="862">
        <v>0.26321756976750876</v>
      </c>
      <c r="PU156" s="862">
        <v>-2.988684798664246</v>
      </c>
      <c r="PV156" s="862">
        <v>-2.988684798664246</v>
      </c>
      <c r="PW156" s="862">
        <v>-2.988684798664246</v>
      </c>
      <c r="PX156" s="862">
        <v>-2.988684798664246</v>
      </c>
      <c r="PY156" s="862">
        <v>-3.6102035690643768</v>
      </c>
      <c r="PZ156" s="862">
        <v>-3.6102035690643768</v>
      </c>
      <c r="QA156" s="862">
        <v>-3.8799620558438495</v>
      </c>
      <c r="QB156" s="862">
        <v>-3.8799620558438495</v>
      </c>
      <c r="QC156" s="862">
        <v>-3.8799620558438495</v>
      </c>
      <c r="QD156" s="862">
        <v>-3.1971505186785034</v>
      </c>
      <c r="QE156" s="862">
        <v>-3.1971505186785034</v>
      </c>
      <c r="QF156" s="862">
        <v>-3.1971505186785034</v>
      </c>
      <c r="QG156" s="862">
        <v>-3.1971505186785034</v>
      </c>
      <c r="QH156" s="862">
        <v>0.25126023298227018</v>
      </c>
      <c r="QI156" s="862">
        <v>0.25126023298227018</v>
      </c>
      <c r="QJ156" s="862">
        <v>0.25126023298227018</v>
      </c>
      <c r="QK156" s="862">
        <v>0.25126023298227018</v>
      </c>
      <c r="QL156" s="862">
        <v>0.25126023298227018</v>
      </c>
      <c r="QM156" s="862">
        <v>0.25126023298227018</v>
      </c>
      <c r="QN156" s="862">
        <v>0.25126023298227018</v>
      </c>
      <c r="QO156" s="862">
        <v>0.25126023298227018</v>
      </c>
      <c r="QP156" s="862">
        <v>-0.28125900089501066</v>
      </c>
      <c r="QQ156" s="862">
        <v>-0.28125900089501066</v>
      </c>
      <c r="QR156" s="862">
        <v>-0.28125900089501066</v>
      </c>
      <c r="QS156" s="862">
        <v>-0.28125900089501066</v>
      </c>
      <c r="QT156" s="862">
        <v>-0.28125900089501066</v>
      </c>
      <c r="QU156" s="862">
        <v>-0.28125900089501066</v>
      </c>
      <c r="QV156" s="862">
        <v>-0.28125900089501066</v>
      </c>
      <c r="QW156" s="862">
        <v>-0.75243642942445099</v>
      </c>
      <c r="QX156" s="862">
        <v>-0.75243642942445099</v>
      </c>
      <c r="QY156" s="862">
        <v>-0.75243642942445099</v>
      </c>
      <c r="QZ156" s="862">
        <v>-0.75243642942445099</v>
      </c>
      <c r="RA156" s="862">
        <v>-0.75243642942445099</v>
      </c>
      <c r="RB156" s="862">
        <v>-6.105200479731554E-2</v>
      </c>
      <c r="RC156" s="862">
        <v>-6.105200479731554E-2</v>
      </c>
      <c r="RD156" s="862">
        <v>-6.105200479731554E-2</v>
      </c>
      <c r="RE156" s="862">
        <v>-6.105200479731554E-2</v>
      </c>
      <c r="RF156" s="862">
        <v>0.14838024479701328</v>
      </c>
      <c r="RG156" s="862">
        <v>0.15310424084147378</v>
      </c>
      <c r="RH156" s="862">
        <v>0.15310424084147378</v>
      </c>
      <c r="RI156" s="862">
        <v>0.15310424084147378</v>
      </c>
      <c r="RJ156" s="862">
        <v>0.15310424084147378</v>
      </c>
      <c r="RK156" s="862">
        <v>0.15310424084147378</v>
      </c>
      <c r="RL156" s="862">
        <v>0.15310424084147378</v>
      </c>
      <c r="RM156" s="862">
        <v>0.15310424084147378</v>
      </c>
      <c r="RN156" s="862">
        <v>0.26321756976750876</v>
      </c>
      <c r="RO156" s="862">
        <v>0.26321756976750876</v>
      </c>
      <c r="RP156" s="862">
        <v>0.26321756976750876</v>
      </c>
      <c r="RQ156" s="862">
        <v>0.26321756976750876</v>
      </c>
      <c r="RR156" s="862">
        <v>0.26321756976750876</v>
      </c>
      <c r="RS156" s="862">
        <v>0.26321756976750876</v>
      </c>
      <c r="RT156" s="862">
        <v>0.26321756976750876</v>
      </c>
      <c r="RU156" s="862">
        <v>-2.988684798664246</v>
      </c>
      <c r="RV156" s="862">
        <v>-2.988684798664246</v>
      </c>
      <c r="RW156" s="862">
        <v>-2.988684798664246</v>
      </c>
      <c r="RX156" s="862">
        <v>-2.988684798664246</v>
      </c>
      <c r="RY156" s="862">
        <v>-3.6102035690643768</v>
      </c>
      <c r="RZ156" s="862">
        <v>-3.6102035690643768</v>
      </c>
      <c r="SA156" s="862">
        <v>-3.8799620558438495</v>
      </c>
      <c r="SB156" s="862">
        <v>-3.8799620558438495</v>
      </c>
      <c r="SC156" s="862">
        <v>-3.8799620558438495</v>
      </c>
      <c r="SD156" s="862">
        <v>-3.1971505186785034</v>
      </c>
      <c r="SE156" s="862">
        <v>-3.1971505186785034</v>
      </c>
      <c r="SF156" s="862">
        <v>-3.1971505186785034</v>
      </c>
      <c r="SG156" s="862">
        <v>-3.1971505186785034</v>
      </c>
      <c r="SH156" s="862">
        <v>0.25126023298227018</v>
      </c>
      <c r="SI156" s="862">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931</v>
      </c>
      <c r="J157" s="764"/>
      <c r="K157" s="862">
        <v>0</v>
      </c>
      <c r="L157" s="862">
        <v>0</v>
      </c>
      <c r="M157" s="862">
        <v>0</v>
      </c>
      <c r="N157" s="862">
        <v>0</v>
      </c>
      <c r="O157" s="862">
        <v>0</v>
      </c>
      <c r="P157" s="862">
        <v>0</v>
      </c>
      <c r="Q157" s="862">
        <v>0</v>
      </c>
      <c r="R157" s="862">
        <v>0</v>
      </c>
      <c r="S157" s="862">
        <v>0</v>
      </c>
      <c r="T157" s="862">
        <v>0</v>
      </c>
      <c r="U157" s="862">
        <v>0</v>
      </c>
      <c r="V157" s="862">
        <v>0</v>
      </c>
      <c r="W157" s="862">
        <v>0</v>
      </c>
      <c r="X157" s="862">
        <v>0</v>
      </c>
      <c r="Y157" s="862">
        <v>0</v>
      </c>
      <c r="Z157" s="862">
        <v>0</v>
      </c>
      <c r="AA157" s="862">
        <v>0</v>
      </c>
      <c r="AB157" s="862">
        <v>0</v>
      </c>
      <c r="AC157" s="862">
        <v>0</v>
      </c>
      <c r="AD157" s="862">
        <v>0</v>
      </c>
      <c r="AE157" s="862">
        <v>0</v>
      </c>
      <c r="AF157" s="862">
        <v>0</v>
      </c>
      <c r="AG157" s="862">
        <v>0</v>
      </c>
      <c r="AH157" s="862">
        <v>0</v>
      </c>
      <c r="AI157" s="862">
        <v>0</v>
      </c>
      <c r="AJ157" s="862">
        <v>0</v>
      </c>
      <c r="AK157" s="862">
        <v>0</v>
      </c>
      <c r="AL157" s="862">
        <v>0</v>
      </c>
      <c r="AM157" s="862">
        <v>0</v>
      </c>
      <c r="AN157" s="862">
        <v>0</v>
      </c>
      <c r="AO157" s="862">
        <v>0</v>
      </c>
      <c r="AP157" s="862">
        <v>-9.1376029800631642E-2</v>
      </c>
      <c r="AQ157" s="862">
        <v>-9.1376029800631642E-2</v>
      </c>
      <c r="AR157" s="862">
        <v>-9.1376029800631642E-2</v>
      </c>
      <c r="AS157" s="862">
        <v>-9.1376029800631642E-2</v>
      </c>
      <c r="AT157" s="862">
        <v>-9.1376029800631642E-2</v>
      </c>
      <c r="AU157" s="862">
        <v>-9.1376029800631642E-2</v>
      </c>
      <c r="AV157" s="862">
        <v>-9.1376029800631642E-2</v>
      </c>
      <c r="AW157" s="862">
        <v>-0.10654326673810921</v>
      </c>
      <c r="AX157" s="862">
        <v>-0.10654326673810921</v>
      </c>
      <c r="AY157" s="862">
        <v>-0.10654326673810921</v>
      </c>
      <c r="AZ157" s="862">
        <v>-0.10654326673810921</v>
      </c>
      <c r="BA157" s="862">
        <v>-0.10654326673810921</v>
      </c>
      <c r="BB157" s="862">
        <v>-0.10063123637849625</v>
      </c>
      <c r="BC157" s="862">
        <v>-0.10063123637849625</v>
      </c>
      <c r="BD157" s="862">
        <v>-0.10063123637849625</v>
      </c>
      <c r="BE157" s="862">
        <v>-0.10063123637849625</v>
      </c>
      <c r="BF157" s="862">
        <v>-7.3884078804304032E-2</v>
      </c>
      <c r="BG157" s="862">
        <v>-7.3884078804304032E-2</v>
      </c>
      <c r="BH157" s="862">
        <v>-7.3884078804304032E-2</v>
      </c>
      <c r="BI157" s="862">
        <v>-7.3884078804304032E-2</v>
      </c>
      <c r="BJ157" s="862">
        <v>-7.3884078804304032E-2</v>
      </c>
      <c r="BK157" s="862">
        <v>-7.3884078804304032E-2</v>
      </c>
      <c r="BL157" s="862">
        <v>-7.3884078804304032E-2</v>
      </c>
      <c r="BM157" s="862">
        <v>-7.3884078804304032E-2</v>
      </c>
      <c r="BN157" s="862">
        <v>1.323946747047966E-2</v>
      </c>
      <c r="BO157" s="862">
        <v>1.323946747047966E-2</v>
      </c>
      <c r="BP157" s="862">
        <v>1.323946747047966E-2</v>
      </c>
      <c r="BQ157" s="862">
        <v>1.323946747047966E-2</v>
      </c>
      <c r="BR157" s="862">
        <v>1.323946747047966E-2</v>
      </c>
      <c r="BS157" s="862">
        <v>1.323946747047966E-2</v>
      </c>
      <c r="BT157" s="862">
        <v>1.323946747047966E-2</v>
      </c>
      <c r="BU157" s="862">
        <v>2.9886847986642984E-2</v>
      </c>
      <c r="BV157" s="862">
        <v>2.9886847986642984E-2</v>
      </c>
      <c r="BW157" s="862">
        <v>2.9886847986642984E-2</v>
      </c>
      <c r="BX157" s="862">
        <v>2.9886847986642984E-2</v>
      </c>
      <c r="BY157" s="862">
        <v>2.3068393412549071E-2</v>
      </c>
      <c r="BZ157" s="862">
        <v>2.3068393412549071E-2</v>
      </c>
      <c r="CA157" s="862">
        <v>-9.8476194310790355E-3</v>
      </c>
      <c r="CB157" s="862">
        <v>-9.8476194310790355E-3</v>
      </c>
      <c r="CC157" s="862">
        <v>-9.8476194310790355E-3</v>
      </c>
      <c r="CD157" s="862">
        <v>0</v>
      </c>
      <c r="CE157" s="862">
        <v>0</v>
      </c>
      <c r="CF157" s="862">
        <v>0</v>
      </c>
      <c r="CG157" s="862">
        <v>0</v>
      </c>
      <c r="CH157" s="862">
        <v>0.14810003831740826</v>
      </c>
      <c r="CI157" s="862">
        <v>0.19665341278732207</v>
      </c>
      <c r="CJ157" s="862">
        <v>0.19665341278732207</v>
      </c>
      <c r="CK157" s="862">
        <v>0.19665341278732207</v>
      </c>
      <c r="CL157" s="862">
        <v>0.19665341278732207</v>
      </c>
      <c r="CM157" s="862">
        <v>0.19665341278732207</v>
      </c>
      <c r="CN157" s="862">
        <v>0.19665341278732207</v>
      </c>
      <c r="CO157" s="862">
        <v>0.19665341278732207</v>
      </c>
      <c r="CP157" s="862">
        <v>5.4952114960929777E-2</v>
      </c>
      <c r="CQ157" s="862">
        <v>5.4952114960929777E-2</v>
      </c>
      <c r="CR157" s="862">
        <v>5.4952114960929777E-2</v>
      </c>
      <c r="CS157" s="862">
        <v>5.4952114960929777E-2</v>
      </c>
      <c r="CT157" s="862">
        <v>5.4952114960929777E-2</v>
      </c>
      <c r="CU157" s="862">
        <v>5.4952114960929777E-2</v>
      </c>
      <c r="CV157" s="862">
        <v>5.4952114960929777E-2</v>
      </c>
      <c r="CW157" s="862">
        <v>1.645145898683964E-2</v>
      </c>
      <c r="CX157" s="862">
        <v>1.645145898683964E-2</v>
      </c>
      <c r="CY157" s="862">
        <v>1.645145898683964E-2</v>
      </c>
      <c r="CZ157" s="862">
        <v>1.645145898683964E-2</v>
      </c>
      <c r="DA157" s="862">
        <v>1.645145898683964E-2</v>
      </c>
      <c r="DB157" s="862">
        <v>0</v>
      </c>
      <c r="DC157" s="862">
        <v>0</v>
      </c>
      <c r="DD157" s="862">
        <v>0</v>
      </c>
      <c r="DE157" s="862">
        <v>0</v>
      </c>
      <c r="DF157" s="862">
        <v>0.11997922794994498</v>
      </c>
      <c r="DG157" s="862">
        <v>0.12467873855104461</v>
      </c>
      <c r="DH157" s="862">
        <v>0.12467873855104461</v>
      </c>
      <c r="DI157" s="862">
        <v>0.12467873855104461</v>
      </c>
      <c r="DJ157" s="862">
        <v>0.12467873855104461</v>
      </c>
      <c r="DK157" s="862">
        <v>0.12467873855104461</v>
      </c>
      <c r="DL157" s="862">
        <v>0.12467873855104461</v>
      </c>
      <c r="DM157" s="862">
        <v>0.12467873855104461</v>
      </c>
      <c r="DN157" s="862">
        <v>0.16132689759944441</v>
      </c>
      <c r="DO157" s="862">
        <v>0.16132689759944441</v>
      </c>
      <c r="DP157" s="862">
        <v>0.16132689759944441</v>
      </c>
      <c r="DQ157" s="862">
        <v>0.16132689759944441</v>
      </c>
      <c r="DR157" s="862">
        <v>0.16132689759944441</v>
      </c>
      <c r="DS157" s="862">
        <v>0.16132689759944441</v>
      </c>
      <c r="DT157" s="862">
        <v>0.16132689759944441</v>
      </c>
      <c r="DU157" s="862">
        <v>-0.66747293836834931</v>
      </c>
      <c r="DV157" s="862">
        <v>-0.66747293836834931</v>
      </c>
      <c r="DW157" s="862">
        <v>-0.66747293836834931</v>
      </c>
      <c r="DX157" s="862">
        <v>-0.66747293836834931</v>
      </c>
      <c r="DY157" s="862">
        <v>-0.94580412991462737</v>
      </c>
      <c r="DZ157" s="862">
        <v>-0.94580412991462737</v>
      </c>
      <c r="EA157" s="862">
        <v>-1.0241524208318795</v>
      </c>
      <c r="EB157" s="862">
        <v>-1.0241524208318795</v>
      </c>
      <c r="EC157" s="862">
        <v>-1.0241524208318795</v>
      </c>
      <c r="ED157" s="862">
        <v>-0.56884292254268054</v>
      </c>
      <c r="EE157" s="862">
        <v>-0.56884292254268054</v>
      </c>
      <c r="EF157" s="862">
        <v>-0.56884292254268054</v>
      </c>
      <c r="EG157" s="862">
        <v>-0.56884292254268054</v>
      </c>
      <c r="EH157" s="862">
        <v>-2.8265947011368198E-2</v>
      </c>
      <c r="EI157" s="862">
        <v>-2.8265947011368198E-2</v>
      </c>
      <c r="EJ157" s="862">
        <v>-2.8265947011368198E-2</v>
      </c>
      <c r="EK157" s="862">
        <v>-2.8265947011368198E-2</v>
      </c>
      <c r="EL157" s="862">
        <v>-2.8265947011368198E-2</v>
      </c>
      <c r="EM157" s="862">
        <v>-2.8265947011368198E-2</v>
      </c>
      <c r="EN157" s="862">
        <v>-2.8265947011368198E-2</v>
      </c>
      <c r="EO157" s="862">
        <v>-2.8265947011368198E-2</v>
      </c>
      <c r="EP157" s="862">
        <v>3.7140313114605306E-3</v>
      </c>
      <c r="EQ157" s="862">
        <v>3.7140313114605306E-3</v>
      </c>
      <c r="ER157" s="862">
        <v>3.7140313114605306E-3</v>
      </c>
      <c r="ES157" s="862">
        <v>3.7140313114605306E-3</v>
      </c>
      <c r="ET157" s="862">
        <v>3.7140313114605306E-3</v>
      </c>
      <c r="EU157" s="862">
        <v>3.7140313114605306E-3</v>
      </c>
      <c r="EV157" s="862">
        <v>3.7140313114605306E-3</v>
      </c>
      <c r="EW157" s="862">
        <v>2.2476094951908721E-3</v>
      </c>
      <c r="EX157" s="862">
        <v>2.2476094951908721E-3</v>
      </c>
      <c r="EY157" s="862">
        <v>2.2476094951908721E-3</v>
      </c>
      <c r="EZ157" s="862">
        <v>2.2476094951908721E-3</v>
      </c>
      <c r="FA157" s="862">
        <v>2.2476094951908721E-3</v>
      </c>
      <c r="FB157" s="862">
        <v>-4.9951640288711907E-2</v>
      </c>
      <c r="FC157" s="862">
        <v>-4.9951640288711907E-2</v>
      </c>
      <c r="FD157" s="862">
        <v>-4.9951640288711907E-2</v>
      </c>
      <c r="FE157" s="862">
        <v>-4.9951640288711907E-2</v>
      </c>
      <c r="FF157" s="862">
        <v>0.14539624630428882</v>
      </c>
      <c r="FG157" s="862">
        <v>0.15877962343026386</v>
      </c>
      <c r="FH157" s="862">
        <v>0.15877962343026386</v>
      </c>
      <c r="FI157" s="862">
        <v>0.15877962343026386</v>
      </c>
      <c r="FJ157" s="862">
        <v>0.15877962343026386</v>
      </c>
      <c r="FK157" s="862">
        <v>0.15877962343026386</v>
      </c>
      <c r="FL157" s="862">
        <v>0.15877962343026386</v>
      </c>
      <c r="FM157" s="862">
        <v>0.15877962343026386</v>
      </c>
      <c r="FN157" s="862">
        <v>0.2717084591148522</v>
      </c>
      <c r="FO157" s="862">
        <v>0.2717084591148522</v>
      </c>
      <c r="FP157" s="862">
        <v>0.2717084591148522</v>
      </c>
      <c r="FQ157" s="862">
        <v>0.2717084591148522</v>
      </c>
      <c r="FR157" s="862">
        <v>0.2717084591148522</v>
      </c>
      <c r="FS157" s="862">
        <v>0.2717084591148522</v>
      </c>
      <c r="FT157" s="862">
        <v>0.2717084591148522</v>
      </c>
      <c r="FU157" s="862">
        <v>-1.1357002234924112</v>
      </c>
      <c r="FV157" s="862">
        <v>-1.1357002234924112</v>
      </c>
      <c r="FW157" s="862">
        <v>-1.1357002234924112</v>
      </c>
      <c r="FX157" s="862">
        <v>-1.1357002234924112</v>
      </c>
      <c r="FY157" s="862">
        <v>-1.3264326212217332</v>
      </c>
      <c r="FZ157" s="862">
        <v>-1.3264326212217332</v>
      </c>
      <c r="GA157" s="862">
        <v>-1.5460762506788921</v>
      </c>
      <c r="GB157" s="862">
        <v>-1.5460762506788921</v>
      </c>
      <c r="GC157" s="862">
        <v>-1.5460762506788921</v>
      </c>
      <c r="GD157" s="862">
        <v>-1.1195060592637525</v>
      </c>
      <c r="GE157" s="862">
        <v>-1.1195060592637525</v>
      </c>
      <c r="GF157" s="862">
        <v>-1.1195060592637525</v>
      </c>
      <c r="GG157" s="862">
        <v>-1.1195060592637525</v>
      </c>
      <c r="GH157" s="862">
        <v>-2.4066928829761025E-2</v>
      </c>
      <c r="GI157" s="862">
        <v>-2.4066928829761025E-2</v>
      </c>
      <c r="GJ157" s="862">
        <v>-2.4066928829761025E-2</v>
      </c>
      <c r="GK157" s="862">
        <v>-2.4066928829761025E-2</v>
      </c>
      <c r="GL157" s="862">
        <v>-2.4066928829761025E-2</v>
      </c>
      <c r="GM157" s="862">
        <v>-2.4066928829761025E-2</v>
      </c>
      <c r="GN157" s="862">
        <v>-2.4066928829761025E-2</v>
      </c>
      <c r="GO157" s="862">
        <v>-2.4066928829761025E-2</v>
      </c>
      <c r="GP157" s="862">
        <v>-9.7444621396896025E-3</v>
      </c>
      <c r="GQ157" s="862">
        <v>-9.7444621396896025E-3</v>
      </c>
      <c r="GR157" s="862">
        <v>-9.7444621396896025E-3</v>
      </c>
      <c r="GS157" s="862">
        <v>-9.7444621396896025E-3</v>
      </c>
      <c r="GT157" s="862">
        <v>-9.7444621396896025E-3</v>
      </c>
      <c r="GU157" s="862">
        <v>-9.7444621396896025E-3</v>
      </c>
      <c r="GV157" s="862">
        <v>-9.7444621396896025E-3</v>
      </c>
      <c r="GW157" s="862">
        <v>9.9127844806769616E-2</v>
      </c>
      <c r="GX157" s="862">
        <v>9.9127844806769616E-2</v>
      </c>
      <c r="GY157" s="862">
        <v>9.9127844806769616E-2</v>
      </c>
      <c r="GZ157" s="862">
        <v>9.9127844806769616E-2</v>
      </c>
      <c r="HA157" s="862">
        <v>9.9127844806769616E-2</v>
      </c>
      <c r="HB157" s="862">
        <v>6.6602187051616468E-2</v>
      </c>
      <c r="HC157" s="862">
        <v>6.6602187051616468E-2</v>
      </c>
      <c r="HD157" s="862">
        <v>6.6602187051616468E-2</v>
      </c>
      <c r="HE157" s="862">
        <v>6.6602187051616468E-2</v>
      </c>
      <c r="HF157" s="862">
        <v>3.7744554689969512E-2</v>
      </c>
      <c r="HG157" s="862">
        <v>3.3030856563260436E-2</v>
      </c>
      <c r="HH157" s="862">
        <v>3.3030856563260436E-2</v>
      </c>
      <c r="HI157" s="862">
        <v>3.3030856563260436E-2</v>
      </c>
      <c r="HJ157" s="862">
        <v>3.3030856563260436E-2</v>
      </c>
      <c r="HK157" s="862">
        <v>3.3030856563260436E-2</v>
      </c>
      <c r="HL157" s="862">
        <v>3.3030856563260436E-2</v>
      </c>
      <c r="HM157" s="862">
        <v>3.3030856563260436E-2</v>
      </c>
      <c r="HN157" s="862">
        <v>-8.4908893473389924E-3</v>
      </c>
      <c r="HO157" s="862">
        <v>-8.4908893473389924E-3</v>
      </c>
      <c r="HP157" s="862">
        <v>-8.4908893473389924E-3</v>
      </c>
      <c r="HQ157" s="862">
        <v>-8.4908893473389924E-3</v>
      </c>
      <c r="HR157" s="862">
        <v>-8.4908893473389924E-3</v>
      </c>
      <c r="HS157" s="862">
        <v>-8.4908893473389924E-3</v>
      </c>
      <c r="HT157" s="862">
        <v>-8.4908893473389924E-3</v>
      </c>
      <c r="HU157" s="862">
        <v>-1.0759265275191234</v>
      </c>
      <c r="HV157" s="862">
        <v>-1.0759265275191234</v>
      </c>
      <c r="HW157" s="862">
        <v>-1.0759265275191234</v>
      </c>
      <c r="HX157" s="862">
        <v>-1.0759265275191234</v>
      </c>
      <c r="HY157" s="862">
        <v>-1.3033642278091842</v>
      </c>
      <c r="HZ157" s="862">
        <v>-1.3033642278091842</v>
      </c>
      <c r="IA157" s="862">
        <v>-1.3688191009195281</v>
      </c>
      <c r="IB157" s="862">
        <v>-1.3688191009195281</v>
      </c>
      <c r="IC157" s="862">
        <v>-1.3688191009195281</v>
      </c>
      <c r="ID157" s="862">
        <v>-0.69708545571198499</v>
      </c>
      <c r="IE157" s="862">
        <v>-0.69708545571198499</v>
      </c>
      <c r="IF157" s="862">
        <v>-0.69708545571198499</v>
      </c>
      <c r="IG157" s="862">
        <v>-0.69708545571198499</v>
      </c>
      <c r="IH157" s="862">
        <v>-0.27767608301553004</v>
      </c>
      <c r="II157" s="862">
        <v>-0.27767608301553004</v>
      </c>
      <c r="IJ157" s="862">
        <v>-0.27767608301553004</v>
      </c>
      <c r="IK157" s="862">
        <v>-0.27767608301553004</v>
      </c>
      <c r="IL157" s="862">
        <v>-0.27767608301553004</v>
      </c>
      <c r="IM157" s="862">
        <v>-0.27767608301553004</v>
      </c>
      <c r="IN157" s="862">
        <v>-0.27767608301553004</v>
      </c>
      <c r="IO157" s="862">
        <v>-0.27767608301553004</v>
      </c>
      <c r="IP157" s="862">
        <v>-2.1760152312689129E-2</v>
      </c>
      <c r="IQ157" s="862">
        <v>-2.1760152312689129E-2</v>
      </c>
      <c r="IR157" s="862">
        <v>-2.1760152312689129E-2</v>
      </c>
      <c r="IS157" s="862">
        <v>-2.1760152312689129E-2</v>
      </c>
      <c r="IT157" s="862">
        <v>-2.1760152312689129E-2</v>
      </c>
      <c r="IU157" s="862">
        <v>-2.1760152312689129E-2</v>
      </c>
      <c r="IV157" s="862">
        <v>-2.1760152312689129E-2</v>
      </c>
      <c r="IW157" s="862">
        <v>-2.9031094178000316E-2</v>
      </c>
      <c r="IX157" s="862">
        <v>-2.9031094178000316E-2</v>
      </c>
      <c r="IY157" s="862">
        <v>-2.9031094178000316E-2</v>
      </c>
      <c r="IZ157" s="862">
        <v>-2.9031094178000316E-2</v>
      </c>
      <c r="JA157" s="862">
        <v>-2.9031094178000316E-2</v>
      </c>
      <c r="JB157" s="862">
        <v>6.6288423215560499E-2</v>
      </c>
      <c r="JC157" s="862">
        <v>6.6288423215560499E-2</v>
      </c>
      <c r="JD157" s="862">
        <v>6.6288423215560499E-2</v>
      </c>
      <c r="JE157" s="862">
        <v>6.6288423215560499E-2</v>
      </c>
      <c r="JF157" s="862">
        <v>0.2284076905460779</v>
      </c>
      <c r="JG157" s="862">
        <v>0.2284076905460779</v>
      </c>
      <c r="JH157" s="862">
        <v>0.2284076905460779</v>
      </c>
      <c r="JI157" s="862">
        <v>0.2284076905460779</v>
      </c>
      <c r="JJ157" s="862">
        <v>0.2284076905460779</v>
      </c>
      <c r="JK157" s="862">
        <v>0.2284076905460779</v>
      </c>
      <c r="JL157" s="862">
        <v>0.2284076905460779</v>
      </c>
      <c r="JM157" s="862">
        <v>0.2284076905460779</v>
      </c>
      <c r="JN157" s="862">
        <v>0.29486719927225469</v>
      </c>
      <c r="JO157" s="862">
        <v>0.29486719927225469</v>
      </c>
      <c r="JP157" s="862">
        <v>0.29486719927225469</v>
      </c>
      <c r="JQ157" s="862">
        <v>0.29486719927225469</v>
      </c>
      <c r="JR157" s="862">
        <v>0.29486719927225469</v>
      </c>
      <c r="JS157" s="862">
        <v>0.29486719927225469</v>
      </c>
      <c r="JT157" s="862">
        <v>0.29486719927225469</v>
      </c>
      <c r="JU157" s="862">
        <v>-0.7172843516794174</v>
      </c>
      <c r="JV157" s="862">
        <v>-0.7172843516794174</v>
      </c>
      <c r="JW157" s="862">
        <v>-0.7172843516794174</v>
      </c>
      <c r="JX157" s="862">
        <v>-0.7172843516794174</v>
      </c>
      <c r="JY157" s="862">
        <v>-1.3379668179280113</v>
      </c>
      <c r="JZ157" s="862">
        <v>-1.3379668179280113</v>
      </c>
      <c r="KA157" s="862">
        <v>-1.3885143397816799</v>
      </c>
      <c r="KB157" s="862">
        <v>-1.3885143397816799</v>
      </c>
      <c r="KC157" s="862">
        <v>-1.3885143397816799</v>
      </c>
      <c r="KD157" s="862">
        <v>-0.55169311371333052</v>
      </c>
      <c r="KE157" s="862">
        <v>-0.55169311371333052</v>
      </c>
      <c r="KF157" s="862">
        <v>-0.55169311371333052</v>
      </c>
      <c r="KG157" s="862">
        <v>-0.55169311371333052</v>
      </c>
      <c r="KH157" s="862">
        <v>0.45380200041067376</v>
      </c>
      <c r="KI157" s="862">
        <v>0.45380200041067376</v>
      </c>
      <c r="KJ157" s="862">
        <v>0.45380200041067376</v>
      </c>
      <c r="KK157" s="862">
        <v>0.45380200041067376</v>
      </c>
      <c r="KL157" s="862">
        <v>0.45380200041067376</v>
      </c>
      <c r="KM157" s="862">
        <v>0.45380200041067376</v>
      </c>
      <c r="KN157" s="862">
        <v>0.45380200041067376</v>
      </c>
      <c r="KO157" s="862">
        <v>0.45380200041067376</v>
      </c>
      <c r="KP157" s="862">
        <v>-8.7339638015198062E-3</v>
      </c>
      <c r="KQ157" s="862">
        <v>-8.7339638015198062E-3</v>
      </c>
      <c r="KR157" s="862">
        <v>-8.7339638015198062E-3</v>
      </c>
      <c r="KS157" s="862">
        <v>-8.7339638015198062E-3</v>
      </c>
      <c r="KT157" s="862">
        <v>-8.7339638015198062E-3</v>
      </c>
      <c r="KU157" s="862">
        <v>-8.7339638015198062E-3</v>
      </c>
      <c r="KV157" s="862">
        <v>-8.7339638015198062E-3</v>
      </c>
      <c r="KW157" s="862">
        <v>-0.13298021027078022</v>
      </c>
      <c r="KX157" s="862">
        <v>-0.13298021027078022</v>
      </c>
      <c r="KY157" s="862">
        <v>-0.13298021027078022</v>
      </c>
      <c r="KZ157" s="862">
        <v>-0.13298021027078022</v>
      </c>
      <c r="LA157" s="862">
        <v>-0.13298021027078022</v>
      </c>
      <c r="LB157" s="862">
        <v>-5.5501822543009283E-3</v>
      </c>
      <c r="LC157" s="862">
        <v>-5.5501822543009283E-3</v>
      </c>
      <c r="LD157" s="862">
        <v>-5.5501822543009283E-3</v>
      </c>
      <c r="LE157" s="862">
        <v>-5.5501822543009283E-3</v>
      </c>
      <c r="LF157" s="862">
        <v>0.21525678295627149</v>
      </c>
      <c r="LG157" s="862">
        <v>0.21290476785340307</v>
      </c>
      <c r="LH157" s="862">
        <v>0.21290476785340307</v>
      </c>
      <c r="LI157" s="862">
        <v>0.21290476785340307</v>
      </c>
      <c r="LJ157" s="862">
        <v>0.21290476785340307</v>
      </c>
      <c r="LK157" s="862">
        <v>0.21290476785340307</v>
      </c>
      <c r="LL157" s="862">
        <v>0.21290476785340307</v>
      </c>
      <c r="LM157" s="862">
        <v>0.21290476785340307</v>
      </c>
      <c r="LN157" s="862">
        <v>0.27170845911485042</v>
      </c>
      <c r="LO157" s="862">
        <v>0.27170845911485042</v>
      </c>
      <c r="LP157" s="862">
        <v>0.27170845911485042</v>
      </c>
      <c r="LQ157" s="862">
        <v>0.27170845911485042</v>
      </c>
      <c r="LR157" s="862">
        <v>0.27170845911485042</v>
      </c>
      <c r="LS157" s="862">
        <v>0.27170845911485042</v>
      </c>
      <c r="LT157" s="862">
        <v>0.27170845911485042</v>
      </c>
      <c r="LU157" s="862">
        <v>-0.74717119966606393</v>
      </c>
      <c r="LV157" s="862">
        <v>-0.74717119966606393</v>
      </c>
      <c r="LW157" s="862">
        <v>-0.74717119966606393</v>
      </c>
      <c r="LX157" s="862">
        <v>-0.74717119966606393</v>
      </c>
      <c r="LY157" s="862">
        <v>-1.1995564574527</v>
      </c>
      <c r="LZ157" s="862">
        <v>-1.1995564574527</v>
      </c>
      <c r="MA157" s="862">
        <v>-1.3786667203506076</v>
      </c>
      <c r="MB157" s="862">
        <v>-1.3786667203506076</v>
      </c>
      <c r="MC157" s="862">
        <v>-1.3786667203506076</v>
      </c>
      <c r="MD157" s="862">
        <v>-0.94226723668654522</v>
      </c>
      <c r="ME157" s="862">
        <v>-0.94226723668654522</v>
      </c>
      <c r="MF157" s="862">
        <v>-0.94226723668654522</v>
      </c>
      <c r="MG157" s="862">
        <v>-0.94226723668654522</v>
      </c>
      <c r="MH157" s="862">
        <v>-5.9120054819354451E-2</v>
      </c>
      <c r="MI157" s="862">
        <v>-5.9120054819354451E-2</v>
      </c>
      <c r="MJ157" s="862">
        <v>-5.9120054819354451E-2</v>
      </c>
      <c r="MK157" s="862">
        <v>-5.9120054819354451E-2</v>
      </c>
      <c r="ML157" s="862">
        <v>-5.9120054819354451E-2</v>
      </c>
      <c r="MM157" s="862">
        <v>-5.9120054819354451E-2</v>
      </c>
      <c r="MN157" s="862">
        <v>-5.9120054819354451E-2</v>
      </c>
      <c r="MO157" s="862">
        <v>-5.9120054819354451E-2</v>
      </c>
      <c r="MP157" s="862">
        <v>-8.9440972780000294E-2</v>
      </c>
      <c r="MQ157" s="862">
        <v>-8.9440972780000294E-2</v>
      </c>
      <c r="MR157" s="862">
        <v>-8.9440972780000294E-2</v>
      </c>
      <c r="MS157" s="862">
        <v>-8.9440972780000294E-2</v>
      </c>
      <c r="MT157" s="862">
        <v>-8.9440972780000294E-2</v>
      </c>
      <c r="MU157" s="862">
        <v>-8.9440972780000294E-2</v>
      </c>
      <c r="MV157" s="862">
        <v>-8.9440972780000294E-2</v>
      </c>
      <c r="MW157" s="862">
        <v>-0.11725344435877005</v>
      </c>
      <c r="MX157" s="862">
        <v>-0.11725344435877005</v>
      </c>
      <c r="MY157" s="862">
        <v>-0.11725344435877005</v>
      </c>
      <c r="MZ157" s="862">
        <v>-0.11725344435877005</v>
      </c>
      <c r="NA157" s="862">
        <v>-0.11725344435877005</v>
      </c>
      <c r="NB157" s="862">
        <v>-5.5501822543009283E-3</v>
      </c>
      <c r="NC157" s="862">
        <v>-5.5501822543009283E-3</v>
      </c>
      <c r="ND157" s="862">
        <v>-5.5501822543009283E-3</v>
      </c>
      <c r="NE157" s="862">
        <v>-5.5501822543009283E-3</v>
      </c>
      <c r="NF157" s="862">
        <v>0.21525678295627149</v>
      </c>
      <c r="NG157" s="862">
        <v>0.21290476785340307</v>
      </c>
      <c r="NH157" s="862">
        <v>0.21290476785340307</v>
      </c>
      <c r="NI157" s="862">
        <v>0.21290476785340307</v>
      </c>
      <c r="NJ157" s="862">
        <v>0.21290476785340307</v>
      </c>
      <c r="NK157" s="862">
        <v>0.21290476785340307</v>
      </c>
      <c r="NL157" s="862">
        <v>0.21290476785340307</v>
      </c>
      <c r="NM157" s="862">
        <v>0.21290476785340307</v>
      </c>
      <c r="NN157" s="862">
        <v>0.27170845911485042</v>
      </c>
      <c r="NO157" s="862">
        <v>0.27170845911485042</v>
      </c>
      <c r="NP157" s="862">
        <v>0.27170845911485042</v>
      </c>
      <c r="NQ157" s="862">
        <v>0.27170845911485042</v>
      </c>
      <c r="NR157" s="862">
        <v>0.27170845911485042</v>
      </c>
      <c r="NS157" s="862">
        <v>0.27170845911485042</v>
      </c>
      <c r="NT157" s="862">
        <v>0.27170845911485042</v>
      </c>
      <c r="NU157" s="862">
        <v>-0.74717119966606393</v>
      </c>
      <c r="NV157" s="862">
        <v>-0.74717119966606393</v>
      </c>
      <c r="NW157" s="862">
        <v>-0.74717119966606393</v>
      </c>
      <c r="NX157" s="862">
        <v>-0.74717119966606393</v>
      </c>
      <c r="NY157" s="862">
        <v>-1.1995564574527</v>
      </c>
      <c r="NZ157" s="862">
        <v>-1.1995564574527</v>
      </c>
      <c r="OA157" s="862">
        <v>-1.3786667203506076</v>
      </c>
      <c r="OB157" s="862">
        <v>-1.3786667203506076</v>
      </c>
      <c r="OC157" s="862">
        <v>-1.3786667203506076</v>
      </c>
      <c r="OD157" s="862">
        <v>-0.94226723668654522</v>
      </c>
      <c r="OE157" s="862">
        <v>-0.94226723668654522</v>
      </c>
      <c r="OF157" s="862">
        <v>-0.94226723668654522</v>
      </c>
      <c r="OG157" s="862">
        <v>-0.94226723668654522</v>
      </c>
      <c r="OH157" s="862">
        <v>-5.9120054819354451E-2</v>
      </c>
      <c r="OI157" s="862">
        <v>-5.9120054819354451E-2</v>
      </c>
      <c r="OJ157" s="862">
        <v>-5.9120054819354451E-2</v>
      </c>
      <c r="OK157" s="862">
        <v>-5.9120054819354451E-2</v>
      </c>
      <c r="OL157" s="862">
        <v>-5.9120054819354451E-2</v>
      </c>
      <c r="OM157" s="862">
        <v>-5.9120054819354451E-2</v>
      </c>
      <c r="ON157" s="862">
        <v>-5.9120054819354451E-2</v>
      </c>
      <c r="OO157" s="862">
        <v>-5.9120054819354451E-2</v>
      </c>
      <c r="OP157" s="862">
        <v>-8.9440972780000294E-2</v>
      </c>
      <c r="OQ157" s="862">
        <v>-8.9440972780000294E-2</v>
      </c>
      <c r="OR157" s="862">
        <v>-8.9440972780000294E-2</v>
      </c>
      <c r="OS157" s="862">
        <v>-8.9440972780000294E-2</v>
      </c>
      <c r="OT157" s="862">
        <v>-8.9440972780000294E-2</v>
      </c>
      <c r="OU157" s="862">
        <v>-8.9440972780000294E-2</v>
      </c>
      <c r="OV157" s="862">
        <v>-8.9440972780000294E-2</v>
      </c>
      <c r="OW157" s="862">
        <v>-0.11725344435877005</v>
      </c>
      <c r="OX157" s="862">
        <v>-0.11725344435877005</v>
      </c>
      <c r="OY157" s="862">
        <v>-0.11725344435877005</v>
      </c>
      <c r="OZ157" s="862">
        <v>-0.11725344435877005</v>
      </c>
      <c r="PA157" s="862">
        <v>-0.11725344435877005</v>
      </c>
      <c r="PB157" s="862">
        <v>-5.5501822543009283E-3</v>
      </c>
      <c r="PC157" s="862">
        <v>-5.5501822543009283E-3</v>
      </c>
      <c r="PD157" s="862">
        <v>-5.5501822543009283E-3</v>
      </c>
      <c r="PE157" s="862">
        <v>-5.5501822543009283E-3</v>
      </c>
      <c r="PF157" s="862">
        <v>0.21525678295627149</v>
      </c>
      <c r="PG157" s="862">
        <v>0.21290476785340307</v>
      </c>
      <c r="PH157" s="862">
        <v>0.21290476785340307</v>
      </c>
      <c r="PI157" s="862">
        <v>0.21290476785340307</v>
      </c>
      <c r="PJ157" s="862">
        <v>0.21290476785340307</v>
      </c>
      <c r="PK157" s="862">
        <v>0.21290476785340307</v>
      </c>
      <c r="PL157" s="862">
        <v>0.21290476785340307</v>
      </c>
      <c r="PM157" s="862">
        <v>0.21290476785340307</v>
      </c>
      <c r="PN157" s="862">
        <v>0.27170845911485042</v>
      </c>
      <c r="PO157" s="862">
        <v>0.27170845911485042</v>
      </c>
      <c r="PP157" s="862">
        <v>0.27170845911485042</v>
      </c>
      <c r="PQ157" s="862">
        <v>0.27170845911485042</v>
      </c>
      <c r="PR157" s="862">
        <v>0.27170845911485042</v>
      </c>
      <c r="PS157" s="862">
        <v>0.27170845911485042</v>
      </c>
      <c r="PT157" s="862">
        <v>0.27170845911485042</v>
      </c>
      <c r="PU157" s="862">
        <v>-0.74717119966606393</v>
      </c>
      <c r="PV157" s="862">
        <v>-0.74717119966606393</v>
      </c>
      <c r="PW157" s="862">
        <v>-0.74717119966606393</v>
      </c>
      <c r="PX157" s="862">
        <v>-0.74717119966606393</v>
      </c>
      <c r="PY157" s="862">
        <v>-1.1995564574527</v>
      </c>
      <c r="PZ157" s="862">
        <v>-1.1995564574527</v>
      </c>
      <c r="QA157" s="862">
        <v>-1.3786667203506076</v>
      </c>
      <c r="QB157" s="862">
        <v>-1.3786667203506076</v>
      </c>
      <c r="QC157" s="862">
        <v>-1.3786667203506076</v>
      </c>
      <c r="QD157" s="862">
        <v>-0.94226723668654522</v>
      </c>
      <c r="QE157" s="862">
        <v>-0.94226723668654522</v>
      </c>
      <c r="QF157" s="862">
        <v>-0.94226723668654522</v>
      </c>
      <c r="QG157" s="862">
        <v>-0.94226723668654522</v>
      </c>
      <c r="QH157" s="862">
        <v>-5.9120054819354451E-2</v>
      </c>
      <c r="QI157" s="862">
        <v>-5.9120054819354451E-2</v>
      </c>
      <c r="QJ157" s="862">
        <v>-5.9120054819354451E-2</v>
      </c>
      <c r="QK157" s="862">
        <v>-5.9120054819354451E-2</v>
      </c>
      <c r="QL157" s="862">
        <v>-5.9120054819354451E-2</v>
      </c>
      <c r="QM157" s="862">
        <v>-5.9120054819354451E-2</v>
      </c>
      <c r="QN157" s="862">
        <v>-5.9120054819354451E-2</v>
      </c>
      <c r="QO157" s="862">
        <v>-5.9120054819354451E-2</v>
      </c>
      <c r="QP157" s="862">
        <v>-8.9440972780000294E-2</v>
      </c>
      <c r="QQ157" s="862">
        <v>-8.9440972780000294E-2</v>
      </c>
      <c r="QR157" s="862">
        <v>-8.9440972780000294E-2</v>
      </c>
      <c r="QS157" s="862">
        <v>-8.9440972780000294E-2</v>
      </c>
      <c r="QT157" s="862">
        <v>-8.9440972780000294E-2</v>
      </c>
      <c r="QU157" s="862">
        <v>-8.9440972780000294E-2</v>
      </c>
      <c r="QV157" s="862">
        <v>-8.9440972780000294E-2</v>
      </c>
      <c r="QW157" s="862">
        <v>-0.11725344435877005</v>
      </c>
      <c r="QX157" s="862">
        <v>-0.11725344435877005</v>
      </c>
      <c r="QY157" s="862">
        <v>-0.11725344435877005</v>
      </c>
      <c r="QZ157" s="862">
        <v>-0.11725344435877005</v>
      </c>
      <c r="RA157" s="862">
        <v>-0.11725344435877005</v>
      </c>
      <c r="RB157" s="862">
        <v>-5.5501822543009283E-3</v>
      </c>
      <c r="RC157" s="862">
        <v>-5.5501822543009283E-3</v>
      </c>
      <c r="RD157" s="862">
        <v>-5.5501822543009283E-3</v>
      </c>
      <c r="RE157" s="862">
        <v>-5.5501822543009283E-3</v>
      </c>
      <c r="RF157" s="862">
        <v>0.21525678295627149</v>
      </c>
      <c r="RG157" s="862">
        <v>0.21290476785340307</v>
      </c>
      <c r="RH157" s="862">
        <v>0.21290476785340307</v>
      </c>
      <c r="RI157" s="862">
        <v>0.21290476785340307</v>
      </c>
      <c r="RJ157" s="862">
        <v>0.21290476785340307</v>
      </c>
      <c r="RK157" s="862">
        <v>0.21290476785340307</v>
      </c>
      <c r="RL157" s="862">
        <v>0.21290476785340307</v>
      </c>
      <c r="RM157" s="862">
        <v>0.21290476785340307</v>
      </c>
      <c r="RN157" s="862">
        <v>0.27170845911485042</v>
      </c>
      <c r="RO157" s="862">
        <v>0.27170845911485042</v>
      </c>
      <c r="RP157" s="862">
        <v>0.27170845911485042</v>
      </c>
      <c r="RQ157" s="862">
        <v>0.27170845911485042</v>
      </c>
      <c r="RR157" s="862">
        <v>0.27170845911485042</v>
      </c>
      <c r="RS157" s="862">
        <v>0.27170845911485042</v>
      </c>
      <c r="RT157" s="862">
        <v>0.27170845911485042</v>
      </c>
      <c r="RU157" s="862">
        <v>-0.74717119966606393</v>
      </c>
      <c r="RV157" s="862">
        <v>-0.74717119966606393</v>
      </c>
      <c r="RW157" s="862">
        <v>-0.74717119966606393</v>
      </c>
      <c r="RX157" s="862">
        <v>-0.74717119966606393</v>
      </c>
      <c r="RY157" s="862">
        <v>-1.1995564574527</v>
      </c>
      <c r="RZ157" s="862">
        <v>-1.1995564574527</v>
      </c>
      <c r="SA157" s="862">
        <v>-1.3786667203506076</v>
      </c>
      <c r="SB157" s="862">
        <v>-1.3786667203506076</v>
      </c>
      <c r="SC157" s="862">
        <v>-1.3786667203506076</v>
      </c>
      <c r="SD157" s="862">
        <v>-0.94226723668654522</v>
      </c>
      <c r="SE157" s="862">
        <v>-0.94226723668654522</v>
      </c>
      <c r="SF157" s="862">
        <v>-0.94226723668654522</v>
      </c>
      <c r="SG157" s="862">
        <v>-0.94226723668654522</v>
      </c>
      <c r="SH157" s="862">
        <v>-5.9120054819354451E-2</v>
      </c>
      <c r="SI157" s="862">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934</v>
      </c>
      <c r="J158" s="764"/>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-9.1376029800631642E-2</v>
      </c>
      <c r="AQ158" s="862">
        <v>-9.1376029800631642E-2</v>
      </c>
      <c r="AR158" s="862">
        <v>-9.1376029800631642E-2</v>
      </c>
      <c r="AS158" s="862">
        <v>-9.1376029800631642E-2</v>
      </c>
      <c r="AT158" s="862">
        <v>-9.1376029800631642E-2</v>
      </c>
      <c r="AU158" s="862">
        <v>-9.1376029800631642E-2</v>
      </c>
      <c r="AV158" s="862">
        <v>-9.1376029800631642E-2</v>
      </c>
      <c r="AW158" s="862">
        <v>-0.10654326673810921</v>
      </c>
      <c r="AX158" s="862">
        <v>-0.10654326673810921</v>
      </c>
      <c r="AY158" s="862">
        <v>-0.10654326673810921</v>
      </c>
      <c r="AZ158" s="862">
        <v>-0.10654326673810921</v>
      </c>
      <c r="BA158" s="862">
        <v>-0.10654326673810921</v>
      </c>
      <c r="BB158" s="862">
        <v>-0.10063123637849625</v>
      </c>
      <c r="BC158" s="862">
        <v>-0.10063123637849625</v>
      </c>
      <c r="BD158" s="862">
        <v>-0.10063123637849625</v>
      </c>
      <c r="BE158" s="862">
        <v>-0.10063123637849625</v>
      </c>
      <c r="BF158" s="862">
        <v>-7.3884078804304032E-2</v>
      </c>
      <c r="BG158" s="862">
        <v>-7.3884078804304032E-2</v>
      </c>
      <c r="BH158" s="862">
        <v>-7.3884078804304032E-2</v>
      </c>
      <c r="BI158" s="862">
        <v>-7.3884078804304032E-2</v>
      </c>
      <c r="BJ158" s="862">
        <v>-7.3884078804304032E-2</v>
      </c>
      <c r="BK158" s="862">
        <v>-7.3884078804304032E-2</v>
      </c>
      <c r="BL158" s="862">
        <v>-7.3884078804304032E-2</v>
      </c>
      <c r="BM158" s="862">
        <v>-7.3884078804304032E-2</v>
      </c>
      <c r="BN158" s="862">
        <v>1.323946747047966E-2</v>
      </c>
      <c r="BO158" s="862">
        <v>1.323946747047966E-2</v>
      </c>
      <c r="BP158" s="862">
        <v>1.323946747047966E-2</v>
      </c>
      <c r="BQ158" s="862">
        <v>1.323946747047966E-2</v>
      </c>
      <c r="BR158" s="862">
        <v>1.323946747047966E-2</v>
      </c>
      <c r="BS158" s="862">
        <v>1.323946747047966E-2</v>
      </c>
      <c r="BT158" s="862">
        <v>1.323946747047966E-2</v>
      </c>
      <c r="BU158" s="862">
        <v>2.9886847986642984E-2</v>
      </c>
      <c r="BV158" s="862">
        <v>2.9886847986642984E-2</v>
      </c>
      <c r="BW158" s="862">
        <v>2.9886847986642984E-2</v>
      </c>
      <c r="BX158" s="862">
        <v>2.9886847986642984E-2</v>
      </c>
      <c r="BY158" s="862">
        <v>2.3068393412549071E-2</v>
      </c>
      <c r="BZ158" s="862">
        <v>2.3068393412549071E-2</v>
      </c>
      <c r="CA158" s="862">
        <v>-9.8476194310790355E-3</v>
      </c>
      <c r="CB158" s="862">
        <v>-9.8476194310790355E-3</v>
      </c>
      <c r="CC158" s="862">
        <v>-9.8476194310790355E-3</v>
      </c>
      <c r="CD158" s="862">
        <v>0</v>
      </c>
      <c r="CE158" s="862">
        <v>0</v>
      </c>
      <c r="CF158" s="862">
        <v>0</v>
      </c>
      <c r="CG158" s="862">
        <v>0</v>
      </c>
      <c r="CH158" s="862">
        <v>0.14810003831740826</v>
      </c>
      <c r="CI158" s="862">
        <v>0.19665341278732207</v>
      </c>
      <c r="CJ158" s="862">
        <v>0.19665341278732207</v>
      </c>
      <c r="CK158" s="862">
        <v>0.19665341278732207</v>
      </c>
      <c r="CL158" s="862">
        <v>0.19665341278732207</v>
      </c>
      <c r="CM158" s="862">
        <v>0.19665341278732207</v>
      </c>
      <c r="CN158" s="862">
        <v>0.19665341278732207</v>
      </c>
      <c r="CO158" s="862">
        <v>0.19665341278732207</v>
      </c>
      <c r="CP158" s="862">
        <v>5.4952114960929777E-2</v>
      </c>
      <c r="CQ158" s="862">
        <v>5.4952114960929777E-2</v>
      </c>
      <c r="CR158" s="862">
        <v>5.4952114960929777E-2</v>
      </c>
      <c r="CS158" s="862">
        <v>5.4952114960929777E-2</v>
      </c>
      <c r="CT158" s="862">
        <v>5.4952114960929777E-2</v>
      </c>
      <c r="CU158" s="862">
        <v>5.4952114960929777E-2</v>
      </c>
      <c r="CV158" s="862">
        <v>5.4952114960929777E-2</v>
      </c>
      <c r="CW158" s="862">
        <v>1.645145898683964E-2</v>
      </c>
      <c r="CX158" s="862">
        <v>1.645145898683964E-2</v>
      </c>
      <c r="CY158" s="862">
        <v>1.645145898683964E-2</v>
      </c>
      <c r="CZ158" s="862">
        <v>1.645145898683964E-2</v>
      </c>
      <c r="DA158" s="862">
        <v>1.645145898683964E-2</v>
      </c>
      <c r="DB158" s="862">
        <v>0</v>
      </c>
      <c r="DC158" s="862">
        <v>0</v>
      </c>
      <c r="DD158" s="862">
        <v>0</v>
      </c>
      <c r="DE158" s="862">
        <v>0</v>
      </c>
      <c r="DF158" s="862">
        <v>0.12233447158675492</v>
      </c>
      <c r="DG158" s="862">
        <v>0.12703398218785455</v>
      </c>
      <c r="DH158" s="862">
        <v>0.12703398218785455</v>
      </c>
      <c r="DI158" s="862">
        <v>0.12703398218785455</v>
      </c>
      <c r="DJ158" s="862">
        <v>0.12703398218785455</v>
      </c>
      <c r="DK158" s="862">
        <v>0.12703398218785455</v>
      </c>
      <c r="DL158" s="862">
        <v>0.12703398218785455</v>
      </c>
      <c r="DM158" s="862">
        <v>0.12703398218785455</v>
      </c>
      <c r="DN158" s="862">
        <v>0.16132689759944441</v>
      </c>
      <c r="DO158" s="862">
        <v>0.16132689759944441</v>
      </c>
      <c r="DP158" s="862">
        <v>0.16132689759944441</v>
      </c>
      <c r="DQ158" s="862">
        <v>0.16132689759944441</v>
      </c>
      <c r="DR158" s="862">
        <v>0.16132689759944441</v>
      </c>
      <c r="DS158" s="862">
        <v>0.16132689759944441</v>
      </c>
      <c r="DT158" s="862">
        <v>0.16132689759944441</v>
      </c>
      <c r="DU158" s="862">
        <v>1.7035503352386181</v>
      </c>
      <c r="DV158" s="862">
        <v>1.7035503352386181</v>
      </c>
      <c r="DW158" s="862">
        <v>1.7035503352386181</v>
      </c>
      <c r="DX158" s="862">
        <v>1.7035503352386181</v>
      </c>
      <c r="DY158" s="862">
        <v>1.6147875388786339</v>
      </c>
      <c r="DZ158" s="862">
        <v>1.6147875388786339</v>
      </c>
      <c r="EA158" s="862">
        <v>1.4672952952302882</v>
      </c>
      <c r="EB158" s="862">
        <v>1.4672952952302882</v>
      </c>
      <c r="EC158" s="862">
        <v>1.4672952952302882</v>
      </c>
      <c r="ED158" s="862">
        <v>0.86053997636169122</v>
      </c>
      <c r="EE158" s="862">
        <v>0.86053997636169122</v>
      </c>
      <c r="EF158" s="862">
        <v>0.86053997636169122</v>
      </c>
      <c r="EG158" s="862">
        <v>0.86053997636169122</v>
      </c>
      <c r="EH158" s="862">
        <v>0.66167232204669624</v>
      </c>
      <c r="EI158" s="862">
        <v>0.66167232204669624</v>
      </c>
      <c r="EJ158" s="862">
        <v>0.66167232204669624</v>
      </c>
      <c r="EK158" s="862">
        <v>0.66167232204669624</v>
      </c>
      <c r="EL158" s="862">
        <v>0.66167232204669624</v>
      </c>
      <c r="EM158" s="862">
        <v>0.66167232204669624</v>
      </c>
      <c r="EN158" s="862">
        <v>0.66167232204669624</v>
      </c>
      <c r="EO158" s="862">
        <v>0.66167232204669624</v>
      </c>
      <c r="EP158" s="862">
        <v>7.5642110469861024E-2</v>
      </c>
      <c r="EQ158" s="862">
        <v>7.5642110469861024E-2</v>
      </c>
      <c r="ER158" s="862">
        <v>7.5642110469861024E-2</v>
      </c>
      <c r="ES158" s="862">
        <v>7.5642110469861024E-2</v>
      </c>
      <c r="ET158" s="862">
        <v>7.5642110469861024E-2</v>
      </c>
      <c r="EU158" s="862">
        <v>7.5642110469861024E-2</v>
      </c>
      <c r="EV158" s="862">
        <v>7.5642110469861024E-2</v>
      </c>
      <c r="EW158" s="862">
        <v>-0.40819015171678963</v>
      </c>
      <c r="EX158" s="862">
        <v>-0.40819015171678963</v>
      </c>
      <c r="EY158" s="862">
        <v>-0.40819015171678963</v>
      </c>
      <c r="EZ158" s="862">
        <v>-0.40819015171678963</v>
      </c>
      <c r="FA158" s="862">
        <v>-0.40819015171678963</v>
      </c>
      <c r="FB158" s="862">
        <v>5.5501822543016388E-2</v>
      </c>
      <c r="FC158" s="862">
        <v>5.5501822543016388E-2</v>
      </c>
      <c r="FD158" s="862">
        <v>5.5501822543016388E-2</v>
      </c>
      <c r="FE158" s="862">
        <v>5.5501822543016388E-2</v>
      </c>
      <c r="FF158" s="862">
        <v>0.20562144337116717</v>
      </c>
      <c r="FG158" s="862">
        <v>0.20562144337116717</v>
      </c>
      <c r="FH158" s="862">
        <v>0.20562144337116717</v>
      </c>
      <c r="FI158" s="862">
        <v>0.20562144337116717</v>
      </c>
      <c r="FJ158" s="862">
        <v>0.20562144337116717</v>
      </c>
      <c r="FK158" s="862">
        <v>0.20562144337116717</v>
      </c>
      <c r="FL158" s="862">
        <v>0.20562144337116717</v>
      </c>
      <c r="FM158" s="862">
        <v>0.20562144337116717</v>
      </c>
      <c r="FN158" s="862">
        <v>0.26321756976751409</v>
      </c>
      <c r="FO158" s="862">
        <v>0.26321756976751409</v>
      </c>
      <c r="FP158" s="862">
        <v>0.26321756976751409</v>
      </c>
      <c r="FQ158" s="862">
        <v>0.26321756976751409</v>
      </c>
      <c r="FR158" s="862">
        <v>0.26321756976751409</v>
      </c>
      <c r="FS158" s="862">
        <v>0.26321756976751409</v>
      </c>
      <c r="FT158" s="862">
        <v>0.26321756976751409</v>
      </c>
      <c r="FU158" s="862">
        <v>1.5939652259542649</v>
      </c>
      <c r="FV158" s="862">
        <v>1.5939652259542649</v>
      </c>
      <c r="FW158" s="862">
        <v>1.5939652259542649</v>
      </c>
      <c r="FX158" s="862">
        <v>1.5939652259542649</v>
      </c>
      <c r="FY158" s="862">
        <v>1.2687616376903579</v>
      </c>
      <c r="FZ158" s="862">
        <v>1.2687616376903579</v>
      </c>
      <c r="GA158" s="862">
        <v>1.1915619511601676</v>
      </c>
      <c r="GB158" s="862">
        <v>1.1915619511601676</v>
      </c>
      <c r="GC158" s="862">
        <v>1.1915619511601676</v>
      </c>
      <c r="GD158" s="862">
        <v>0.50478601965350478</v>
      </c>
      <c r="GE158" s="862">
        <v>0.50478601965350478</v>
      </c>
      <c r="GF158" s="862">
        <v>0.50478601965350478</v>
      </c>
      <c r="GG158" s="862">
        <v>0.50478601965350478</v>
      </c>
      <c r="GH158" s="862">
        <v>0.32131148419969691</v>
      </c>
      <c r="GI158" s="862">
        <v>0.32131148419969691</v>
      </c>
      <c r="GJ158" s="862">
        <v>0.32131148419969691</v>
      </c>
      <c r="GK158" s="862">
        <v>0.32131148419969691</v>
      </c>
      <c r="GL158" s="862">
        <v>0.32131148419969691</v>
      </c>
      <c r="GM158" s="862">
        <v>0.32131148419969691</v>
      </c>
      <c r="GN158" s="862">
        <v>0.32131148419969691</v>
      </c>
      <c r="GO158" s="862">
        <v>0.32131148419969691</v>
      </c>
      <c r="GP158" s="862">
        <v>0.15203064492595963</v>
      </c>
      <c r="GQ158" s="862">
        <v>0.15203064492595963</v>
      </c>
      <c r="GR158" s="862">
        <v>0.15203064492595963</v>
      </c>
      <c r="GS158" s="862">
        <v>0.15203064492595963</v>
      </c>
      <c r="GT158" s="862">
        <v>0.15203064492595963</v>
      </c>
      <c r="GU158" s="862">
        <v>0.15203064492595963</v>
      </c>
      <c r="GV158" s="862">
        <v>0.15203064492595963</v>
      </c>
      <c r="GW158" s="862">
        <v>-0.19381358067827925</v>
      </c>
      <c r="GX158" s="862">
        <v>-0.19381358067827925</v>
      </c>
      <c r="GY158" s="862">
        <v>-0.19381358067827925</v>
      </c>
      <c r="GZ158" s="862">
        <v>-0.19381358067827925</v>
      </c>
      <c r="HA158" s="862">
        <v>-0.19381358067827925</v>
      </c>
      <c r="HB158" s="862">
        <v>-3.8851275780111827E-2</v>
      </c>
      <c r="HC158" s="862">
        <v>-3.8851275780111827E-2</v>
      </c>
      <c r="HD158" s="862">
        <v>-3.8851275780111827E-2</v>
      </c>
      <c r="HE158" s="862">
        <v>-3.8851275780111827E-2</v>
      </c>
      <c r="HF158" s="862">
        <v>9.4026679329690666E-2</v>
      </c>
      <c r="HG158" s="862">
        <v>8.4593037451122122E-2</v>
      </c>
      <c r="HH158" s="862">
        <v>8.4593037451122122E-2</v>
      </c>
      <c r="HI158" s="862">
        <v>8.4593037451122122E-2</v>
      </c>
      <c r="HJ158" s="862">
        <v>8.4593037451122122E-2</v>
      </c>
      <c r="HK158" s="862">
        <v>8.4593037451122122E-2</v>
      </c>
      <c r="HL158" s="862">
        <v>8.4593037451122122E-2</v>
      </c>
      <c r="HM158" s="862">
        <v>8.4593037451122122E-2</v>
      </c>
      <c r="HN158" s="862">
        <v>-8.4908893473389924E-3</v>
      </c>
      <c r="HO158" s="862">
        <v>-8.4908893473389924E-3</v>
      </c>
      <c r="HP158" s="862">
        <v>-8.4908893473389924E-3</v>
      </c>
      <c r="HQ158" s="862">
        <v>-8.4908893473389924E-3</v>
      </c>
      <c r="HR158" s="862">
        <v>-8.4908893473389924E-3</v>
      </c>
      <c r="HS158" s="862">
        <v>-8.4908893473389924E-3</v>
      </c>
      <c r="HT158" s="862">
        <v>-8.4908893473389924E-3</v>
      </c>
      <c r="HU158" s="862">
        <v>1.5840029432920515</v>
      </c>
      <c r="HV158" s="862">
        <v>1.5840029432920515</v>
      </c>
      <c r="HW158" s="862">
        <v>1.5840029432920515</v>
      </c>
      <c r="HX158" s="862">
        <v>1.5840029432920515</v>
      </c>
      <c r="HY158" s="862">
        <v>1.2110906541589737</v>
      </c>
      <c r="HZ158" s="862">
        <v>1.2110906541589737</v>
      </c>
      <c r="IA158" s="862">
        <v>1.2703429066087715</v>
      </c>
      <c r="IB158" s="862">
        <v>1.2703429066087715</v>
      </c>
      <c r="IC158" s="862">
        <v>1.2703429066087715</v>
      </c>
      <c r="ID158" s="862">
        <v>-5.2882344916083568E-2</v>
      </c>
      <c r="IE158" s="862">
        <v>-5.2882344916083568E-2</v>
      </c>
      <c r="IF158" s="862">
        <v>-5.2882344916083568E-2</v>
      </c>
      <c r="IG158" s="862">
        <v>-5.2882344916083568E-2</v>
      </c>
      <c r="IH158" s="862">
        <v>-5.7828952707758674E-2</v>
      </c>
      <c r="II158" s="862">
        <v>-5.9208714333182755E-2</v>
      </c>
      <c r="IJ158" s="862">
        <v>-5.9208714333182755E-2</v>
      </c>
      <c r="IK158" s="862">
        <v>-5.9208714333182755E-2</v>
      </c>
      <c r="IL158" s="862">
        <v>-5.9208714333182755E-2</v>
      </c>
      <c r="IM158" s="862">
        <v>-5.9208714333182755E-2</v>
      </c>
      <c r="IN158" s="862">
        <v>-5.9208714333182755E-2</v>
      </c>
      <c r="IO158" s="862">
        <v>-5.9208714333182755E-2</v>
      </c>
      <c r="IP158" s="862">
        <v>0.18414087007555047</v>
      </c>
      <c r="IQ158" s="862">
        <v>0.18414087007555047</v>
      </c>
      <c r="IR158" s="862">
        <v>0.18414087007555047</v>
      </c>
      <c r="IS158" s="862">
        <v>0.18414087007555047</v>
      </c>
      <c r="IT158" s="862">
        <v>0.18414087007555047</v>
      </c>
      <c r="IU158" s="862">
        <v>0.18414087007555047</v>
      </c>
      <c r="IV158" s="862">
        <v>0.18414087007555047</v>
      </c>
      <c r="IW158" s="862">
        <v>-0.27654608870200015</v>
      </c>
      <c r="IX158" s="862">
        <v>-0.27654608870200015</v>
      </c>
      <c r="IY158" s="862">
        <v>-0.27654608870200015</v>
      </c>
      <c r="IZ158" s="862">
        <v>-0.27654608870200015</v>
      </c>
      <c r="JA158" s="862">
        <v>-0.27654608870200015</v>
      </c>
      <c r="JB158" s="862">
        <v>2.7437147435448672E-2</v>
      </c>
      <c r="JC158" s="862">
        <v>2.7437147435448672E-2</v>
      </c>
      <c r="JD158" s="862">
        <v>2.7437147435448672E-2</v>
      </c>
      <c r="JE158" s="862">
        <v>2.7437147435448672E-2</v>
      </c>
      <c r="JF158" s="862">
        <v>0.22604797926738662</v>
      </c>
      <c r="JG158" s="862">
        <v>0.22604797926738662</v>
      </c>
      <c r="JH158" s="862">
        <v>0.22604797926738662</v>
      </c>
      <c r="JI158" s="862">
        <v>0.22604797926738662</v>
      </c>
      <c r="JJ158" s="862">
        <v>0.22604797926738662</v>
      </c>
      <c r="JK158" s="862">
        <v>0.22604797926738662</v>
      </c>
      <c r="JL158" s="862">
        <v>0.22604797926738662</v>
      </c>
      <c r="JM158" s="862">
        <v>0.22604797926738662</v>
      </c>
      <c r="JN158" s="862">
        <v>0.28637630992491658</v>
      </c>
      <c r="JO158" s="862">
        <v>0.28637630992491658</v>
      </c>
      <c r="JP158" s="862">
        <v>0.28637630992491658</v>
      </c>
      <c r="JQ158" s="862">
        <v>0.28637630992491658</v>
      </c>
      <c r="JR158" s="862">
        <v>0.28637630992491658</v>
      </c>
      <c r="JS158" s="862">
        <v>0.28637630992491658</v>
      </c>
      <c r="JT158" s="862">
        <v>0.28637630992491658</v>
      </c>
      <c r="JU158" s="862">
        <v>1.6935880525764055</v>
      </c>
      <c r="JV158" s="862">
        <v>1.6935880525764055</v>
      </c>
      <c r="JW158" s="862">
        <v>1.6935880525764055</v>
      </c>
      <c r="JX158" s="862">
        <v>1.6935880525764055</v>
      </c>
      <c r="JY158" s="862">
        <v>1.2572274409840798</v>
      </c>
      <c r="JZ158" s="862">
        <v>1.2572274409840798</v>
      </c>
      <c r="KA158" s="862">
        <v>1.0635428985561806</v>
      </c>
      <c r="KB158" s="862">
        <v>1.0635428985561806</v>
      </c>
      <c r="KC158" s="862">
        <v>1.0635428985561806</v>
      </c>
      <c r="KD158" s="862">
        <v>0.51440099145643181</v>
      </c>
      <c r="KE158" s="862">
        <v>0.51440099145643181</v>
      </c>
      <c r="KF158" s="862">
        <v>0.51440099145643181</v>
      </c>
      <c r="KG158" s="862">
        <v>0.51440099145643181</v>
      </c>
      <c r="KH158" s="862">
        <v>0.48592519955604807</v>
      </c>
      <c r="KI158" s="862">
        <v>0.48592519955604807</v>
      </c>
      <c r="KJ158" s="862">
        <v>0.48592519955604807</v>
      </c>
      <c r="KK158" s="862">
        <v>0.48592519955604807</v>
      </c>
      <c r="KL158" s="862">
        <v>0.48592519955604807</v>
      </c>
      <c r="KM158" s="862">
        <v>0.48592519955604807</v>
      </c>
      <c r="KN158" s="862">
        <v>0.48592519955604807</v>
      </c>
      <c r="KO158" s="862">
        <v>0.48592519955604807</v>
      </c>
      <c r="KP158" s="862">
        <v>7.0172491544120419E-2</v>
      </c>
      <c r="KQ158" s="862">
        <v>7.0172491544120419E-2</v>
      </c>
      <c r="KR158" s="862">
        <v>7.0172491544120419E-2</v>
      </c>
      <c r="KS158" s="862">
        <v>7.0172491544120419E-2</v>
      </c>
      <c r="KT158" s="862">
        <v>7.0172491544120419E-2</v>
      </c>
      <c r="KU158" s="862">
        <v>7.0172491544120419E-2</v>
      </c>
      <c r="KV158" s="862">
        <v>7.0172491544120419E-2</v>
      </c>
      <c r="KW158" s="862">
        <v>-0.43132557083855083</v>
      </c>
      <c r="KX158" s="862">
        <v>-0.43132557083855083</v>
      </c>
      <c r="KY158" s="862">
        <v>-0.43132557083855083</v>
      </c>
      <c r="KZ158" s="862">
        <v>-0.43132557083855083</v>
      </c>
      <c r="LA158" s="862">
        <v>-0.43132557083855083</v>
      </c>
      <c r="LB158" s="862">
        <v>-3.8851275780110051E-2</v>
      </c>
      <c r="LC158" s="862">
        <v>-3.8851275780110051E-2</v>
      </c>
      <c r="LD158" s="862">
        <v>-3.8851275780110051E-2</v>
      </c>
      <c r="LE158" s="862">
        <v>-3.8851275780110051E-2</v>
      </c>
      <c r="LF158" s="862">
        <v>0.11301421665964995</v>
      </c>
      <c r="LG158" s="862">
        <v>0.12244828122923401</v>
      </c>
      <c r="LH158" s="862">
        <v>0.12244828122923401</v>
      </c>
      <c r="LI158" s="862">
        <v>0.12244828122923401</v>
      </c>
      <c r="LJ158" s="862">
        <v>0.12244828122923401</v>
      </c>
      <c r="LK158" s="862">
        <v>0.12244828122923401</v>
      </c>
      <c r="LL158" s="862">
        <v>0.12244828122923401</v>
      </c>
      <c r="LM158" s="862">
        <v>0.12244828122923401</v>
      </c>
      <c r="LN158" s="862">
        <v>0.26321756976750876</v>
      </c>
      <c r="LO158" s="862">
        <v>0.26321756976750876</v>
      </c>
      <c r="LP158" s="862">
        <v>0.26321756976750876</v>
      </c>
      <c r="LQ158" s="862">
        <v>0.26321756976750876</v>
      </c>
      <c r="LR158" s="862">
        <v>0.26321756976750876</v>
      </c>
      <c r="LS158" s="862">
        <v>0.26321756976750876</v>
      </c>
      <c r="LT158" s="862">
        <v>0.26321756976750876</v>
      </c>
      <c r="LU158" s="862">
        <v>1.4943423993321217</v>
      </c>
      <c r="LV158" s="862">
        <v>1.4943423993321217</v>
      </c>
      <c r="LW158" s="862">
        <v>1.4943423993321217</v>
      </c>
      <c r="LX158" s="862">
        <v>1.4943423993321217</v>
      </c>
      <c r="LY158" s="862">
        <v>1.2572274409840789</v>
      </c>
      <c r="LZ158" s="862">
        <v>1.2572274409840789</v>
      </c>
      <c r="MA158" s="862">
        <v>1.1915619511601649</v>
      </c>
      <c r="MB158" s="862">
        <v>1.1915619511601649</v>
      </c>
      <c r="MC158" s="862">
        <v>1.1915619511601649</v>
      </c>
      <c r="MD158" s="862">
        <v>0.51440099145643714</v>
      </c>
      <c r="ME158" s="862">
        <v>0.51440099145643714</v>
      </c>
      <c r="MF158" s="862">
        <v>0.51440099145643714</v>
      </c>
      <c r="MG158" s="862">
        <v>0.51440099145643714</v>
      </c>
      <c r="MH158" s="862">
        <v>0.11824010963871068</v>
      </c>
      <c r="MI158" s="862">
        <v>0.11824010963871068</v>
      </c>
      <c r="MJ158" s="862">
        <v>0.11824010963871068</v>
      </c>
      <c r="MK158" s="862">
        <v>0.11824010963871068</v>
      </c>
      <c r="ML158" s="862">
        <v>0.11824010963871068</v>
      </c>
      <c r="MM158" s="862">
        <v>0.11824010963871068</v>
      </c>
      <c r="MN158" s="862">
        <v>0.11824010963871068</v>
      </c>
      <c r="MO158" s="862">
        <v>0.11824010963871068</v>
      </c>
      <c r="MP158" s="862">
        <v>9.2520110269100897E-2</v>
      </c>
      <c r="MQ158" s="862">
        <v>9.2520110269100897E-2</v>
      </c>
      <c r="MR158" s="862">
        <v>9.2520110269100897E-2</v>
      </c>
      <c r="MS158" s="862">
        <v>9.2520110269100897E-2</v>
      </c>
      <c r="MT158" s="862">
        <v>9.2520110269100897E-2</v>
      </c>
      <c r="MU158" s="862">
        <v>9.2520110269100897E-2</v>
      </c>
      <c r="MV158" s="862">
        <v>9.2520110269100897E-2</v>
      </c>
      <c r="MW158" s="862">
        <v>0.20085908898762028</v>
      </c>
      <c r="MX158" s="862">
        <v>0.20085908898762028</v>
      </c>
      <c r="MY158" s="862">
        <v>0.20085908898762028</v>
      </c>
      <c r="MZ158" s="862">
        <v>0.20085908898762028</v>
      </c>
      <c r="NA158" s="862">
        <v>0.20085908898762028</v>
      </c>
      <c r="NB158" s="862">
        <v>-3.8851275780110051E-2</v>
      </c>
      <c r="NC158" s="862">
        <v>-3.8851275780110051E-2</v>
      </c>
      <c r="ND158" s="862">
        <v>-3.8851275780110051E-2</v>
      </c>
      <c r="NE158" s="862">
        <v>-3.8851275780110051E-2</v>
      </c>
      <c r="NF158" s="862">
        <v>0.11301421665964995</v>
      </c>
      <c r="NG158" s="862">
        <v>0.12244828122923401</v>
      </c>
      <c r="NH158" s="862">
        <v>0.12244828122923401</v>
      </c>
      <c r="NI158" s="862">
        <v>0.12244828122923401</v>
      </c>
      <c r="NJ158" s="862">
        <v>0.12244828122923401</v>
      </c>
      <c r="NK158" s="862">
        <v>0.12244828122923401</v>
      </c>
      <c r="NL158" s="862">
        <v>0.12244828122923401</v>
      </c>
      <c r="NM158" s="862">
        <v>0.12244828122923401</v>
      </c>
      <c r="NN158" s="862">
        <v>0.26321756976750876</v>
      </c>
      <c r="NO158" s="862">
        <v>0.26321756976750876</v>
      </c>
      <c r="NP158" s="862">
        <v>0.26321756976750876</v>
      </c>
      <c r="NQ158" s="862">
        <v>0.26321756976750876</v>
      </c>
      <c r="NR158" s="862">
        <v>0.26321756976750876</v>
      </c>
      <c r="NS158" s="862">
        <v>0.26321756976750876</v>
      </c>
      <c r="NT158" s="862">
        <v>0.26321756976750876</v>
      </c>
      <c r="NU158" s="862">
        <v>1.4943423993321217</v>
      </c>
      <c r="NV158" s="862">
        <v>1.4943423993321217</v>
      </c>
      <c r="NW158" s="862">
        <v>1.4943423993321217</v>
      </c>
      <c r="NX158" s="862">
        <v>1.4943423993321217</v>
      </c>
      <c r="NY158" s="862">
        <v>1.2572274409840789</v>
      </c>
      <c r="NZ158" s="862">
        <v>1.2572274409840789</v>
      </c>
      <c r="OA158" s="862">
        <v>1.1915619511601649</v>
      </c>
      <c r="OB158" s="862">
        <v>1.1915619511601649</v>
      </c>
      <c r="OC158" s="862">
        <v>1.1915619511601649</v>
      </c>
      <c r="OD158" s="862">
        <v>0.51440099145643714</v>
      </c>
      <c r="OE158" s="862">
        <v>0.51440099145643714</v>
      </c>
      <c r="OF158" s="862">
        <v>0.51440099145643714</v>
      </c>
      <c r="OG158" s="862">
        <v>0.51440099145643714</v>
      </c>
      <c r="OH158" s="862">
        <v>0.11824010963871068</v>
      </c>
      <c r="OI158" s="862">
        <v>0.11824010963871068</v>
      </c>
      <c r="OJ158" s="862">
        <v>0.11824010963871068</v>
      </c>
      <c r="OK158" s="862">
        <v>0.11824010963871068</v>
      </c>
      <c r="OL158" s="862">
        <v>0.11824010963871068</v>
      </c>
      <c r="OM158" s="862">
        <v>0.11824010963871068</v>
      </c>
      <c r="ON158" s="862">
        <v>0.11824010963871068</v>
      </c>
      <c r="OO158" s="862">
        <v>0.11824010963871068</v>
      </c>
      <c r="OP158" s="862">
        <v>9.2520110269100897E-2</v>
      </c>
      <c r="OQ158" s="862">
        <v>9.2520110269100897E-2</v>
      </c>
      <c r="OR158" s="862">
        <v>9.2520110269100897E-2</v>
      </c>
      <c r="OS158" s="862">
        <v>9.2520110269100897E-2</v>
      </c>
      <c r="OT158" s="862">
        <v>9.2520110269100897E-2</v>
      </c>
      <c r="OU158" s="862">
        <v>9.2520110269100897E-2</v>
      </c>
      <c r="OV158" s="862">
        <v>9.2520110269100897E-2</v>
      </c>
      <c r="OW158" s="862">
        <v>0.20085908898762028</v>
      </c>
      <c r="OX158" s="862">
        <v>0.20085908898762028</v>
      </c>
      <c r="OY158" s="862">
        <v>0.20085908898762028</v>
      </c>
      <c r="OZ158" s="862">
        <v>0.20085908898762028</v>
      </c>
      <c r="PA158" s="862">
        <v>0.20085908898762028</v>
      </c>
      <c r="PB158" s="862">
        <v>-3.8851275780110051E-2</v>
      </c>
      <c r="PC158" s="862">
        <v>-3.8851275780110051E-2</v>
      </c>
      <c r="PD158" s="862">
        <v>-3.8851275780110051E-2</v>
      </c>
      <c r="PE158" s="862">
        <v>-3.8851275780110051E-2</v>
      </c>
      <c r="PF158" s="862">
        <v>0.11301421665964995</v>
      </c>
      <c r="PG158" s="862">
        <v>0.12244828122923401</v>
      </c>
      <c r="PH158" s="862">
        <v>0.12244828122923401</v>
      </c>
      <c r="PI158" s="862">
        <v>0.12244828122923401</v>
      </c>
      <c r="PJ158" s="862">
        <v>0.12244828122923401</v>
      </c>
      <c r="PK158" s="862">
        <v>0.12244828122923401</v>
      </c>
      <c r="PL158" s="862">
        <v>0.12244828122923401</v>
      </c>
      <c r="PM158" s="862">
        <v>0.12244828122923401</v>
      </c>
      <c r="PN158" s="862">
        <v>0.26321756976750876</v>
      </c>
      <c r="PO158" s="862">
        <v>0.26321756976750876</v>
      </c>
      <c r="PP158" s="862">
        <v>0.26321756976750876</v>
      </c>
      <c r="PQ158" s="862">
        <v>0.26321756976750876</v>
      </c>
      <c r="PR158" s="862">
        <v>0.26321756976750876</v>
      </c>
      <c r="PS158" s="862">
        <v>0.26321756976750876</v>
      </c>
      <c r="PT158" s="862">
        <v>0.26321756976750876</v>
      </c>
      <c r="PU158" s="862">
        <v>1.4943423993321217</v>
      </c>
      <c r="PV158" s="862">
        <v>1.4943423993321217</v>
      </c>
      <c r="PW158" s="862">
        <v>1.4943423993321217</v>
      </c>
      <c r="PX158" s="862">
        <v>1.4943423993321217</v>
      </c>
      <c r="PY158" s="862">
        <v>1.2572274409840789</v>
      </c>
      <c r="PZ158" s="862">
        <v>1.2572274409840789</v>
      </c>
      <c r="QA158" s="862">
        <v>1.1915619511601649</v>
      </c>
      <c r="QB158" s="862">
        <v>1.1915619511601649</v>
      </c>
      <c r="QC158" s="862">
        <v>1.1915619511601649</v>
      </c>
      <c r="QD158" s="862">
        <v>0.51440099145643714</v>
      </c>
      <c r="QE158" s="862">
        <v>0.51440099145643714</v>
      </c>
      <c r="QF158" s="862">
        <v>0.51440099145643714</v>
      </c>
      <c r="QG158" s="862">
        <v>0.51440099145643714</v>
      </c>
      <c r="QH158" s="862">
        <v>0.11824010963871068</v>
      </c>
      <c r="QI158" s="862">
        <v>0.11824010963871068</v>
      </c>
      <c r="QJ158" s="862">
        <v>0.11824010963871068</v>
      </c>
      <c r="QK158" s="862">
        <v>0.11824010963871068</v>
      </c>
      <c r="QL158" s="862">
        <v>0.11824010963871068</v>
      </c>
      <c r="QM158" s="862">
        <v>0.11824010963871068</v>
      </c>
      <c r="QN158" s="862">
        <v>0.11824010963871068</v>
      </c>
      <c r="QO158" s="862">
        <v>0.11824010963871068</v>
      </c>
      <c r="QP158" s="862">
        <v>9.2520110269100897E-2</v>
      </c>
      <c r="QQ158" s="862">
        <v>9.2520110269100897E-2</v>
      </c>
      <c r="QR158" s="862">
        <v>9.2520110269100897E-2</v>
      </c>
      <c r="QS158" s="862">
        <v>9.2520110269100897E-2</v>
      </c>
      <c r="QT158" s="862">
        <v>9.2520110269100897E-2</v>
      </c>
      <c r="QU158" s="862">
        <v>9.2520110269100897E-2</v>
      </c>
      <c r="QV158" s="862">
        <v>9.2520110269100897E-2</v>
      </c>
      <c r="QW158" s="862">
        <v>0.20085908898762028</v>
      </c>
      <c r="QX158" s="862">
        <v>0.20085908898762028</v>
      </c>
      <c r="QY158" s="862">
        <v>0.20085908898762028</v>
      </c>
      <c r="QZ158" s="862">
        <v>0.20085908898762028</v>
      </c>
      <c r="RA158" s="862">
        <v>0.20085908898762028</v>
      </c>
      <c r="RB158" s="862">
        <v>-3.8851275780110051E-2</v>
      </c>
      <c r="RC158" s="862">
        <v>-3.8851275780110051E-2</v>
      </c>
      <c r="RD158" s="862">
        <v>-3.8851275780110051E-2</v>
      </c>
      <c r="RE158" s="862">
        <v>-3.8851275780110051E-2</v>
      </c>
      <c r="RF158" s="862">
        <v>0.11301421665964995</v>
      </c>
      <c r="RG158" s="862">
        <v>0.12244828122923401</v>
      </c>
      <c r="RH158" s="862">
        <v>0.12244828122923401</v>
      </c>
      <c r="RI158" s="862">
        <v>0.12244828122923401</v>
      </c>
      <c r="RJ158" s="862">
        <v>0.12244828122923401</v>
      </c>
      <c r="RK158" s="862">
        <v>0.12244828122923401</v>
      </c>
      <c r="RL158" s="862">
        <v>0.12244828122923401</v>
      </c>
      <c r="RM158" s="862">
        <v>0.12244828122923401</v>
      </c>
      <c r="RN158" s="862">
        <v>0.26321756976750876</v>
      </c>
      <c r="RO158" s="862">
        <v>0.26321756976750876</v>
      </c>
      <c r="RP158" s="862">
        <v>0.26321756976750876</v>
      </c>
      <c r="RQ158" s="862">
        <v>0.26321756976750876</v>
      </c>
      <c r="RR158" s="862">
        <v>0.26321756976750876</v>
      </c>
      <c r="RS158" s="862">
        <v>0.26321756976750876</v>
      </c>
      <c r="RT158" s="862">
        <v>0.26321756976750876</v>
      </c>
      <c r="RU158" s="862">
        <v>1.4943423993321217</v>
      </c>
      <c r="RV158" s="862">
        <v>1.4943423993321217</v>
      </c>
      <c r="RW158" s="862">
        <v>1.4943423993321217</v>
      </c>
      <c r="RX158" s="862">
        <v>1.4943423993321217</v>
      </c>
      <c r="RY158" s="862">
        <v>1.2572274409840789</v>
      </c>
      <c r="RZ158" s="862">
        <v>1.2572274409840789</v>
      </c>
      <c r="SA158" s="862">
        <v>1.1915619511601649</v>
      </c>
      <c r="SB158" s="862">
        <v>1.1915619511601649</v>
      </c>
      <c r="SC158" s="862">
        <v>1.1915619511601649</v>
      </c>
      <c r="SD158" s="862">
        <v>0.51440099145643714</v>
      </c>
      <c r="SE158" s="862">
        <v>0.51440099145643714</v>
      </c>
      <c r="SF158" s="862">
        <v>0.51440099145643714</v>
      </c>
      <c r="SG158" s="862">
        <v>0.51440099145643714</v>
      </c>
      <c r="SH158" s="862">
        <v>0.11824010963871068</v>
      </c>
      <c r="SI158" s="862">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935</v>
      </c>
      <c r="J159" s="764"/>
      <c r="K159" s="862">
        <v>0</v>
      </c>
      <c r="L159" s="862">
        <v>0</v>
      </c>
      <c r="M159" s="862">
        <v>0</v>
      </c>
      <c r="N159" s="862">
        <v>0</v>
      </c>
      <c r="O159" s="862">
        <v>0</v>
      </c>
      <c r="P159" s="862">
        <v>0</v>
      </c>
      <c r="Q159" s="862">
        <v>0</v>
      </c>
      <c r="R159" s="862">
        <v>0</v>
      </c>
      <c r="S159" s="862">
        <v>0</v>
      </c>
      <c r="T159" s="862">
        <v>0</v>
      </c>
      <c r="U159" s="862">
        <v>0</v>
      </c>
      <c r="V159" s="862">
        <v>0</v>
      </c>
      <c r="W159" s="862">
        <v>0</v>
      </c>
      <c r="X159" s="862">
        <v>0</v>
      </c>
      <c r="Y159" s="862">
        <v>0</v>
      </c>
      <c r="Z159" s="862">
        <v>0</v>
      </c>
      <c r="AA159" s="862">
        <v>0</v>
      </c>
      <c r="AB159" s="862">
        <v>0</v>
      </c>
      <c r="AC159" s="862">
        <v>0</v>
      </c>
      <c r="AD159" s="862">
        <v>0</v>
      </c>
      <c r="AE159" s="862">
        <v>0</v>
      </c>
      <c r="AF159" s="862">
        <v>0</v>
      </c>
      <c r="AG159" s="862">
        <v>0</v>
      </c>
      <c r="AH159" s="862">
        <v>0</v>
      </c>
      <c r="AI159" s="862">
        <v>0</v>
      </c>
      <c r="AJ159" s="862">
        <v>0</v>
      </c>
      <c r="AK159" s="862">
        <v>0</v>
      </c>
      <c r="AL159" s="862">
        <v>0</v>
      </c>
      <c r="AM159" s="862">
        <v>0</v>
      </c>
      <c r="AN159" s="862">
        <v>0</v>
      </c>
      <c r="AO159" s="862">
        <v>0</v>
      </c>
      <c r="AP159" s="862">
        <v>0</v>
      </c>
      <c r="AQ159" s="862">
        <v>0</v>
      </c>
      <c r="AR159" s="862">
        <v>0</v>
      </c>
      <c r="AS159" s="862">
        <v>0</v>
      </c>
      <c r="AT159" s="862">
        <v>0</v>
      </c>
      <c r="AU159" s="862">
        <v>0</v>
      </c>
      <c r="AV159" s="862">
        <v>0</v>
      </c>
      <c r="AW159" s="862">
        <v>0</v>
      </c>
      <c r="AX159" s="862">
        <v>0</v>
      </c>
      <c r="AY159" s="862">
        <v>0</v>
      </c>
      <c r="AZ159" s="862">
        <v>0</v>
      </c>
      <c r="BA159" s="862">
        <v>0</v>
      </c>
      <c r="BB159" s="862">
        <v>0</v>
      </c>
      <c r="BC159" s="862">
        <v>0</v>
      </c>
      <c r="BD159" s="862">
        <v>0</v>
      </c>
      <c r="BE159" s="862">
        <v>0</v>
      </c>
      <c r="BF159" s="862">
        <v>0</v>
      </c>
      <c r="BG159" s="862">
        <v>0</v>
      </c>
      <c r="BH159" s="862">
        <v>0</v>
      </c>
      <c r="BI159" s="862">
        <v>0</v>
      </c>
      <c r="BJ159" s="862">
        <v>0</v>
      </c>
      <c r="BK159" s="862">
        <v>0</v>
      </c>
      <c r="BL159" s="862">
        <v>0</v>
      </c>
      <c r="BM159" s="862">
        <v>0</v>
      </c>
      <c r="BN159" s="862">
        <v>0</v>
      </c>
      <c r="BO159" s="862">
        <v>0</v>
      </c>
      <c r="BP159" s="862">
        <v>0</v>
      </c>
      <c r="BQ159" s="862">
        <v>0</v>
      </c>
      <c r="BR159" s="862">
        <v>0</v>
      </c>
      <c r="BS159" s="862">
        <v>0</v>
      </c>
      <c r="BT159" s="862">
        <v>0</v>
      </c>
      <c r="BU159" s="862">
        <v>0</v>
      </c>
      <c r="BV159" s="862">
        <v>0</v>
      </c>
      <c r="BW159" s="862">
        <v>0</v>
      </c>
      <c r="BX159" s="862">
        <v>0</v>
      </c>
      <c r="BY159" s="862">
        <v>0</v>
      </c>
      <c r="BZ159" s="862">
        <v>0</v>
      </c>
      <c r="CA159" s="862">
        <v>0</v>
      </c>
      <c r="CB159" s="862">
        <v>0</v>
      </c>
      <c r="CC159" s="862">
        <v>0</v>
      </c>
      <c r="CD159" s="862">
        <v>0</v>
      </c>
      <c r="CE159" s="862">
        <v>0</v>
      </c>
      <c r="CF159" s="862">
        <v>0</v>
      </c>
      <c r="CG159" s="862">
        <v>0</v>
      </c>
      <c r="CH159" s="862">
        <v>0</v>
      </c>
      <c r="CI159" s="862">
        <v>0</v>
      </c>
      <c r="CJ159" s="862">
        <v>0</v>
      </c>
      <c r="CK159" s="862">
        <v>0</v>
      </c>
      <c r="CL159" s="862">
        <v>0</v>
      </c>
      <c r="CM159" s="862">
        <v>0</v>
      </c>
      <c r="CN159" s="862">
        <v>0</v>
      </c>
      <c r="CO159" s="862">
        <v>0</v>
      </c>
      <c r="CP159" s="862">
        <v>0</v>
      </c>
      <c r="CQ159" s="862">
        <v>0</v>
      </c>
      <c r="CR159" s="862">
        <v>0</v>
      </c>
      <c r="CS159" s="862">
        <v>0</v>
      </c>
      <c r="CT159" s="862">
        <v>0</v>
      </c>
      <c r="CU159" s="862">
        <v>0</v>
      </c>
      <c r="CV159" s="862">
        <v>0</v>
      </c>
      <c r="CW159" s="862">
        <v>0</v>
      </c>
      <c r="CX159" s="862">
        <v>0</v>
      </c>
      <c r="CY159" s="862">
        <v>0</v>
      </c>
      <c r="CZ159" s="862">
        <v>0</v>
      </c>
      <c r="DA159" s="862">
        <v>0</v>
      </c>
      <c r="DB159" s="862">
        <v>0</v>
      </c>
      <c r="DC159" s="862">
        <v>0</v>
      </c>
      <c r="DD159" s="862">
        <v>0</v>
      </c>
      <c r="DE159" s="862">
        <v>0</v>
      </c>
      <c r="DF159" s="862">
        <v>0</v>
      </c>
      <c r="DG159" s="862">
        <v>0</v>
      </c>
      <c r="DH159" s="862">
        <v>0</v>
      </c>
      <c r="DI159" s="862">
        <v>0</v>
      </c>
      <c r="DJ159" s="862">
        <v>0</v>
      </c>
      <c r="DK159" s="862">
        <v>0</v>
      </c>
      <c r="DL159" s="862">
        <v>0</v>
      </c>
      <c r="DM159" s="862">
        <v>0</v>
      </c>
      <c r="DN159" s="862">
        <v>0</v>
      </c>
      <c r="DO159" s="862">
        <v>0</v>
      </c>
      <c r="DP159" s="862">
        <v>0</v>
      </c>
      <c r="DQ159" s="862">
        <v>0</v>
      </c>
      <c r="DR159" s="862">
        <v>0</v>
      </c>
      <c r="DS159" s="862">
        <v>0</v>
      </c>
      <c r="DT159" s="862">
        <v>0</v>
      </c>
      <c r="DU159" s="862">
        <v>0</v>
      </c>
      <c r="DV159" s="862">
        <v>0</v>
      </c>
      <c r="DW159" s="862">
        <v>0</v>
      </c>
      <c r="DX159" s="862">
        <v>0</v>
      </c>
      <c r="DY159" s="862">
        <v>0</v>
      </c>
      <c r="DZ159" s="862">
        <v>0</v>
      </c>
      <c r="EA159" s="862">
        <v>0</v>
      </c>
      <c r="EB159" s="862">
        <v>0</v>
      </c>
      <c r="EC159" s="862">
        <v>0</v>
      </c>
      <c r="ED159" s="862">
        <v>0</v>
      </c>
      <c r="EE159" s="862">
        <v>0</v>
      </c>
      <c r="EF159" s="862">
        <v>0</v>
      </c>
      <c r="EG159" s="862">
        <v>0</v>
      </c>
      <c r="EH159" s="862">
        <v>0</v>
      </c>
      <c r="EI159" s="862">
        <v>0</v>
      </c>
      <c r="EJ159" s="862">
        <v>0</v>
      </c>
      <c r="EK159" s="862">
        <v>0</v>
      </c>
      <c r="EL159" s="862">
        <v>0</v>
      </c>
      <c r="EM159" s="862">
        <v>0</v>
      </c>
      <c r="EN159" s="862">
        <v>0</v>
      </c>
      <c r="EO159" s="862">
        <v>0</v>
      </c>
      <c r="EP159" s="862">
        <v>0</v>
      </c>
      <c r="EQ159" s="862">
        <v>0</v>
      </c>
      <c r="ER159" s="862">
        <v>0</v>
      </c>
      <c r="ES159" s="862">
        <v>0</v>
      </c>
      <c r="ET159" s="862">
        <v>0</v>
      </c>
      <c r="EU159" s="862">
        <v>0</v>
      </c>
      <c r="EV159" s="862">
        <v>0</v>
      </c>
      <c r="EW159" s="862">
        <v>0</v>
      </c>
      <c r="EX159" s="862">
        <v>0</v>
      </c>
      <c r="EY159" s="862">
        <v>0</v>
      </c>
      <c r="EZ159" s="862">
        <v>0</v>
      </c>
      <c r="FA159" s="862">
        <v>0</v>
      </c>
      <c r="FB159" s="862">
        <v>0</v>
      </c>
      <c r="FC159" s="862">
        <v>0</v>
      </c>
      <c r="FD159" s="862">
        <v>0</v>
      </c>
      <c r="FE159" s="862">
        <v>0</v>
      </c>
      <c r="FF159" s="862">
        <v>0</v>
      </c>
      <c r="FG159" s="862">
        <v>0</v>
      </c>
      <c r="FH159" s="862">
        <v>0</v>
      </c>
      <c r="FI159" s="862">
        <v>0</v>
      </c>
      <c r="FJ159" s="862">
        <v>0</v>
      </c>
      <c r="FK159" s="862">
        <v>0</v>
      </c>
      <c r="FL159" s="862">
        <v>0</v>
      </c>
      <c r="FM159" s="862">
        <v>0</v>
      </c>
      <c r="FN159" s="862">
        <v>0</v>
      </c>
      <c r="FO159" s="862">
        <v>0</v>
      </c>
      <c r="FP159" s="862">
        <v>0</v>
      </c>
      <c r="FQ159" s="862">
        <v>0</v>
      </c>
      <c r="FR159" s="862">
        <v>0</v>
      </c>
      <c r="FS159" s="862">
        <v>0</v>
      </c>
      <c r="FT159" s="862">
        <v>0</v>
      </c>
      <c r="FU159" s="862">
        <v>0</v>
      </c>
      <c r="FV159" s="862">
        <v>0</v>
      </c>
      <c r="FW159" s="862">
        <v>0</v>
      </c>
      <c r="FX159" s="862">
        <v>0</v>
      </c>
      <c r="FY159" s="862">
        <v>0</v>
      </c>
      <c r="FZ159" s="862">
        <v>0</v>
      </c>
      <c r="GA159" s="862">
        <v>0</v>
      </c>
      <c r="GB159" s="862">
        <v>0</v>
      </c>
      <c r="GC159" s="862">
        <v>0</v>
      </c>
      <c r="GD159" s="862">
        <v>0</v>
      </c>
      <c r="GE159" s="862">
        <v>0</v>
      </c>
      <c r="GF159" s="862">
        <v>0</v>
      </c>
      <c r="GG159" s="862">
        <v>0</v>
      </c>
      <c r="GH159" s="862">
        <v>0</v>
      </c>
      <c r="GI159" s="862">
        <v>0</v>
      </c>
      <c r="GJ159" s="862">
        <v>0</v>
      </c>
      <c r="GK159" s="862">
        <v>0</v>
      </c>
      <c r="GL159" s="862">
        <v>0</v>
      </c>
      <c r="GM159" s="862">
        <v>0</v>
      </c>
      <c r="GN159" s="862">
        <v>0</v>
      </c>
      <c r="GO159" s="862">
        <v>0</v>
      </c>
      <c r="GP159" s="862">
        <v>0</v>
      </c>
      <c r="GQ159" s="862">
        <v>0</v>
      </c>
      <c r="GR159" s="862">
        <v>0</v>
      </c>
      <c r="GS159" s="862">
        <v>0</v>
      </c>
      <c r="GT159" s="862">
        <v>0</v>
      </c>
      <c r="GU159" s="862">
        <v>0</v>
      </c>
      <c r="GV159" s="862">
        <v>0</v>
      </c>
      <c r="GW159" s="862">
        <v>0</v>
      </c>
      <c r="GX159" s="862">
        <v>0</v>
      </c>
      <c r="GY159" s="862">
        <v>0</v>
      </c>
      <c r="GZ159" s="862">
        <v>0</v>
      </c>
      <c r="HA159" s="862">
        <v>0</v>
      </c>
      <c r="HB159" s="862">
        <v>0</v>
      </c>
      <c r="HC159" s="862">
        <v>0</v>
      </c>
      <c r="HD159" s="862">
        <v>0</v>
      </c>
      <c r="HE159" s="862">
        <v>0</v>
      </c>
      <c r="HF159" s="862">
        <v>0</v>
      </c>
      <c r="HG159" s="862">
        <v>0</v>
      </c>
      <c r="HH159" s="862">
        <v>0</v>
      </c>
      <c r="HI159" s="862">
        <v>0</v>
      </c>
      <c r="HJ159" s="862">
        <v>0</v>
      </c>
      <c r="HK159" s="862">
        <v>0</v>
      </c>
      <c r="HL159" s="862">
        <v>0</v>
      </c>
      <c r="HM159" s="862">
        <v>0</v>
      </c>
      <c r="HN159" s="862">
        <v>0</v>
      </c>
      <c r="HO159" s="862">
        <v>0</v>
      </c>
      <c r="HP159" s="862">
        <v>0</v>
      </c>
      <c r="HQ159" s="862">
        <v>0</v>
      </c>
      <c r="HR159" s="862">
        <v>0</v>
      </c>
      <c r="HS159" s="862">
        <v>0</v>
      </c>
      <c r="HT159" s="862">
        <v>0</v>
      </c>
      <c r="HU159" s="862">
        <v>0</v>
      </c>
      <c r="HV159" s="862">
        <v>0</v>
      </c>
      <c r="HW159" s="862">
        <v>0</v>
      </c>
      <c r="HX159" s="862">
        <v>0</v>
      </c>
      <c r="HY159" s="862">
        <v>0</v>
      </c>
      <c r="HZ159" s="862">
        <v>0</v>
      </c>
      <c r="IA159" s="862">
        <v>0</v>
      </c>
      <c r="IB159" s="862">
        <v>0</v>
      </c>
      <c r="IC159" s="862">
        <v>0</v>
      </c>
      <c r="ID159" s="862">
        <v>0</v>
      </c>
      <c r="IE159" s="862">
        <v>0</v>
      </c>
      <c r="IF159" s="862">
        <v>0</v>
      </c>
      <c r="IG159" s="862">
        <v>0</v>
      </c>
      <c r="IH159" s="862">
        <v>0</v>
      </c>
      <c r="II159" s="862">
        <v>0</v>
      </c>
      <c r="IJ159" s="862">
        <v>0</v>
      </c>
      <c r="IK159" s="862">
        <v>0</v>
      </c>
      <c r="IL159" s="862">
        <v>0</v>
      </c>
      <c r="IM159" s="862">
        <v>0</v>
      </c>
      <c r="IN159" s="862">
        <v>0</v>
      </c>
      <c r="IO159" s="862">
        <v>0</v>
      </c>
      <c r="IP159" s="862">
        <v>0</v>
      </c>
      <c r="IQ159" s="862">
        <v>0</v>
      </c>
      <c r="IR159" s="862">
        <v>0</v>
      </c>
      <c r="IS159" s="862">
        <v>0</v>
      </c>
      <c r="IT159" s="862">
        <v>0</v>
      </c>
      <c r="IU159" s="862">
        <v>0</v>
      </c>
      <c r="IV159" s="862">
        <v>0</v>
      </c>
      <c r="IW159" s="862">
        <v>0</v>
      </c>
      <c r="IX159" s="862">
        <v>0</v>
      </c>
      <c r="IY159" s="862">
        <v>0</v>
      </c>
      <c r="IZ159" s="862">
        <v>0</v>
      </c>
      <c r="JA159" s="862">
        <v>0</v>
      </c>
      <c r="JB159" s="862">
        <v>0</v>
      </c>
      <c r="JC159" s="862">
        <v>0</v>
      </c>
      <c r="JD159" s="862">
        <v>0</v>
      </c>
      <c r="JE159" s="862">
        <v>0</v>
      </c>
      <c r="JF159" s="862">
        <v>0</v>
      </c>
      <c r="JG159" s="862">
        <v>0</v>
      </c>
      <c r="JH159" s="862">
        <v>0</v>
      </c>
      <c r="JI159" s="862">
        <v>0</v>
      </c>
      <c r="JJ159" s="862">
        <v>0</v>
      </c>
      <c r="JK159" s="862">
        <v>0</v>
      </c>
      <c r="JL159" s="862">
        <v>0</v>
      </c>
      <c r="JM159" s="862">
        <v>0</v>
      </c>
      <c r="JN159" s="862">
        <v>0</v>
      </c>
      <c r="JO159" s="862">
        <v>0</v>
      </c>
      <c r="JP159" s="862">
        <v>0</v>
      </c>
      <c r="JQ159" s="862">
        <v>0</v>
      </c>
      <c r="JR159" s="862">
        <v>0</v>
      </c>
      <c r="JS159" s="862">
        <v>0</v>
      </c>
      <c r="JT159" s="862">
        <v>0</v>
      </c>
      <c r="JU159" s="862">
        <v>0</v>
      </c>
      <c r="JV159" s="862">
        <v>0</v>
      </c>
      <c r="JW159" s="862">
        <v>0</v>
      </c>
      <c r="JX159" s="862">
        <v>0</v>
      </c>
      <c r="JY159" s="862">
        <v>0</v>
      </c>
      <c r="JZ159" s="862">
        <v>0</v>
      </c>
      <c r="KA159" s="862">
        <v>0</v>
      </c>
      <c r="KB159" s="862">
        <v>0</v>
      </c>
      <c r="KC159" s="862">
        <v>0</v>
      </c>
      <c r="KD159" s="862">
        <v>0</v>
      </c>
      <c r="KE159" s="862">
        <v>0</v>
      </c>
      <c r="KF159" s="862">
        <v>0</v>
      </c>
      <c r="KG159" s="862">
        <v>0</v>
      </c>
      <c r="KH159" s="862">
        <v>0</v>
      </c>
      <c r="KI159" s="862">
        <v>0</v>
      </c>
      <c r="KJ159" s="862">
        <v>0</v>
      </c>
      <c r="KK159" s="862">
        <v>0</v>
      </c>
      <c r="KL159" s="862">
        <v>0</v>
      </c>
      <c r="KM159" s="862">
        <v>0</v>
      </c>
      <c r="KN159" s="862">
        <v>0</v>
      </c>
      <c r="KO159" s="862">
        <v>0</v>
      </c>
      <c r="KP159" s="862">
        <v>0</v>
      </c>
      <c r="KQ159" s="862">
        <v>0</v>
      </c>
      <c r="KR159" s="862">
        <v>0</v>
      </c>
      <c r="KS159" s="862">
        <v>0</v>
      </c>
      <c r="KT159" s="862">
        <v>0</v>
      </c>
      <c r="KU159" s="862">
        <v>0</v>
      </c>
      <c r="KV159" s="862">
        <v>0</v>
      </c>
      <c r="KW159" s="862">
        <v>0</v>
      </c>
      <c r="KX159" s="862">
        <v>0</v>
      </c>
      <c r="KY159" s="862">
        <v>0</v>
      </c>
      <c r="KZ159" s="862">
        <v>0</v>
      </c>
      <c r="LA159" s="862">
        <v>0</v>
      </c>
      <c r="LB159" s="862">
        <v>0</v>
      </c>
      <c r="LC159" s="862">
        <v>0</v>
      </c>
      <c r="LD159" s="862">
        <v>0</v>
      </c>
      <c r="LE159" s="862">
        <v>0</v>
      </c>
      <c r="LF159" s="862">
        <v>0</v>
      </c>
      <c r="LG159" s="862">
        <v>0</v>
      </c>
      <c r="LH159" s="862">
        <v>0</v>
      </c>
      <c r="LI159" s="862">
        <v>0</v>
      </c>
      <c r="LJ159" s="862">
        <v>0</v>
      </c>
      <c r="LK159" s="862">
        <v>0</v>
      </c>
      <c r="LL159" s="862">
        <v>0</v>
      </c>
      <c r="LM159" s="862">
        <v>0</v>
      </c>
      <c r="LN159" s="862">
        <v>0</v>
      </c>
      <c r="LO159" s="862">
        <v>0</v>
      </c>
      <c r="LP159" s="862">
        <v>0</v>
      </c>
      <c r="LQ159" s="862">
        <v>0</v>
      </c>
      <c r="LR159" s="862">
        <v>0</v>
      </c>
      <c r="LS159" s="862">
        <v>0</v>
      </c>
      <c r="LT159" s="862">
        <v>0</v>
      </c>
      <c r="LU159" s="862">
        <v>0</v>
      </c>
      <c r="LV159" s="862">
        <v>0</v>
      </c>
      <c r="LW159" s="862">
        <v>0</v>
      </c>
      <c r="LX159" s="862">
        <v>0</v>
      </c>
      <c r="LY159" s="862">
        <v>0</v>
      </c>
      <c r="LZ159" s="862">
        <v>0</v>
      </c>
      <c r="MA159" s="862">
        <v>0</v>
      </c>
      <c r="MB159" s="862">
        <v>0</v>
      </c>
      <c r="MC159" s="862">
        <v>0</v>
      </c>
      <c r="MD159" s="862">
        <v>0</v>
      </c>
      <c r="ME159" s="862">
        <v>0</v>
      </c>
      <c r="MF159" s="862">
        <v>0</v>
      </c>
      <c r="MG159" s="862">
        <v>0</v>
      </c>
      <c r="MH159" s="862">
        <v>0</v>
      </c>
      <c r="MI159" s="862">
        <v>0</v>
      </c>
      <c r="MJ159" s="862">
        <v>0</v>
      </c>
      <c r="MK159" s="862">
        <v>0</v>
      </c>
      <c r="ML159" s="862">
        <v>0</v>
      </c>
      <c r="MM159" s="862">
        <v>0</v>
      </c>
      <c r="MN159" s="862">
        <v>0</v>
      </c>
      <c r="MO159" s="862">
        <v>0</v>
      </c>
      <c r="MP159" s="862">
        <v>0</v>
      </c>
      <c r="MQ159" s="862">
        <v>0</v>
      </c>
      <c r="MR159" s="862">
        <v>0</v>
      </c>
      <c r="MS159" s="862">
        <v>0</v>
      </c>
      <c r="MT159" s="862">
        <v>0</v>
      </c>
      <c r="MU159" s="862">
        <v>0</v>
      </c>
      <c r="MV159" s="862">
        <v>0</v>
      </c>
      <c r="MW159" s="862">
        <v>0</v>
      </c>
      <c r="MX159" s="862">
        <v>0</v>
      </c>
      <c r="MY159" s="862">
        <v>0</v>
      </c>
      <c r="MZ159" s="862">
        <v>0</v>
      </c>
      <c r="NA159" s="862">
        <v>0</v>
      </c>
      <c r="NB159" s="862">
        <v>0</v>
      </c>
      <c r="NC159" s="862">
        <v>0</v>
      </c>
      <c r="ND159" s="862">
        <v>0</v>
      </c>
      <c r="NE159" s="862">
        <v>0</v>
      </c>
      <c r="NF159" s="862">
        <v>0</v>
      </c>
      <c r="NG159" s="862">
        <v>0</v>
      </c>
      <c r="NH159" s="862">
        <v>0</v>
      </c>
      <c r="NI159" s="862">
        <v>0</v>
      </c>
      <c r="NJ159" s="862">
        <v>0</v>
      </c>
      <c r="NK159" s="862">
        <v>0</v>
      </c>
      <c r="NL159" s="862">
        <v>0</v>
      </c>
      <c r="NM159" s="862">
        <v>0</v>
      </c>
      <c r="NN159" s="862">
        <v>0</v>
      </c>
      <c r="NO159" s="862">
        <v>0</v>
      </c>
      <c r="NP159" s="862">
        <v>0</v>
      </c>
      <c r="NQ159" s="862">
        <v>0</v>
      </c>
      <c r="NR159" s="862">
        <v>0</v>
      </c>
      <c r="NS159" s="862">
        <v>0</v>
      </c>
      <c r="NT159" s="862">
        <v>0</v>
      </c>
      <c r="NU159" s="862">
        <v>0</v>
      </c>
      <c r="NV159" s="862">
        <v>0</v>
      </c>
      <c r="NW159" s="862">
        <v>0</v>
      </c>
      <c r="NX159" s="862">
        <v>0</v>
      </c>
      <c r="NY159" s="862">
        <v>0</v>
      </c>
      <c r="NZ159" s="862">
        <v>0</v>
      </c>
      <c r="OA159" s="862">
        <v>0</v>
      </c>
      <c r="OB159" s="862">
        <v>0</v>
      </c>
      <c r="OC159" s="862">
        <v>0</v>
      </c>
      <c r="OD159" s="862">
        <v>0</v>
      </c>
      <c r="OE159" s="862">
        <v>0</v>
      </c>
      <c r="OF159" s="862">
        <v>0</v>
      </c>
      <c r="OG159" s="862">
        <v>0</v>
      </c>
      <c r="OH159" s="862">
        <v>0</v>
      </c>
      <c r="OI159" s="862">
        <v>0</v>
      </c>
      <c r="OJ159" s="862">
        <v>0</v>
      </c>
      <c r="OK159" s="862">
        <v>0</v>
      </c>
      <c r="OL159" s="862">
        <v>0</v>
      </c>
      <c r="OM159" s="862">
        <v>0</v>
      </c>
      <c r="ON159" s="862">
        <v>0</v>
      </c>
      <c r="OO159" s="862">
        <v>0</v>
      </c>
      <c r="OP159" s="862">
        <v>0</v>
      </c>
      <c r="OQ159" s="862">
        <v>0</v>
      </c>
      <c r="OR159" s="862">
        <v>0</v>
      </c>
      <c r="OS159" s="862">
        <v>0</v>
      </c>
      <c r="OT159" s="862">
        <v>0</v>
      </c>
      <c r="OU159" s="862">
        <v>0</v>
      </c>
      <c r="OV159" s="862">
        <v>0</v>
      </c>
      <c r="OW159" s="862">
        <v>0</v>
      </c>
      <c r="OX159" s="862">
        <v>0</v>
      </c>
      <c r="OY159" s="862">
        <v>0</v>
      </c>
      <c r="OZ159" s="862">
        <v>0</v>
      </c>
      <c r="PA159" s="862">
        <v>0</v>
      </c>
      <c r="PB159" s="862">
        <v>0</v>
      </c>
      <c r="PC159" s="862">
        <v>0</v>
      </c>
      <c r="PD159" s="862">
        <v>0</v>
      </c>
      <c r="PE159" s="862">
        <v>0</v>
      </c>
      <c r="PF159" s="862">
        <v>0</v>
      </c>
      <c r="PG159" s="862">
        <v>0</v>
      </c>
      <c r="PH159" s="862">
        <v>0</v>
      </c>
      <c r="PI159" s="862">
        <v>0</v>
      </c>
      <c r="PJ159" s="862">
        <v>0</v>
      </c>
      <c r="PK159" s="862">
        <v>0</v>
      </c>
      <c r="PL159" s="862">
        <v>0</v>
      </c>
      <c r="PM159" s="862">
        <v>0</v>
      </c>
      <c r="PN159" s="862">
        <v>0</v>
      </c>
      <c r="PO159" s="862">
        <v>0</v>
      </c>
      <c r="PP159" s="862">
        <v>0</v>
      </c>
      <c r="PQ159" s="862">
        <v>0</v>
      </c>
      <c r="PR159" s="862">
        <v>0</v>
      </c>
      <c r="PS159" s="862">
        <v>0</v>
      </c>
      <c r="PT159" s="862">
        <v>0</v>
      </c>
      <c r="PU159" s="862">
        <v>0</v>
      </c>
      <c r="PV159" s="862">
        <v>0</v>
      </c>
      <c r="PW159" s="862">
        <v>0</v>
      </c>
      <c r="PX159" s="862">
        <v>0</v>
      </c>
      <c r="PY159" s="862">
        <v>0</v>
      </c>
      <c r="PZ159" s="862">
        <v>0</v>
      </c>
      <c r="QA159" s="862">
        <v>0</v>
      </c>
      <c r="QB159" s="862">
        <v>0</v>
      </c>
      <c r="QC159" s="862">
        <v>0</v>
      </c>
      <c r="QD159" s="862">
        <v>0</v>
      </c>
      <c r="QE159" s="862">
        <v>0</v>
      </c>
      <c r="QF159" s="862">
        <v>0</v>
      </c>
      <c r="QG159" s="862">
        <v>0</v>
      </c>
      <c r="QH159" s="862">
        <v>0</v>
      </c>
      <c r="QI159" s="862">
        <v>0</v>
      </c>
      <c r="QJ159" s="862">
        <v>0</v>
      </c>
      <c r="QK159" s="862">
        <v>0</v>
      </c>
      <c r="QL159" s="862">
        <v>0</v>
      </c>
      <c r="QM159" s="862">
        <v>0</v>
      </c>
      <c r="QN159" s="862">
        <v>0</v>
      </c>
      <c r="QO159" s="862">
        <v>0</v>
      </c>
      <c r="QP159" s="862">
        <v>0</v>
      </c>
      <c r="QQ159" s="862">
        <v>0</v>
      </c>
      <c r="QR159" s="862">
        <v>0</v>
      </c>
      <c r="QS159" s="862">
        <v>0</v>
      </c>
      <c r="QT159" s="862">
        <v>0</v>
      </c>
      <c r="QU159" s="862">
        <v>0</v>
      </c>
      <c r="QV159" s="862">
        <v>0</v>
      </c>
      <c r="QW159" s="862">
        <v>0</v>
      </c>
      <c r="QX159" s="862">
        <v>0</v>
      </c>
      <c r="QY159" s="862">
        <v>0</v>
      </c>
      <c r="QZ159" s="862">
        <v>0</v>
      </c>
      <c r="RA159" s="862">
        <v>0</v>
      </c>
      <c r="RB159" s="862">
        <v>0</v>
      </c>
      <c r="RC159" s="862">
        <v>0</v>
      </c>
      <c r="RD159" s="862">
        <v>0</v>
      </c>
      <c r="RE159" s="862">
        <v>0</v>
      </c>
      <c r="RF159" s="862">
        <v>0</v>
      </c>
      <c r="RG159" s="862">
        <v>0</v>
      </c>
      <c r="RH159" s="862">
        <v>0</v>
      </c>
      <c r="RI159" s="862">
        <v>0</v>
      </c>
      <c r="RJ159" s="862">
        <v>0</v>
      </c>
      <c r="RK159" s="862">
        <v>0</v>
      </c>
      <c r="RL159" s="862">
        <v>0</v>
      </c>
      <c r="RM159" s="862">
        <v>0</v>
      </c>
      <c r="RN159" s="862">
        <v>0</v>
      </c>
      <c r="RO159" s="862">
        <v>0</v>
      </c>
      <c r="RP159" s="862">
        <v>0</v>
      </c>
      <c r="RQ159" s="862">
        <v>0</v>
      </c>
      <c r="RR159" s="862">
        <v>0</v>
      </c>
      <c r="RS159" s="862">
        <v>0</v>
      </c>
      <c r="RT159" s="862">
        <v>0</v>
      </c>
      <c r="RU159" s="862">
        <v>0</v>
      </c>
      <c r="RV159" s="862">
        <v>0</v>
      </c>
      <c r="RW159" s="862">
        <v>0</v>
      </c>
      <c r="RX159" s="862">
        <v>0</v>
      </c>
      <c r="RY159" s="862">
        <v>0</v>
      </c>
      <c r="RZ159" s="862">
        <v>0</v>
      </c>
      <c r="SA159" s="862">
        <v>0</v>
      </c>
      <c r="SB159" s="862">
        <v>0</v>
      </c>
      <c r="SC159" s="862">
        <v>0</v>
      </c>
      <c r="SD159" s="862">
        <v>0</v>
      </c>
      <c r="SE159" s="862">
        <v>0</v>
      </c>
      <c r="SF159" s="862">
        <v>0</v>
      </c>
      <c r="SG159" s="862">
        <v>0</v>
      </c>
      <c r="SH159" s="862">
        <v>0</v>
      </c>
      <c r="SI159" s="862">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931</v>
      </c>
      <c r="J160" s="764"/>
      <c r="K160" s="862">
        <v>0</v>
      </c>
      <c r="L160" s="862">
        <v>0</v>
      </c>
      <c r="M160" s="862">
        <v>0</v>
      </c>
      <c r="N160" s="862">
        <v>0</v>
      </c>
      <c r="O160" s="862">
        <v>0</v>
      </c>
      <c r="P160" s="862">
        <v>0</v>
      </c>
      <c r="Q160" s="862">
        <v>0</v>
      </c>
      <c r="R160" s="862">
        <v>0</v>
      </c>
      <c r="S160" s="862">
        <v>0</v>
      </c>
      <c r="T160" s="862">
        <v>0</v>
      </c>
      <c r="U160" s="862">
        <v>0</v>
      </c>
      <c r="V160" s="862">
        <v>0</v>
      </c>
      <c r="W160" s="862">
        <v>0</v>
      </c>
      <c r="X160" s="862">
        <v>0</v>
      </c>
      <c r="Y160" s="862">
        <v>0</v>
      </c>
      <c r="Z160" s="862">
        <v>0</v>
      </c>
      <c r="AA160" s="862">
        <v>0</v>
      </c>
      <c r="AB160" s="862">
        <v>0</v>
      </c>
      <c r="AC160" s="862">
        <v>0</v>
      </c>
      <c r="AD160" s="862">
        <v>0</v>
      </c>
      <c r="AE160" s="862">
        <v>0</v>
      </c>
      <c r="AF160" s="862">
        <v>0</v>
      </c>
      <c r="AG160" s="862">
        <v>0</v>
      </c>
      <c r="AH160" s="862">
        <v>0</v>
      </c>
      <c r="AI160" s="862">
        <v>0</v>
      </c>
      <c r="AJ160" s="862">
        <v>0</v>
      </c>
      <c r="AK160" s="862">
        <v>0</v>
      </c>
      <c r="AL160" s="862">
        <v>0</v>
      </c>
      <c r="AM160" s="862">
        <v>0</v>
      </c>
      <c r="AN160" s="862">
        <v>0</v>
      </c>
      <c r="AO160" s="862">
        <v>0</v>
      </c>
      <c r="AP160" s="862">
        <v>0</v>
      </c>
      <c r="AQ160" s="862">
        <v>0</v>
      </c>
      <c r="AR160" s="862">
        <v>0</v>
      </c>
      <c r="AS160" s="862">
        <v>0</v>
      </c>
      <c r="AT160" s="862">
        <v>0</v>
      </c>
      <c r="AU160" s="862">
        <v>0</v>
      </c>
      <c r="AV160" s="862">
        <v>0</v>
      </c>
      <c r="AW160" s="862">
        <v>0</v>
      </c>
      <c r="AX160" s="862">
        <v>0</v>
      </c>
      <c r="AY160" s="862">
        <v>0</v>
      </c>
      <c r="AZ160" s="862">
        <v>0</v>
      </c>
      <c r="BA160" s="862">
        <v>0</v>
      </c>
      <c r="BB160" s="862">
        <v>0</v>
      </c>
      <c r="BC160" s="862">
        <v>0</v>
      </c>
      <c r="BD160" s="862">
        <v>0</v>
      </c>
      <c r="BE160" s="862">
        <v>0</v>
      </c>
      <c r="BF160" s="862">
        <v>0</v>
      </c>
      <c r="BG160" s="862">
        <v>0</v>
      </c>
      <c r="BH160" s="862">
        <v>0</v>
      </c>
      <c r="BI160" s="862">
        <v>0</v>
      </c>
      <c r="BJ160" s="862">
        <v>0</v>
      </c>
      <c r="BK160" s="862">
        <v>0</v>
      </c>
      <c r="BL160" s="862">
        <v>0</v>
      </c>
      <c r="BM160" s="862">
        <v>0</v>
      </c>
      <c r="BN160" s="862">
        <v>0</v>
      </c>
      <c r="BO160" s="862">
        <v>0</v>
      </c>
      <c r="BP160" s="862">
        <v>0</v>
      </c>
      <c r="BQ160" s="862">
        <v>0</v>
      </c>
      <c r="BR160" s="862">
        <v>0</v>
      </c>
      <c r="BS160" s="862">
        <v>0</v>
      </c>
      <c r="BT160" s="862">
        <v>0</v>
      </c>
      <c r="BU160" s="862">
        <v>0</v>
      </c>
      <c r="BV160" s="862">
        <v>0</v>
      </c>
      <c r="BW160" s="862">
        <v>0</v>
      </c>
      <c r="BX160" s="862">
        <v>0</v>
      </c>
      <c r="BY160" s="862">
        <v>0</v>
      </c>
      <c r="BZ160" s="862">
        <v>0</v>
      </c>
      <c r="CA160" s="862">
        <v>0</v>
      </c>
      <c r="CB160" s="862">
        <v>0</v>
      </c>
      <c r="CC160" s="862">
        <v>0</v>
      </c>
      <c r="CD160" s="862">
        <v>0</v>
      </c>
      <c r="CE160" s="862">
        <v>0</v>
      </c>
      <c r="CF160" s="862">
        <v>0</v>
      </c>
      <c r="CG160" s="862">
        <v>0</v>
      </c>
      <c r="CH160" s="862">
        <v>0</v>
      </c>
      <c r="CI160" s="862">
        <v>0</v>
      </c>
      <c r="CJ160" s="862">
        <v>0</v>
      </c>
      <c r="CK160" s="862">
        <v>0</v>
      </c>
      <c r="CL160" s="862">
        <v>0</v>
      </c>
      <c r="CM160" s="862">
        <v>0</v>
      </c>
      <c r="CN160" s="862">
        <v>0</v>
      </c>
      <c r="CO160" s="862">
        <v>0</v>
      </c>
      <c r="CP160" s="862">
        <v>0</v>
      </c>
      <c r="CQ160" s="862">
        <v>0</v>
      </c>
      <c r="CR160" s="862">
        <v>0</v>
      </c>
      <c r="CS160" s="862">
        <v>0</v>
      </c>
      <c r="CT160" s="862">
        <v>0</v>
      </c>
      <c r="CU160" s="862">
        <v>0</v>
      </c>
      <c r="CV160" s="862">
        <v>0</v>
      </c>
      <c r="CW160" s="862">
        <v>0</v>
      </c>
      <c r="CX160" s="862">
        <v>0</v>
      </c>
      <c r="CY160" s="862">
        <v>0</v>
      </c>
      <c r="CZ160" s="862">
        <v>0</v>
      </c>
      <c r="DA160" s="862">
        <v>0</v>
      </c>
      <c r="DB160" s="862">
        <v>0</v>
      </c>
      <c r="DC160" s="862">
        <v>0</v>
      </c>
      <c r="DD160" s="862">
        <v>0</v>
      </c>
      <c r="DE160" s="862">
        <v>0</v>
      </c>
      <c r="DF160" s="862">
        <v>0</v>
      </c>
      <c r="DG160" s="862">
        <v>0</v>
      </c>
      <c r="DH160" s="862">
        <v>0</v>
      </c>
      <c r="DI160" s="862">
        <v>0</v>
      </c>
      <c r="DJ160" s="862">
        <v>0</v>
      </c>
      <c r="DK160" s="862">
        <v>0</v>
      </c>
      <c r="DL160" s="862">
        <v>0</v>
      </c>
      <c r="DM160" s="862">
        <v>0</v>
      </c>
      <c r="DN160" s="862">
        <v>0</v>
      </c>
      <c r="DO160" s="862">
        <v>0</v>
      </c>
      <c r="DP160" s="862">
        <v>0</v>
      </c>
      <c r="DQ160" s="862">
        <v>0</v>
      </c>
      <c r="DR160" s="862">
        <v>0</v>
      </c>
      <c r="DS160" s="862">
        <v>0</v>
      </c>
      <c r="DT160" s="862">
        <v>0</v>
      </c>
      <c r="DU160" s="862">
        <v>0</v>
      </c>
      <c r="DV160" s="862">
        <v>0</v>
      </c>
      <c r="DW160" s="862">
        <v>0</v>
      </c>
      <c r="DX160" s="862">
        <v>0</v>
      </c>
      <c r="DY160" s="862">
        <v>0</v>
      </c>
      <c r="DZ160" s="862">
        <v>0</v>
      </c>
      <c r="EA160" s="862">
        <v>0</v>
      </c>
      <c r="EB160" s="862">
        <v>0</v>
      </c>
      <c r="EC160" s="862">
        <v>0</v>
      </c>
      <c r="ED160" s="862">
        <v>0</v>
      </c>
      <c r="EE160" s="862">
        <v>0</v>
      </c>
      <c r="EF160" s="862">
        <v>0</v>
      </c>
      <c r="EG160" s="862">
        <v>0</v>
      </c>
      <c r="EH160" s="862">
        <v>0</v>
      </c>
      <c r="EI160" s="862">
        <v>0</v>
      </c>
      <c r="EJ160" s="862">
        <v>0</v>
      </c>
      <c r="EK160" s="862">
        <v>0</v>
      </c>
      <c r="EL160" s="862">
        <v>0</v>
      </c>
      <c r="EM160" s="862">
        <v>0</v>
      </c>
      <c r="EN160" s="862">
        <v>0</v>
      </c>
      <c r="EO160" s="862">
        <v>0</v>
      </c>
      <c r="EP160" s="862">
        <v>0</v>
      </c>
      <c r="EQ160" s="862">
        <v>0</v>
      </c>
      <c r="ER160" s="862">
        <v>0</v>
      </c>
      <c r="ES160" s="862">
        <v>0</v>
      </c>
      <c r="ET160" s="862">
        <v>0</v>
      </c>
      <c r="EU160" s="862">
        <v>0</v>
      </c>
      <c r="EV160" s="862">
        <v>0</v>
      </c>
      <c r="EW160" s="862">
        <v>0</v>
      </c>
      <c r="EX160" s="862">
        <v>0</v>
      </c>
      <c r="EY160" s="862">
        <v>0</v>
      </c>
      <c r="EZ160" s="862">
        <v>0</v>
      </c>
      <c r="FA160" s="862">
        <v>0</v>
      </c>
      <c r="FB160" s="862">
        <v>0</v>
      </c>
      <c r="FC160" s="862">
        <v>0</v>
      </c>
      <c r="FD160" s="862">
        <v>0</v>
      </c>
      <c r="FE160" s="862">
        <v>0</v>
      </c>
      <c r="FF160" s="862">
        <v>0</v>
      </c>
      <c r="FG160" s="862">
        <v>0</v>
      </c>
      <c r="FH160" s="862">
        <v>0</v>
      </c>
      <c r="FI160" s="862">
        <v>0</v>
      </c>
      <c r="FJ160" s="862">
        <v>0</v>
      </c>
      <c r="FK160" s="862">
        <v>0</v>
      </c>
      <c r="FL160" s="862">
        <v>0</v>
      </c>
      <c r="FM160" s="862">
        <v>0</v>
      </c>
      <c r="FN160" s="862">
        <v>0</v>
      </c>
      <c r="FO160" s="862">
        <v>0</v>
      </c>
      <c r="FP160" s="862">
        <v>0</v>
      </c>
      <c r="FQ160" s="862">
        <v>0</v>
      </c>
      <c r="FR160" s="862">
        <v>0</v>
      </c>
      <c r="FS160" s="862">
        <v>0</v>
      </c>
      <c r="FT160" s="862">
        <v>0</v>
      </c>
      <c r="FU160" s="862">
        <v>0</v>
      </c>
      <c r="FV160" s="862">
        <v>0</v>
      </c>
      <c r="FW160" s="862">
        <v>0</v>
      </c>
      <c r="FX160" s="862">
        <v>0</v>
      </c>
      <c r="FY160" s="862">
        <v>0</v>
      </c>
      <c r="FZ160" s="862">
        <v>0</v>
      </c>
      <c r="GA160" s="862">
        <v>0</v>
      </c>
      <c r="GB160" s="862">
        <v>0</v>
      </c>
      <c r="GC160" s="862">
        <v>0</v>
      </c>
      <c r="GD160" s="862">
        <v>0</v>
      </c>
      <c r="GE160" s="862">
        <v>0</v>
      </c>
      <c r="GF160" s="862">
        <v>0</v>
      </c>
      <c r="GG160" s="862">
        <v>0</v>
      </c>
      <c r="GH160" s="862">
        <v>0</v>
      </c>
      <c r="GI160" s="862">
        <v>0</v>
      </c>
      <c r="GJ160" s="862">
        <v>0</v>
      </c>
      <c r="GK160" s="862">
        <v>0</v>
      </c>
      <c r="GL160" s="862">
        <v>0</v>
      </c>
      <c r="GM160" s="862">
        <v>0</v>
      </c>
      <c r="GN160" s="862">
        <v>0</v>
      </c>
      <c r="GO160" s="862">
        <v>0</v>
      </c>
      <c r="GP160" s="862">
        <v>0</v>
      </c>
      <c r="GQ160" s="862">
        <v>0</v>
      </c>
      <c r="GR160" s="862">
        <v>0</v>
      </c>
      <c r="GS160" s="862">
        <v>0</v>
      </c>
      <c r="GT160" s="862">
        <v>0</v>
      </c>
      <c r="GU160" s="862">
        <v>0</v>
      </c>
      <c r="GV160" s="862">
        <v>0</v>
      </c>
      <c r="GW160" s="862">
        <v>0</v>
      </c>
      <c r="GX160" s="862">
        <v>0</v>
      </c>
      <c r="GY160" s="862">
        <v>0</v>
      </c>
      <c r="GZ160" s="862">
        <v>0</v>
      </c>
      <c r="HA160" s="862">
        <v>0</v>
      </c>
      <c r="HB160" s="862">
        <v>0</v>
      </c>
      <c r="HC160" s="862">
        <v>0</v>
      </c>
      <c r="HD160" s="862">
        <v>0</v>
      </c>
      <c r="HE160" s="862">
        <v>0</v>
      </c>
      <c r="HF160" s="862">
        <v>0</v>
      </c>
      <c r="HG160" s="862">
        <v>0</v>
      </c>
      <c r="HH160" s="862">
        <v>0</v>
      </c>
      <c r="HI160" s="862">
        <v>0</v>
      </c>
      <c r="HJ160" s="862">
        <v>0</v>
      </c>
      <c r="HK160" s="862">
        <v>0</v>
      </c>
      <c r="HL160" s="862">
        <v>0</v>
      </c>
      <c r="HM160" s="862">
        <v>0</v>
      </c>
      <c r="HN160" s="862">
        <v>0</v>
      </c>
      <c r="HO160" s="862">
        <v>0</v>
      </c>
      <c r="HP160" s="862">
        <v>0</v>
      </c>
      <c r="HQ160" s="862">
        <v>0</v>
      </c>
      <c r="HR160" s="862">
        <v>0</v>
      </c>
      <c r="HS160" s="862">
        <v>0</v>
      </c>
      <c r="HT160" s="862">
        <v>0</v>
      </c>
      <c r="HU160" s="862">
        <v>0</v>
      </c>
      <c r="HV160" s="862">
        <v>0</v>
      </c>
      <c r="HW160" s="862">
        <v>0</v>
      </c>
      <c r="HX160" s="862">
        <v>0</v>
      </c>
      <c r="HY160" s="862">
        <v>0</v>
      </c>
      <c r="HZ160" s="862">
        <v>0</v>
      </c>
      <c r="IA160" s="862">
        <v>0</v>
      </c>
      <c r="IB160" s="862">
        <v>0</v>
      </c>
      <c r="IC160" s="862">
        <v>0</v>
      </c>
      <c r="ID160" s="862">
        <v>0</v>
      </c>
      <c r="IE160" s="862">
        <v>0</v>
      </c>
      <c r="IF160" s="862">
        <v>0</v>
      </c>
      <c r="IG160" s="862">
        <v>0</v>
      </c>
      <c r="IH160" s="862">
        <v>0</v>
      </c>
      <c r="II160" s="862">
        <v>0</v>
      </c>
      <c r="IJ160" s="862">
        <v>0</v>
      </c>
      <c r="IK160" s="862">
        <v>0</v>
      </c>
      <c r="IL160" s="862">
        <v>0</v>
      </c>
      <c r="IM160" s="862">
        <v>0</v>
      </c>
      <c r="IN160" s="862">
        <v>0</v>
      </c>
      <c r="IO160" s="862">
        <v>0</v>
      </c>
      <c r="IP160" s="862">
        <v>0</v>
      </c>
      <c r="IQ160" s="862">
        <v>0</v>
      </c>
      <c r="IR160" s="862">
        <v>0</v>
      </c>
      <c r="IS160" s="862">
        <v>0</v>
      </c>
      <c r="IT160" s="862">
        <v>0</v>
      </c>
      <c r="IU160" s="862">
        <v>0</v>
      </c>
      <c r="IV160" s="862">
        <v>0</v>
      </c>
      <c r="IW160" s="862">
        <v>0</v>
      </c>
      <c r="IX160" s="862">
        <v>0</v>
      </c>
      <c r="IY160" s="862">
        <v>0</v>
      </c>
      <c r="IZ160" s="862">
        <v>0</v>
      </c>
      <c r="JA160" s="862">
        <v>0</v>
      </c>
      <c r="JB160" s="862">
        <v>0</v>
      </c>
      <c r="JC160" s="862">
        <v>0</v>
      </c>
      <c r="JD160" s="862">
        <v>0</v>
      </c>
      <c r="JE160" s="862">
        <v>0</v>
      </c>
      <c r="JF160" s="862">
        <v>0</v>
      </c>
      <c r="JG160" s="862">
        <v>0</v>
      </c>
      <c r="JH160" s="862">
        <v>0</v>
      </c>
      <c r="JI160" s="862">
        <v>0</v>
      </c>
      <c r="JJ160" s="862">
        <v>0</v>
      </c>
      <c r="JK160" s="862">
        <v>0</v>
      </c>
      <c r="JL160" s="862">
        <v>0</v>
      </c>
      <c r="JM160" s="862">
        <v>0</v>
      </c>
      <c r="JN160" s="862">
        <v>0</v>
      </c>
      <c r="JO160" s="862">
        <v>0</v>
      </c>
      <c r="JP160" s="862">
        <v>0</v>
      </c>
      <c r="JQ160" s="862">
        <v>0</v>
      </c>
      <c r="JR160" s="862">
        <v>0</v>
      </c>
      <c r="JS160" s="862">
        <v>0</v>
      </c>
      <c r="JT160" s="862">
        <v>0</v>
      </c>
      <c r="JU160" s="862">
        <v>0</v>
      </c>
      <c r="JV160" s="862">
        <v>0</v>
      </c>
      <c r="JW160" s="862">
        <v>0</v>
      </c>
      <c r="JX160" s="862">
        <v>0</v>
      </c>
      <c r="JY160" s="862">
        <v>0</v>
      </c>
      <c r="JZ160" s="862">
        <v>0</v>
      </c>
      <c r="KA160" s="862">
        <v>0</v>
      </c>
      <c r="KB160" s="862">
        <v>0</v>
      </c>
      <c r="KC160" s="862">
        <v>0</v>
      </c>
      <c r="KD160" s="862">
        <v>0</v>
      </c>
      <c r="KE160" s="862">
        <v>0</v>
      </c>
      <c r="KF160" s="862">
        <v>0</v>
      </c>
      <c r="KG160" s="862">
        <v>0</v>
      </c>
      <c r="KH160" s="862">
        <v>0</v>
      </c>
      <c r="KI160" s="862">
        <v>0</v>
      </c>
      <c r="KJ160" s="862">
        <v>0</v>
      </c>
      <c r="KK160" s="862">
        <v>0</v>
      </c>
      <c r="KL160" s="862">
        <v>0</v>
      </c>
      <c r="KM160" s="862">
        <v>0</v>
      </c>
      <c r="KN160" s="862">
        <v>0</v>
      </c>
      <c r="KO160" s="862">
        <v>0</v>
      </c>
      <c r="KP160" s="862">
        <v>0</v>
      </c>
      <c r="KQ160" s="862">
        <v>0</v>
      </c>
      <c r="KR160" s="862">
        <v>0</v>
      </c>
      <c r="KS160" s="862">
        <v>0</v>
      </c>
      <c r="KT160" s="862">
        <v>0</v>
      </c>
      <c r="KU160" s="862">
        <v>0</v>
      </c>
      <c r="KV160" s="862">
        <v>0</v>
      </c>
      <c r="KW160" s="862">
        <v>0</v>
      </c>
      <c r="KX160" s="862">
        <v>0</v>
      </c>
      <c r="KY160" s="862">
        <v>0</v>
      </c>
      <c r="KZ160" s="862">
        <v>0</v>
      </c>
      <c r="LA160" s="862">
        <v>0</v>
      </c>
      <c r="LB160" s="862">
        <v>0</v>
      </c>
      <c r="LC160" s="862">
        <v>0</v>
      </c>
      <c r="LD160" s="862">
        <v>0</v>
      </c>
      <c r="LE160" s="862">
        <v>0</v>
      </c>
      <c r="LF160" s="862">
        <v>0</v>
      </c>
      <c r="LG160" s="862">
        <v>0</v>
      </c>
      <c r="LH160" s="862">
        <v>0</v>
      </c>
      <c r="LI160" s="862">
        <v>0</v>
      </c>
      <c r="LJ160" s="862">
        <v>0</v>
      </c>
      <c r="LK160" s="862">
        <v>0</v>
      </c>
      <c r="LL160" s="862">
        <v>0</v>
      </c>
      <c r="LM160" s="862">
        <v>0</v>
      </c>
      <c r="LN160" s="862">
        <v>0</v>
      </c>
      <c r="LO160" s="862">
        <v>0</v>
      </c>
      <c r="LP160" s="862">
        <v>0</v>
      </c>
      <c r="LQ160" s="862">
        <v>0</v>
      </c>
      <c r="LR160" s="862">
        <v>0</v>
      </c>
      <c r="LS160" s="862">
        <v>0</v>
      </c>
      <c r="LT160" s="862">
        <v>0</v>
      </c>
      <c r="LU160" s="862">
        <v>0</v>
      </c>
      <c r="LV160" s="862">
        <v>0</v>
      </c>
      <c r="LW160" s="862">
        <v>0</v>
      </c>
      <c r="LX160" s="862">
        <v>0</v>
      </c>
      <c r="LY160" s="862">
        <v>0</v>
      </c>
      <c r="LZ160" s="862">
        <v>0</v>
      </c>
      <c r="MA160" s="862">
        <v>0</v>
      </c>
      <c r="MB160" s="862">
        <v>0</v>
      </c>
      <c r="MC160" s="862">
        <v>0</v>
      </c>
      <c r="MD160" s="862">
        <v>0</v>
      </c>
      <c r="ME160" s="862">
        <v>0</v>
      </c>
      <c r="MF160" s="862">
        <v>0</v>
      </c>
      <c r="MG160" s="862">
        <v>0</v>
      </c>
      <c r="MH160" s="862">
        <v>0</v>
      </c>
      <c r="MI160" s="862">
        <v>0</v>
      </c>
      <c r="MJ160" s="862">
        <v>0</v>
      </c>
      <c r="MK160" s="862">
        <v>0</v>
      </c>
      <c r="ML160" s="862">
        <v>0</v>
      </c>
      <c r="MM160" s="862">
        <v>0</v>
      </c>
      <c r="MN160" s="862">
        <v>0</v>
      </c>
      <c r="MO160" s="862">
        <v>0</v>
      </c>
      <c r="MP160" s="862">
        <v>0</v>
      </c>
      <c r="MQ160" s="862">
        <v>0</v>
      </c>
      <c r="MR160" s="862">
        <v>0</v>
      </c>
      <c r="MS160" s="862">
        <v>0</v>
      </c>
      <c r="MT160" s="862">
        <v>0</v>
      </c>
      <c r="MU160" s="862">
        <v>0</v>
      </c>
      <c r="MV160" s="862">
        <v>0</v>
      </c>
      <c r="MW160" s="862">
        <v>0</v>
      </c>
      <c r="MX160" s="862">
        <v>0</v>
      </c>
      <c r="MY160" s="862">
        <v>0</v>
      </c>
      <c r="MZ160" s="862">
        <v>0</v>
      </c>
      <c r="NA160" s="862">
        <v>0</v>
      </c>
      <c r="NB160" s="862">
        <v>0</v>
      </c>
      <c r="NC160" s="862">
        <v>0</v>
      </c>
      <c r="ND160" s="862">
        <v>0</v>
      </c>
      <c r="NE160" s="862">
        <v>0</v>
      </c>
      <c r="NF160" s="862">
        <v>0</v>
      </c>
      <c r="NG160" s="862">
        <v>0</v>
      </c>
      <c r="NH160" s="862">
        <v>0</v>
      </c>
      <c r="NI160" s="862">
        <v>0</v>
      </c>
      <c r="NJ160" s="862">
        <v>0</v>
      </c>
      <c r="NK160" s="862">
        <v>0</v>
      </c>
      <c r="NL160" s="862">
        <v>0</v>
      </c>
      <c r="NM160" s="862">
        <v>0</v>
      </c>
      <c r="NN160" s="862">
        <v>0</v>
      </c>
      <c r="NO160" s="862">
        <v>0</v>
      </c>
      <c r="NP160" s="862">
        <v>0</v>
      </c>
      <c r="NQ160" s="862">
        <v>0</v>
      </c>
      <c r="NR160" s="862">
        <v>0</v>
      </c>
      <c r="NS160" s="862">
        <v>0</v>
      </c>
      <c r="NT160" s="862">
        <v>0</v>
      </c>
      <c r="NU160" s="862">
        <v>0</v>
      </c>
      <c r="NV160" s="862">
        <v>0</v>
      </c>
      <c r="NW160" s="862">
        <v>0</v>
      </c>
      <c r="NX160" s="862">
        <v>0</v>
      </c>
      <c r="NY160" s="862">
        <v>0</v>
      </c>
      <c r="NZ160" s="862">
        <v>0</v>
      </c>
      <c r="OA160" s="862">
        <v>0</v>
      </c>
      <c r="OB160" s="862">
        <v>0</v>
      </c>
      <c r="OC160" s="862">
        <v>0</v>
      </c>
      <c r="OD160" s="862">
        <v>0</v>
      </c>
      <c r="OE160" s="862">
        <v>0</v>
      </c>
      <c r="OF160" s="862">
        <v>0</v>
      </c>
      <c r="OG160" s="862">
        <v>0</v>
      </c>
      <c r="OH160" s="862">
        <v>0</v>
      </c>
      <c r="OI160" s="862">
        <v>0</v>
      </c>
      <c r="OJ160" s="862">
        <v>0</v>
      </c>
      <c r="OK160" s="862">
        <v>0</v>
      </c>
      <c r="OL160" s="862">
        <v>0</v>
      </c>
      <c r="OM160" s="862">
        <v>0</v>
      </c>
      <c r="ON160" s="862">
        <v>0</v>
      </c>
      <c r="OO160" s="862">
        <v>0</v>
      </c>
      <c r="OP160" s="862">
        <v>0</v>
      </c>
      <c r="OQ160" s="862">
        <v>0</v>
      </c>
      <c r="OR160" s="862">
        <v>0</v>
      </c>
      <c r="OS160" s="862">
        <v>0</v>
      </c>
      <c r="OT160" s="862">
        <v>0</v>
      </c>
      <c r="OU160" s="862">
        <v>0</v>
      </c>
      <c r="OV160" s="862">
        <v>0</v>
      </c>
      <c r="OW160" s="862">
        <v>0</v>
      </c>
      <c r="OX160" s="862">
        <v>0</v>
      </c>
      <c r="OY160" s="862">
        <v>0</v>
      </c>
      <c r="OZ160" s="862">
        <v>0</v>
      </c>
      <c r="PA160" s="862">
        <v>0</v>
      </c>
      <c r="PB160" s="862">
        <v>0</v>
      </c>
      <c r="PC160" s="862">
        <v>0</v>
      </c>
      <c r="PD160" s="862">
        <v>0</v>
      </c>
      <c r="PE160" s="862">
        <v>0</v>
      </c>
      <c r="PF160" s="862">
        <v>0</v>
      </c>
      <c r="PG160" s="862">
        <v>0</v>
      </c>
      <c r="PH160" s="862">
        <v>0</v>
      </c>
      <c r="PI160" s="862">
        <v>0</v>
      </c>
      <c r="PJ160" s="862">
        <v>0</v>
      </c>
      <c r="PK160" s="862">
        <v>0</v>
      </c>
      <c r="PL160" s="862">
        <v>0</v>
      </c>
      <c r="PM160" s="862">
        <v>0</v>
      </c>
      <c r="PN160" s="862">
        <v>0</v>
      </c>
      <c r="PO160" s="862">
        <v>0</v>
      </c>
      <c r="PP160" s="862">
        <v>0</v>
      </c>
      <c r="PQ160" s="862">
        <v>0</v>
      </c>
      <c r="PR160" s="862">
        <v>0</v>
      </c>
      <c r="PS160" s="862">
        <v>0</v>
      </c>
      <c r="PT160" s="862">
        <v>0</v>
      </c>
      <c r="PU160" s="862">
        <v>0</v>
      </c>
      <c r="PV160" s="862">
        <v>0</v>
      </c>
      <c r="PW160" s="862">
        <v>0</v>
      </c>
      <c r="PX160" s="862">
        <v>0</v>
      </c>
      <c r="PY160" s="862">
        <v>0</v>
      </c>
      <c r="PZ160" s="862">
        <v>0</v>
      </c>
      <c r="QA160" s="862">
        <v>0</v>
      </c>
      <c r="QB160" s="862">
        <v>0</v>
      </c>
      <c r="QC160" s="862">
        <v>0</v>
      </c>
      <c r="QD160" s="862">
        <v>0</v>
      </c>
      <c r="QE160" s="862">
        <v>0</v>
      </c>
      <c r="QF160" s="862">
        <v>0</v>
      </c>
      <c r="QG160" s="862">
        <v>0</v>
      </c>
      <c r="QH160" s="862">
        <v>0</v>
      </c>
      <c r="QI160" s="862">
        <v>0</v>
      </c>
      <c r="QJ160" s="862">
        <v>0</v>
      </c>
      <c r="QK160" s="862">
        <v>0</v>
      </c>
      <c r="QL160" s="862">
        <v>0</v>
      </c>
      <c r="QM160" s="862">
        <v>0</v>
      </c>
      <c r="QN160" s="862">
        <v>0</v>
      </c>
      <c r="QO160" s="862">
        <v>0</v>
      </c>
      <c r="QP160" s="862">
        <v>0</v>
      </c>
      <c r="QQ160" s="862">
        <v>0</v>
      </c>
      <c r="QR160" s="862">
        <v>0</v>
      </c>
      <c r="QS160" s="862">
        <v>0</v>
      </c>
      <c r="QT160" s="862">
        <v>0</v>
      </c>
      <c r="QU160" s="862">
        <v>0</v>
      </c>
      <c r="QV160" s="862">
        <v>0</v>
      </c>
      <c r="QW160" s="862">
        <v>0</v>
      </c>
      <c r="QX160" s="862">
        <v>0</v>
      </c>
      <c r="QY160" s="862">
        <v>0</v>
      </c>
      <c r="QZ160" s="862">
        <v>0</v>
      </c>
      <c r="RA160" s="862">
        <v>0</v>
      </c>
      <c r="RB160" s="862">
        <v>0</v>
      </c>
      <c r="RC160" s="862">
        <v>0</v>
      </c>
      <c r="RD160" s="862">
        <v>0</v>
      </c>
      <c r="RE160" s="862">
        <v>0</v>
      </c>
      <c r="RF160" s="862">
        <v>0</v>
      </c>
      <c r="RG160" s="862">
        <v>0</v>
      </c>
      <c r="RH160" s="862">
        <v>0</v>
      </c>
      <c r="RI160" s="862">
        <v>0</v>
      </c>
      <c r="RJ160" s="862">
        <v>0</v>
      </c>
      <c r="RK160" s="862">
        <v>0</v>
      </c>
      <c r="RL160" s="862">
        <v>0</v>
      </c>
      <c r="RM160" s="862">
        <v>0</v>
      </c>
      <c r="RN160" s="862">
        <v>0</v>
      </c>
      <c r="RO160" s="862">
        <v>0</v>
      </c>
      <c r="RP160" s="862">
        <v>0</v>
      </c>
      <c r="RQ160" s="862">
        <v>0</v>
      </c>
      <c r="RR160" s="862">
        <v>0</v>
      </c>
      <c r="RS160" s="862">
        <v>0</v>
      </c>
      <c r="RT160" s="862">
        <v>0</v>
      </c>
      <c r="RU160" s="862">
        <v>0</v>
      </c>
      <c r="RV160" s="862">
        <v>0</v>
      </c>
      <c r="RW160" s="862">
        <v>0</v>
      </c>
      <c r="RX160" s="862">
        <v>0</v>
      </c>
      <c r="RY160" s="862">
        <v>0</v>
      </c>
      <c r="RZ160" s="862">
        <v>0</v>
      </c>
      <c r="SA160" s="862">
        <v>0</v>
      </c>
      <c r="SB160" s="862">
        <v>0</v>
      </c>
      <c r="SC160" s="862">
        <v>0</v>
      </c>
      <c r="SD160" s="862">
        <v>0</v>
      </c>
      <c r="SE160" s="862">
        <v>0</v>
      </c>
      <c r="SF160" s="862">
        <v>0</v>
      </c>
      <c r="SG160" s="862">
        <v>0</v>
      </c>
      <c r="SH160" s="862">
        <v>0</v>
      </c>
      <c r="SI160" s="862">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932</v>
      </c>
      <c r="J161" s="764"/>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933</v>
      </c>
      <c r="J162" s="764"/>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939</v>
      </c>
      <c r="J163" s="764"/>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931</v>
      </c>
      <c r="J164" s="764"/>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932</v>
      </c>
      <c r="J165" s="764"/>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933</v>
      </c>
      <c r="J166" s="766"/>
      <c r="K166" s="863">
        <v>0</v>
      </c>
      <c r="L166" s="863">
        <v>0</v>
      </c>
      <c r="M166" s="863">
        <v>0</v>
      </c>
      <c r="N166" s="863">
        <v>0</v>
      </c>
      <c r="O166" s="863">
        <v>0</v>
      </c>
      <c r="P166" s="863">
        <v>0</v>
      </c>
      <c r="Q166" s="863">
        <v>0</v>
      </c>
      <c r="R166" s="863">
        <v>0</v>
      </c>
      <c r="S166" s="863">
        <v>0</v>
      </c>
      <c r="T166" s="863">
        <v>0</v>
      </c>
      <c r="U166" s="863">
        <v>0</v>
      </c>
      <c r="V166" s="863">
        <v>0</v>
      </c>
      <c r="W166" s="863">
        <v>0</v>
      </c>
      <c r="X166" s="863">
        <v>0</v>
      </c>
      <c r="Y166" s="863">
        <v>0</v>
      </c>
      <c r="Z166" s="863">
        <v>0</v>
      </c>
      <c r="AA166" s="863">
        <v>0</v>
      </c>
      <c r="AB166" s="863">
        <v>0</v>
      </c>
      <c r="AC166" s="863">
        <v>0</v>
      </c>
      <c r="AD166" s="863">
        <v>0</v>
      </c>
      <c r="AE166" s="863">
        <v>0</v>
      </c>
      <c r="AF166" s="863">
        <v>0</v>
      </c>
      <c r="AG166" s="863">
        <v>0</v>
      </c>
      <c r="AH166" s="863">
        <v>0</v>
      </c>
      <c r="AI166" s="863">
        <v>0</v>
      </c>
      <c r="AJ166" s="863">
        <v>0</v>
      </c>
      <c r="AK166" s="863">
        <v>0</v>
      </c>
      <c r="AL166" s="863">
        <v>0</v>
      </c>
      <c r="AM166" s="863">
        <v>0</v>
      </c>
      <c r="AN166" s="863">
        <v>0</v>
      </c>
      <c r="AO166" s="863">
        <v>0</v>
      </c>
      <c r="AP166" s="863">
        <v>0</v>
      </c>
      <c r="AQ166" s="863">
        <v>0</v>
      </c>
      <c r="AR166" s="863">
        <v>0</v>
      </c>
      <c r="AS166" s="863">
        <v>0</v>
      </c>
      <c r="AT166" s="863">
        <v>0</v>
      </c>
      <c r="AU166" s="863">
        <v>0</v>
      </c>
      <c r="AV166" s="863">
        <v>0</v>
      </c>
      <c r="AW166" s="863">
        <v>0</v>
      </c>
      <c r="AX166" s="863">
        <v>0</v>
      </c>
      <c r="AY166" s="863">
        <v>0</v>
      </c>
      <c r="AZ166" s="863">
        <v>0</v>
      </c>
      <c r="BA166" s="863">
        <v>0</v>
      </c>
      <c r="BB166" s="863">
        <v>0</v>
      </c>
      <c r="BC166" s="863">
        <v>0</v>
      </c>
      <c r="BD166" s="863">
        <v>0</v>
      </c>
      <c r="BE166" s="863">
        <v>0</v>
      </c>
      <c r="BF166" s="863">
        <v>0</v>
      </c>
      <c r="BG166" s="863">
        <v>0</v>
      </c>
      <c r="BH166" s="863">
        <v>0</v>
      </c>
      <c r="BI166" s="863">
        <v>0</v>
      </c>
      <c r="BJ166" s="863">
        <v>0</v>
      </c>
      <c r="BK166" s="863">
        <v>0</v>
      </c>
      <c r="BL166" s="863">
        <v>0</v>
      </c>
      <c r="BM166" s="863">
        <v>0</v>
      </c>
      <c r="BN166" s="863">
        <v>0</v>
      </c>
      <c r="BO166" s="863">
        <v>0</v>
      </c>
      <c r="BP166" s="863">
        <v>0</v>
      </c>
      <c r="BQ166" s="863">
        <v>0</v>
      </c>
      <c r="BR166" s="863">
        <v>0</v>
      </c>
      <c r="BS166" s="863">
        <v>0</v>
      </c>
      <c r="BT166" s="863">
        <v>0</v>
      </c>
      <c r="BU166" s="863">
        <v>0</v>
      </c>
      <c r="BV166" s="863">
        <v>0</v>
      </c>
      <c r="BW166" s="863">
        <v>0</v>
      </c>
      <c r="BX166" s="863">
        <v>0</v>
      </c>
      <c r="BY166" s="863">
        <v>0</v>
      </c>
      <c r="BZ166" s="863">
        <v>0</v>
      </c>
      <c r="CA166" s="863">
        <v>0</v>
      </c>
      <c r="CB166" s="863">
        <v>0</v>
      </c>
      <c r="CC166" s="863">
        <v>0</v>
      </c>
      <c r="CD166" s="863">
        <v>0</v>
      </c>
      <c r="CE166" s="863">
        <v>0</v>
      </c>
      <c r="CF166" s="863">
        <v>0</v>
      </c>
      <c r="CG166" s="863">
        <v>0</v>
      </c>
      <c r="CH166" s="863">
        <v>0</v>
      </c>
      <c r="CI166" s="863">
        <v>0</v>
      </c>
      <c r="CJ166" s="863">
        <v>0</v>
      </c>
      <c r="CK166" s="863">
        <v>0</v>
      </c>
      <c r="CL166" s="863">
        <v>0</v>
      </c>
      <c r="CM166" s="863">
        <v>0</v>
      </c>
      <c r="CN166" s="863">
        <v>0</v>
      </c>
      <c r="CO166" s="863">
        <v>0</v>
      </c>
      <c r="CP166" s="863">
        <v>0</v>
      </c>
      <c r="CQ166" s="863">
        <v>0</v>
      </c>
      <c r="CR166" s="863">
        <v>0</v>
      </c>
      <c r="CS166" s="863">
        <v>0</v>
      </c>
      <c r="CT166" s="863">
        <v>0</v>
      </c>
      <c r="CU166" s="863">
        <v>0</v>
      </c>
      <c r="CV166" s="863">
        <v>0</v>
      </c>
      <c r="CW166" s="863">
        <v>0</v>
      </c>
      <c r="CX166" s="863">
        <v>0</v>
      </c>
      <c r="CY166" s="863">
        <v>0</v>
      </c>
      <c r="CZ166" s="863">
        <v>0</v>
      </c>
      <c r="DA166" s="863">
        <v>0</v>
      </c>
      <c r="DB166" s="863">
        <v>0</v>
      </c>
      <c r="DC166" s="863">
        <v>0</v>
      </c>
      <c r="DD166" s="863">
        <v>0</v>
      </c>
      <c r="DE166" s="863">
        <v>0</v>
      </c>
      <c r="DF166" s="863">
        <v>0</v>
      </c>
      <c r="DG166" s="863">
        <v>0</v>
      </c>
      <c r="DH166" s="863">
        <v>0</v>
      </c>
      <c r="DI166" s="863">
        <v>0</v>
      </c>
      <c r="DJ166" s="863">
        <v>0</v>
      </c>
      <c r="DK166" s="863">
        <v>0</v>
      </c>
      <c r="DL166" s="863">
        <v>0</v>
      </c>
      <c r="DM166" s="863">
        <v>0</v>
      </c>
      <c r="DN166" s="863">
        <v>0</v>
      </c>
      <c r="DO166" s="863">
        <v>0</v>
      </c>
      <c r="DP166" s="863">
        <v>0</v>
      </c>
      <c r="DQ166" s="863">
        <v>0</v>
      </c>
      <c r="DR166" s="863">
        <v>0</v>
      </c>
      <c r="DS166" s="863">
        <v>0</v>
      </c>
      <c r="DT166" s="863">
        <v>0</v>
      </c>
      <c r="DU166" s="863">
        <v>0</v>
      </c>
      <c r="DV166" s="863">
        <v>0</v>
      </c>
      <c r="DW166" s="863">
        <v>0</v>
      </c>
      <c r="DX166" s="863">
        <v>0</v>
      </c>
      <c r="DY166" s="863">
        <v>0</v>
      </c>
      <c r="DZ166" s="863">
        <v>0</v>
      </c>
      <c r="EA166" s="863">
        <v>0</v>
      </c>
      <c r="EB166" s="863">
        <v>0</v>
      </c>
      <c r="EC166" s="863">
        <v>0</v>
      </c>
      <c r="ED166" s="863">
        <v>0</v>
      </c>
      <c r="EE166" s="863">
        <v>0</v>
      </c>
      <c r="EF166" s="863">
        <v>0</v>
      </c>
      <c r="EG166" s="863">
        <v>0</v>
      </c>
      <c r="EH166" s="863">
        <v>0</v>
      </c>
      <c r="EI166" s="863">
        <v>0</v>
      </c>
      <c r="EJ166" s="863">
        <v>0</v>
      </c>
      <c r="EK166" s="863">
        <v>0</v>
      </c>
      <c r="EL166" s="863">
        <v>0</v>
      </c>
      <c r="EM166" s="863">
        <v>0</v>
      </c>
      <c r="EN166" s="863">
        <v>0</v>
      </c>
      <c r="EO166" s="863">
        <v>0</v>
      </c>
      <c r="EP166" s="863">
        <v>0</v>
      </c>
      <c r="EQ166" s="863">
        <v>0</v>
      </c>
      <c r="ER166" s="863">
        <v>0</v>
      </c>
      <c r="ES166" s="863">
        <v>0</v>
      </c>
      <c r="ET166" s="863">
        <v>0</v>
      </c>
      <c r="EU166" s="863">
        <v>0</v>
      </c>
      <c r="EV166" s="863">
        <v>0</v>
      </c>
      <c r="EW166" s="863">
        <v>0</v>
      </c>
      <c r="EX166" s="863">
        <v>0</v>
      </c>
      <c r="EY166" s="863">
        <v>0</v>
      </c>
      <c r="EZ166" s="863">
        <v>0</v>
      </c>
      <c r="FA166" s="863">
        <v>0</v>
      </c>
      <c r="FB166" s="863">
        <v>0</v>
      </c>
      <c r="FC166" s="863">
        <v>0</v>
      </c>
      <c r="FD166" s="863">
        <v>0</v>
      </c>
      <c r="FE166" s="863">
        <v>0</v>
      </c>
      <c r="FF166" s="863">
        <v>0</v>
      </c>
      <c r="FG166" s="863">
        <v>0</v>
      </c>
      <c r="FH166" s="863">
        <v>0</v>
      </c>
      <c r="FI166" s="863">
        <v>0</v>
      </c>
      <c r="FJ166" s="863">
        <v>0</v>
      </c>
      <c r="FK166" s="863">
        <v>0</v>
      </c>
      <c r="FL166" s="863">
        <v>0</v>
      </c>
      <c r="FM166" s="863">
        <v>0</v>
      </c>
      <c r="FN166" s="863">
        <v>0</v>
      </c>
      <c r="FO166" s="863">
        <v>0</v>
      </c>
      <c r="FP166" s="863">
        <v>0</v>
      </c>
      <c r="FQ166" s="863">
        <v>0</v>
      </c>
      <c r="FR166" s="863">
        <v>0</v>
      </c>
      <c r="FS166" s="863">
        <v>0</v>
      </c>
      <c r="FT166" s="863">
        <v>0</v>
      </c>
      <c r="FU166" s="863">
        <v>0</v>
      </c>
      <c r="FV166" s="863">
        <v>0</v>
      </c>
      <c r="FW166" s="863">
        <v>0</v>
      </c>
      <c r="FX166" s="863">
        <v>0</v>
      </c>
      <c r="FY166" s="863">
        <v>0</v>
      </c>
      <c r="FZ166" s="863">
        <v>0</v>
      </c>
      <c r="GA166" s="863">
        <v>0</v>
      </c>
      <c r="GB166" s="863">
        <v>0</v>
      </c>
      <c r="GC166" s="863">
        <v>0</v>
      </c>
      <c r="GD166" s="863">
        <v>0</v>
      </c>
      <c r="GE166" s="863">
        <v>0</v>
      </c>
      <c r="GF166" s="863">
        <v>0</v>
      </c>
      <c r="GG166" s="863">
        <v>0</v>
      </c>
      <c r="GH166" s="863">
        <v>0</v>
      </c>
      <c r="GI166" s="863">
        <v>0</v>
      </c>
      <c r="GJ166" s="863">
        <v>0</v>
      </c>
      <c r="GK166" s="863">
        <v>0</v>
      </c>
      <c r="GL166" s="863">
        <v>0</v>
      </c>
      <c r="GM166" s="863">
        <v>0</v>
      </c>
      <c r="GN166" s="863">
        <v>0</v>
      </c>
      <c r="GO166" s="863">
        <v>0</v>
      </c>
      <c r="GP166" s="863">
        <v>0</v>
      </c>
      <c r="GQ166" s="863">
        <v>0</v>
      </c>
      <c r="GR166" s="863">
        <v>0</v>
      </c>
      <c r="GS166" s="863">
        <v>0</v>
      </c>
      <c r="GT166" s="863">
        <v>0</v>
      </c>
      <c r="GU166" s="863">
        <v>0</v>
      </c>
      <c r="GV166" s="863">
        <v>0</v>
      </c>
      <c r="GW166" s="863">
        <v>0</v>
      </c>
      <c r="GX166" s="863">
        <v>0</v>
      </c>
      <c r="GY166" s="863">
        <v>0</v>
      </c>
      <c r="GZ166" s="863">
        <v>0</v>
      </c>
      <c r="HA166" s="863">
        <v>0</v>
      </c>
      <c r="HB166" s="863">
        <v>0</v>
      </c>
      <c r="HC166" s="863">
        <v>0</v>
      </c>
      <c r="HD166" s="863">
        <v>0</v>
      </c>
      <c r="HE166" s="863">
        <v>0</v>
      </c>
      <c r="HF166" s="863">
        <v>0</v>
      </c>
      <c r="HG166" s="863">
        <v>0</v>
      </c>
      <c r="HH166" s="863">
        <v>0</v>
      </c>
      <c r="HI166" s="863">
        <v>0</v>
      </c>
      <c r="HJ166" s="863">
        <v>0</v>
      </c>
      <c r="HK166" s="863">
        <v>0</v>
      </c>
      <c r="HL166" s="863">
        <v>0</v>
      </c>
      <c r="HM166" s="863">
        <v>0</v>
      </c>
      <c r="HN166" s="863">
        <v>0</v>
      </c>
      <c r="HO166" s="863">
        <v>0</v>
      </c>
      <c r="HP166" s="863">
        <v>0</v>
      </c>
      <c r="HQ166" s="863">
        <v>0</v>
      </c>
      <c r="HR166" s="863">
        <v>0</v>
      </c>
      <c r="HS166" s="863">
        <v>0</v>
      </c>
      <c r="HT166" s="863">
        <v>0</v>
      </c>
      <c r="HU166" s="863">
        <v>0</v>
      </c>
      <c r="HV166" s="863">
        <v>0</v>
      </c>
      <c r="HW166" s="863">
        <v>0</v>
      </c>
      <c r="HX166" s="863">
        <v>0</v>
      </c>
      <c r="HY166" s="863">
        <v>0</v>
      </c>
      <c r="HZ166" s="863">
        <v>0</v>
      </c>
      <c r="IA166" s="863">
        <v>0</v>
      </c>
      <c r="IB166" s="863">
        <v>0</v>
      </c>
      <c r="IC166" s="863">
        <v>0</v>
      </c>
      <c r="ID166" s="863">
        <v>0</v>
      </c>
      <c r="IE166" s="863">
        <v>0</v>
      </c>
      <c r="IF166" s="863">
        <v>0</v>
      </c>
      <c r="IG166" s="863">
        <v>0</v>
      </c>
      <c r="IH166" s="863">
        <v>0</v>
      </c>
      <c r="II166" s="863">
        <v>0</v>
      </c>
      <c r="IJ166" s="863">
        <v>0</v>
      </c>
      <c r="IK166" s="863">
        <v>0</v>
      </c>
      <c r="IL166" s="863">
        <v>0</v>
      </c>
      <c r="IM166" s="863">
        <v>0</v>
      </c>
      <c r="IN166" s="863">
        <v>0</v>
      </c>
      <c r="IO166" s="863">
        <v>0</v>
      </c>
      <c r="IP166" s="863">
        <v>0</v>
      </c>
      <c r="IQ166" s="863">
        <v>0</v>
      </c>
      <c r="IR166" s="863">
        <v>0</v>
      </c>
      <c r="IS166" s="863">
        <v>0</v>
      </c>
      <c r="IT166" s="863">
        <v>0</v>
      </c>
      <c r="IU166" s="863">
        <v>0</v>
      </c>
      <c r="IV166" s="863">
        <v>0</v>
      </c>
      <c r="IW166" s="863">
        <v>0</v>
      </c>
      <c r="IX166" s="863">
        <v>0</v>
      </c>
      <c r="IY166" s="863">
        <v>0</v>
      </c>
      <c r="IZ166" s="863">
        <v>0</v>
      </c>
      <c r="JA166" s="863">
        <v>0</v>
      </c>
      <c r="JB166" s="863">
        <v>0</v>
      </c>
      <c r="JC166" s="863">
        <v>0</v>
      </c>
      <c r="JD166" s="863">
        <v>0</v>
      </c>
      <c r="JE166" s="863">
        <v>0</v>
      </c>
      <c r="JF166" s="863">
        <v>0</v>
      </c>
      <c r="JG166" s="863">
        <v>0</v>
      </c>
      <c r="JH166" s="863">
        <v>0</v>
      </c>
      <c r="JI166" s="863">
        <v>0</v>
      </c>
      <c r="JJ166" s="863">
        <v>0</v>
      </c>
      <c r="JK166" s="863">
        <v>0</v>
      </c>
      <c r="JL166" s="863">
        <v>0</v>
      </c>
      <c r="JM166" s="863">
        <v>0</v>
      </c>
      <c r="JN166" s="863">
        <v>0</v>
      </c>
      <c r="JO166" s="863">
        <v>0</v>
      </c>
      <c r="JP166" s="863">
        <v>0</v>
      </c>
      <c r="JQ166" s="863">
        <v>0</v>
      </c>
      <c r="JR166" s="863">
        <v>0</v>
      </c>
      <c r="JS166" s="863">
        <v>0</v>
      </c>
      <c r="JT166" s="863">
        <v>0</v>
      </c>
      <c r="JU166" s="863">
        <v>0</v>
      </c>
      <c r="JV166" s="863">
        <v>0</v>
      </c>
      <c r="JW166" s="863">
        <v>0</v>
      </c>
      <c r="JX166" s="863">
        <v>0</v>
      </c>
      <c r="JY166" s="863">
        <v>0</v>
      </c>
      <c r="JZ166" s="863">
        <v>0</v>
      </c>
      <c r="KA166" s="863">
        <v>0</v>
      </c>
      <c r="KB166" s="863">
        <v>0</v>
      </c>
      <c r="KC166" s="863">
        <v>0</v>
      </c>
      <c r="KD166" s="863">
        <v>0</v>
      </c>
      <c r="KE166" s="863">
        <v>0</v>
      </c>
      <c r="KF166" s="863">
        <v>0</v>
      </c>
      <c r="KG166" s="863">
        <v>0</v>
      </c>
      <c r="KH166" s="863">
        <v>0</v>
      </c>
      <c r="KI166" s="863">
        <v>0</v>
      </c>
      <c r="KJ166" s="863">
        <v>0</v>
      </c>
      <c r="KK166" s="863">
        <v>0</v>
      </c>
      <c r="KL166" s="863">
        <v>0</v>
      </c>
      <c r="KM166" s="863">
        <v>0</v>
      </c>
      <c r="KN166" s="863">
        <v>0</v>
      </c>
      <c r="KO166" s="863">
        <v>0</v>
      </c>
      <c r="KP166" s="863">
        <v>0</v>
      </c>
      <c r="KQ166" s="863">
        <v>0</v>
      </c>
      <c r="KR166" s="863">
        <v>0</v>
      </c>
      <c r="KS166" s="863">
        <v>0</v>
      </c>
      <c r="KT166" s="863">
        <v>0</v>
      </c>
      <c r="KU166" s="863">
        <v>0</v>
      </c>
      <c r="KV166" s="863">
        <v>0</v>
      </c>
      <c r="KW166" s="863">
        <v>0</v>
      </c>
      <c r="KX166" s="863">
        <v>0</v>
      </c>
      <c r="KY166" s="863">
        <v>0</v>
      </c>
      <c r="KZ166" s="863">
        <v>0</v>
      </c>
      <c r="LA166" s="863">
        <v>0</v>
      </c>
      <c r="LB166" s="863">
        <v>0</v>
      </c>
      <c r="LC166" s="863">
        <v>0</v>
      </c>
      <c r="LD166" s="863">
        <v>0</v>
      </c>
      <c r="LE166" s="863">
        <v>0</v>
      </c>
      <c r="LF166" s="863">
        <v>0</v>
      </c>
      <c r="LG166" s="863">
        <v>0</v>
      </c>
      <c r="LH166" s="863">
        <v>0</v>
      </c>
      <c r="LI166" s="863">
        <v>0</v>
      </c>
      <c r="LJ166" s="863">
        <v>0</v>
      </c>
      <c r="LK166" s="863">
        <v>0</v>
      </c>
      <c r="LL166" s="863">
        <v>0</v>
      </c>
      <c r="LM166" s="863">
        <v>0</v>
      </c>
      <c r="LN166" s="863">
        <v>0</v>
      </c>
      <c r="LO166" s="863">
        <v>0</v>
      </c>
      <c r="LP166" s="863">
        <v>0</v>
      </c>
      <c r="LQ166" s="863">
        <v>0</v>
      </c>
      <c r="LR166" s="863">
        <v>0</v>
      </c>
      <c r="LS166" s="863">
        <v>0</v>
      </c>
      <c r="LT166" s="863">
        <v>0</v>
      </c>
      <c r="LU166" s="863">
        <v>0</v>
      </c>
      <c r="LV166" s="863">
        <v>0</v>
      </c>
      <c r="LW166" s="863">
        <v>0</v>
      </c>
      <c r="LX166" s="863">
        <v>0</v>
      </c>
      <c r="LY166" s="863">
        <v>0</v>
      </c>
      <c r="LZ166" s="863">
        <v>0</v>
      </c>
      <c r="MA166" s="863">
        <v>0</v>
      </c>
      <c r="MB166" s="863">
        <v>0</v>
      </c>
      <c r="MC166" s="863">
        <v>0</v>
      </c>
      <c r="MD166" s="863">
        <v>0</v>
      </c>
      <c r="ME166" s="863">
        <v>0</v>
      </c>
      <c r="MF166" s="863">
        <v>0</v>
      </c>
      <c r="MG166" s="863">
        <v>0</v>
      </c>
      <c r="MH166" s="863">
        <v>0</v>
      </c>
      <c r="MI166" s="863">
        <v>0</v>
      </c>
      <c r="MJ166" s="863">
        <v>0</v>
      </c>
      <c r="MK166" s="863">
        <v>0</v>
      </c>
      <c r="ML166" s="863">
        <v>0</v>
      </c>
      <c r="MM166" s="863">
        <v>0</v>
      </c>
      <c r="MN166" s="863">
        <v>0</v>
      </c>
      <c r="MO166" s="863">
        <v>0</v>
      </c>
      <c r="MP166" s="863">
        <v>0</v>
      </c>
      <c r="MQ166" s="863">
        <v>0</v>
      </c>
      <c r="MR166" s="863">
        <v>0</v>
      </c>
      <c r="MS166" s="863">
        <v>0</v>
      </c>
      <c r="MT166" s="863">
        <v>0</v>
      </c>
      <c r="MU166" s="863">
        <v>0</v>
      </c>
      <c r="MV166" s="863">
        <v>0</v>
      </c>
      <c r="MW166" s="863">
        <v>0</v>
      </c>
      <c r="MX166" s="863">
        <v>0</v>
      </c>
      <c r="MY166" s="863">
        <v>0</v>
      </c>
      <c r="MZ166" s="863">
        <v>0</v>
      </c>
      <c r="NA166" s="863">
        <v>0</v>
      </c>
      <c r="NB166" s="863">
        <v>0</v>
      </c>
      <c r="NC166" s="863">
        <v>0</v>
      </c>
      <c r="ND166" s="863">
        <v>0</v>
      </c>
      <c r="NE166" s="863">
        <v>0</v>
      </c>
      <c r="NF166" s="863">
        <v>0</v>
      </c>
      <c r="NG166" s="863">
        <v>0</v>
      </c>
      <c r="NH166" s="863">
        <v>0</v>
      </c>
      <c r="NI166" s="863">
        <v>0</v>
      </c>
      <c r="NJ166" s="863">
        <v>0</v>
      </c>
      <c r="NK166" s="863">
        <v>0</v>
      </c>
      <c r="NL166" s="863">
        <v>0</v>
      </c>
      <c r="NM166" s="863">
        <v>0</v>
      </c>
      <c r="NN166" s="863">
        <v>0</v>
      </c>
      <c r="NO166" s="863">
        <v>0</v>
      </c>
      <c r="NP166" s="863">
        <v>0</v>
      </c>
      <c r="NQ166" s="863">
        <v>0</v>
      </c>
      <c r="NR166" s="863">
        <v>0</v>
      </c>
      <c r="NS166" s="863">
        <v>0</v>
      </c>
      <c r="NT166" s="863">
        <v>0</v>
      </c>
      <c r="NU166" s="863">
        <v>0</v>
      </c>
      <c r="NV166" s="863">
        <v>0</v>
      </c>
      <c r="NW166" s="863">
        <v>0</v>
      </c>
      <c r="NX166" s="863">
        <v>0</v>
      </c>
      <c r="NY166" s="863">
        <v>0</v>
      </c>
      <c r="NZ166" s="863">
        <v>0</v>
      </c>
      <c r="OA166" s="863">
        <v>0</v>
      </c>
      <c r="OB166" s="863">
        <v>0</v>
      </c>
      <c r="OC166" s="863">
        <v>0</v>
      </c>
      <c r="OD166" s="863">
        <v>0</v>
      </c>
      <c r="OE166" s="863">
        <v>0</v>
      </c>
      <c r="OF166" s="863">
        <v>0</v>
      </c>
      <c r="OG166" s="863">
        <v>0</v>
      </c>
      <c r="OH166" s="863">
        <v>0</v>
      </c>
      <c r="OI166" s="863">
        <v>0</v>
      </c>
      <c r="OJ166" s="863">
        <v>0</v>
      </c>
      <c r="OK166" s="863">
        <v>0</v>
      </c>
      <c r="OL166" s="863">
        <v>0</v>
      </c>
      <c r="OM166" s="863">
        <v>0</v>
      </c>
      <c r="ON166" s="863">
        <v>0</v>
      </c>
      <c r="OO166" s="863">
        <v>0</v>
      </c>
      <c r="OP166" s="863">
        <v>0</v>
      </c>
      <c r="OQ166" s="863">
        <v>0</v>
      </c>
      <c r="OR166" s="863">
        <v>0</v>
      </c>
      <c r="OS166" s="863">
        <v>0</v>
      </c>
      <c r="OT166" s="863">
        <v>0</v>
      </c>
      <c r="OU166" s="863">
        <v>0</v>
      </c>
      <c r="OV166" s="863">
        <v>0</v>
      </c>
      <c r="OW166" s="863">
        <v>0</v>
      </c>
      <c r="OX166" s="863">
        <v>0</v>
      </c>
      <c r="OY166" s="863">
        <v>0</v>
      </c>
      <c r="OZ166" s="863">
        <v>0</v>
      </c>
      <c r="PA166" s="863">
        <v>0</v>
      </c>
      <c r="PB166" s="863">
        <v>0</v>
      </c>
      <c r="PC166" s="863">
        <v>0</v>
      </c>
      <c r="PD166" s="863">
        <v>0</v>
      </c>
      <c r="PE166" s="863">
        <v>0</v>
      </c>
      <c r="PF166" s="863">
        <v>0</v>
      </c>
      <c r="PG166" s="863">
        <v>0</v>
      </c>
      <c r="PH166" s="863">
        <v>0</v>
      </c>
      <c r="PI166" s="863">
        <v>0</v>
      </c>
      <c r="PJ166" s="863">
        <v>0</v>
      </c>
      <c r="PK166" s="863">
        <v>0</v>
      </c>
      <c r="PL166" s="863">
        <v>0</v>
      </c>
      <c r="PM166" s="863">
        <v>0</v>
      </c>
      <c r="PN166" s="863">
        <v>0</v>
      </c>
      <c r="PO166" s="863">
        <v>0</v>
      </c>
      <c r="PP166" s="863">
        <v>0</v>
      </c>
      <c r="PQ166" s="863">
        <v>0</v>
      </c>
      <c r="PR166" s="863">
        <v>0</v>
      </c>
      <c r="PS166" s="863">
        <v>0</v>
      </c>
      <c r="PT166" s="863">
        <v>0</v>
      </c>
      <c r="PU166" s="863">
        <v>0</v>
      </c>
      <c r="PV166" s="863">
        <v>0</v>
      </c>
      <c r="PW166" s="863">
        <v>0</v>
      </c>
      <c r="PX166" s="863">
        <v>0</v>
      </c>
      <c r="PY166" s="863">
        <v>0</v>
      </c>
      <c r="PZ166" s="863">
        <v>0</v>
      </c>
      <c r="QA166" s="863">
        <v>0</v>
      </c>
      <c r="QB166" s="863">
        <v>0</v>
      </c>
      <c r="QC166" s="863">
        <v>0</v>
      </c>
      <c r="QD166" s="863">
        <v>0</v>
      </c>
      <c r="QE166" s="863">
        <v>0</v>
      </c>
      <c r="QF166" s="863">
        <v>0</v>
      </c>
      <c r="QG166" s="863">
        <v>0</v>
      </c>
      <c r="QH166" s="863">
        <v>0</v>
      </c>
      <c r="QI166" s="863">
        <v>0</v>
      </c>
      <c r="QJ166" s="863">
        <v>0</v>
      </c>
      <c r="QK166" s="863">
        <v>0</v>
      </c>
      <c r="QL166" s="863">
        <v>0</v>
      </c>
      <c r="QM166" s="863">
        <v>0</v>
      </c>
      <c r="QN166" s="863">
        <v>0</v>
      </c>
      <c r="QO166" s="863">
        <v>0</v>
      </c>
      <c r="QP166" s="863">
        <v>0</v>
      </c>
      <c r="QQ166" s="863">
        <v>0</v>
      </c>
      <c r="QR166" s="863">
        <v>0</v>
      </c>
      <c r="QS166" s="863">
        <v>0</v>
      </c>
      <c r="QT166" s="863">
        <v>0</v>
      </c>
      <c r="QU166" s="863">
        <v>0</v>
      </c>
      <c r="QV166" s="863">
        <v>0</v>
      </c>
      <c r="QW166" s="863">
        <v>0</v>
      </c>
      <c r="QX166" s="863">
        <v>0</v>
      </c>
      <c r="QY166" s="863">
        <v>0</v>
      </c>
      <c r="QZ166" s="863">
        <v>0</v>
      </c>
      <c r="RA166" s="863">
        <v>0</v>
      </c>
      <c r="RB166" s="863">
        <v>0</v>
      </c>
      <c r="RC166" s="863">
        <v>0</v>
      </c>
      <c r="RD166" s="863">
        <v>0</v>
      </c>
      <c r="RE166" s="863">
        <v>0</v>
      </c>
      <c r="RF166" s="863">
        <v>0</v>
      </c>
      <c r="RG166" s="863">
        <v>0</v>
      </c>
      <c r="RH166" s="863">
        <v>0</v>
      </c>
      <c r="RI166" s="863">
        <v>0</v>
      </c>
      <c r="RJ166" s="863">
        <v>0</v>
      </c>
      <c r="RK166" s="863">
        <v>0</v>
      </c>
      <c r="RL166" s="863">
        <v>0</v>
      </c>
      <c r="RM166" s="863">
        <v>0</v>
      </c>
      <c r="RN166" s="863">
        <v>0</v>
      </c>
      <c r="RO166" s="863">
        <v>0</v>
      </c>
      <c r="RP166" s="863">
        <v>0</v>
      </c>
      <c r="RQ166" s="863">
        <v>0</v>
      </c>
      <c r="RR166" s="863">
        <v>0</v>
      </c>
      <c r="RS166" s="863">
        <v>0</v>
      </c>
      <c r="RT166" s="863">
        <v>0</v>
      </c>
      <c r="RU166" s="863">
        <v>0</v>
      </c>
      <c r="RV166" s="863">
        <v>0</v>
      </c>
      <c r="RW166" s="863">
        <v>0</v>
      </c>
      <c r="RX166" s="863">
        <v>0</v>
      </c>
      <c r="RY166" s="863">
        <v>0</v>
      </c>
      <c r="RZ166" s="863">
        <v>0</v>
      </c>
      <c r="SA166" s="863">
        <v>0</v>
      </c>
      <c r="SB166" s="863">
        <v>0</v>
      </c>
      <c r="SC166" s="863">
        <v>0</v>
      </c>
      <c r="SD166" s="863">
        <v>0</v>
      </c>
      <c r="SE166" s="863">
        <v>0</v>
      </c>
      <c r="SF166" s="863">
        <v>0</v>
      </c>
      <c r="SG166" s="863">
        <v>0</v>
      </c>
      <c r="SH166" s="863">
        <v>0</v>
      </c>
      <c r="SI166" s="863">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623</v>
      </c>
      <c r="J167" s="762"/>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624</v>
      </c>
      <c r="J168" s="764"/>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625</v>
      </c>
      <c r="J169" s="764"/>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756</v>
      </c>
      <c r="J170" s="768"/>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757</v>
      </c>
      <c r="J171" s="770"/>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758</v>
      </c>
      <c r="J172" s="601"/>
      <c r="K172" s="861">
        <v>0</v>
      </c>
      <c r="L172" s="861">
        <v>0</v>
      </c>
      <c r="M172" s="861">
        <v>0</v>
      </c>
      <c r="N172" s="861">
        <v>0</v>
      </c>
      <c r="O172" s="861">
        <v>0</v>
      </c>
      <c r="P172" s="861">
        <v>0</v>
      </c>
      <c r="Q172" s="861">
        <v>0</v>
      </c>
      <c r="R172" s="861">
        <v>0</v>
      </c>
      <c r="S172" s="861">
        <v>0</v>
      </c>
      <c r="T172" s="861">
        <v>0</v>
      </c>
      <c r="U172" s="861">
        <v>0</v>
      </c>
      <c r="V172" s="861">
        <v>0</v>
      </c>
      <c r="W172" s="861">
        <v>0</v>
      </c>
      <c r="X172" s="861">
        <v>0</v>
      </c>
      <c r="Y172" s="861">
        <v>0</v>
      </c>
      <c r="Z172" s="861">
        <v>0</v>
      </c>
      <c r="AA172" s="861">
        <v>0</v>
      </c>
      <c r="AB172" s="861">
        <v>0</v>
      </c>
      <c r="AC172" s="861">
        <v>0</v>
      </c>
      <c r="AD172" s="861">
        <v>0</v>
      </c>
      <c r="AE172" s="861">
        <v>0</v>
      </c>
      <c r="AF172" s="861">
        <v>0</v>
      </c>
      <c r="AG172" s="861">
        <v>0</v>
      </c>
      <c r="AH172" s="861">
        <v>0</v>
      </c>
      <c r="AI172" s="861">
        <v>0</v>
      </c>
      <c r="AJ172" s="861">
        <v>0</v>
      </c>
      <c r="AK172" s="861">
        <v>0</v>
      </c>
      <c r="AL172" s="861">
        <v>0</v>
      </c>
      <c r="AM172" s="861">
        <v>0</v>
      </c>
      <c r="AN172" s="861">
        <v>0</v>
      </c>
      <c r="AO172" s="861">
        <v>0</v>
      </c>
      <c r="AP172" s="861">
        <v>0</v>
      </c>
      <c r="AQ172" s="861">
        <v>0</v>
      </c>
      <c r="AR172" s="861">
        <v>0</v>
      </c>
      <c r="AS172" s="861">
        <v>0</v>
      </c>
      <c r="AT172" s="861">
        <v>0</v>
      </c>
      <c r="AU172" s="861">
        <v>0</v>
      </c>
      <c r="AV172" s="861">
        <v>0</v>
      </c>
      <c r="AW172" s="861">
        <v>0</v>
      </c>
      <c r="AX172" s="861">
        <v>0</v>
      </c>
      <c r="AY172" s="861">
        <v>0</v>
      </c>
      <c r="AZ172" s="861">
        <v>0</v>
      </c>
      <c r="BA172" s="861">
        <v>0</v>
      </c>
      <c r="BB172" s="861">
        <v>0</v>
      </c>
      <c r="BC172" s="861">
        <v>0</v>
      </c>
      <c r="BD172" s="861">
        <v>0</v>
      </c>
      <c r="BE172" s="861">
        <v>0</v>
      </c>
      <c r="BF172" s="861">
        <v>0</v>
      </c>
      <c r="BG172" s="861">
        <v>0</v>
      </c>
      <c r="BH172" s="861">
        <v>0</v>
      </c>
      <c r="BI172" s="861">
        <v>0</v>
      </c>
      <c r="BJ172" s="861">
        <v>0</v>
      </c>
      <c r="BK172" s="861">
        <v>0</v>
      </c>
      <c r="BL172" s="861">
        <v>0</v>
      </c>
      <c r="BM172" s="861">
        <v>0</v>
      </c>
      <c r="BN172" s="861">
        <v>0</v>
      </c>
      <c r="BO172" s="861">
        <v>0</v>
      </c>
      <c r="BP172" s="861">
        <v>0</v>
      </c>
      <c r="BQ172" s="861">
        <v>0</v>
      </c>
      <c r="BR172" s="861">
        <v>0</v>
      </c>
      <c r="BS172" s="861">
        <v>0</v>
      </c>
      <c r="BT172" s="861">
        <v>0</v>
      </c>
      <c r="BU172" s="861">
        <v>0</v>
      </c>
      <c r="BV172" s="861">
        <v>0</v>
      </c>
      <c r="BW172" s="861">
        <v>0</v>
      </c>
      <c r="BX172" s="861">
        <v>0</v>
      </c>
      <c r="BY172" s="861">
        <v>0</v>
      </c>
      <c r="BZ172" s="861">
        <v>0</v>
      </c>
      <c r="CA172" s="861">
        <v>0</v>
      </c>
      <c r="CB172" s="861">
        <v>0</v>
      </c>
      <c r="CC172" s="861">
        <v>0</v>
      </c>
      <c r="CD172" s="861">
        <v>0</v>
      </c>
      <c r="CE172" s="861">
        <v>0</v>
      </c>
      <c r="CF172" s="861">
        <v>0</v>
      </c>
      <c r="CG172" s="861">
        <v>0</v>
      </c>
      <c r="CH172" s="861">
        <v>0</v>
      </c>
      <c r="CI172" s="861">
        <v>0</v>
      </c>
      <c r="CJ172" s="861">
        <v>0</v>
      </c>
      <c r="CK172" s="861">
        <v>0</v>
      </c>
      <c r="CL172" s="861">
        <v>0</v>
      </c>
      <c r="CM172" s="861">
        <v>0</v>
      </c>
      <c r="CN172" s="861">
        <v>0</v>
      </c>
      <c r="CO172" s="861">
        <v>0</v>
      </c>
      <c r="CP172" s="861">
        <v>0</v>
      </c>
      <c r="CQ172" s="861">
        <v>0</v>
      </c>
      <c r="CR172" s="861">
        <v>0</v>
      </c>
      <c r="CS172" s="861">
        <v>0</v>
      </c>
      <c r="CT172" s="861">
        <v>0</v>
      </c>
      <c r="CU172" s="861">
        <v>0</v>
      </c>
      <c r="CV172" s="861">
        <v>0</v>
      </c>
      <c r="CW172" s="861">
        <v>0</v>
      </c>
      <c r="CX172" s="861">
        <v>0</v>
      </c>
      <c r="CY172" s="861">
        <v>0</v>
      </c>
      <c r="CZ172" s="861">
        <v>0</v>
      </c>
      <c r="DA172" s="861">
        <v>0</v>
      </c>
      <c r="DB172" s="861">
        <v>0</v>
      </c>
      <c r="DC172" s="861">
        <v>0</v>
      </c>
      <c r="DD172" s="861">
        <v>0</v>
      </c>
      <c r="DE172" s="861">
        <v>0</v>
      </c>
      <c r="DF172" s="861">
        <v>0</v>
      </c>
      <c r="DG172" s="861">
        <v>0</v>
      </c>
      <c r="DH172" s="861">
        <v>0</v>
      </c>
      <c r="DI172" s="861">
        <v>0</v>
      </c>
      <c r="DJ172" s="861">
        <v>0</v>
      </c>
      <c r="DK172" s="861">
        <v>0</v>
      </c>
      <c r="DL172" s="861">
        <v>0</v>
      </c>
      <c r="DM172" s="861">
        <v>0</v>
      </c>
      <c r="DN172" s="861">
        <v>0</v>
      </c>
      <c r="DO172" s="861">
        <v>0</v>
      </c>
      <c r="DP172" s="861">
        <v>0</v>
      </c>
      <c r="DQ172" s="861">
        <v>0</v>
      </c>
      <c r="DR172" s="861">
        <v>0</v>
      </c>
      <c r="DS172" s="861">
        <v>0</v>
      </c>
      <c r="DT172" s="861">
        <v>0</v>
      </c>
      <c r="DU172" s="861">
        <v>0</v>
      </c>
      <c r="DV172" s="861">
        <v>0</v>
      </c>
      <c r="DW172" s="861">
        <v>0</v>
      </c>
      <c r="DX172" s="861">
        <v>0</v>
      </c>
      <c r="DY172" s="861">
        <v>0</v>
      </c>
      <c r="DZ172" s="861">
        <v>0</v>
      </c>
      <c r="EA172" s="861">
        <v>0</v>
      </c>
      <c r="EB172" s="861">
        <v>0</v>
      </c>
      <c r="EC172" s="861">
        <v>0</v>
      </c>
      <c r="ED172" s="861">
        <v>0</v>
      </c>
      <c r="EE172" s="861">
        <v>0</v>
      </c>
      <c r="EF172" s="861">
        <v>0</v>
      </c>
      <c r="EG172" s="861">
        <v>0</v>
      </c>
      <c r="EH172" s="861">
        <v>0</v>
      </c>
      <c r="EI172" s="861">
        <v>0</v>
      </c>
      <c r="EJ172" s="861">
        <v>0</v>
      </c>
      <c r="EK172" s="861">
        <v>0</v>
      </c>
      <c r="EL172" s="861">
        <v>0</v>
      </c>
      <c r="EM172" s="861">
        <v>0</v>
      </c>
      <c r="EN172" s="861">
        <v>0</v>
      </c>
      <c r="EO172" s="861">
        <v>0</v>
      </c>
      <c r="EP172" s="861">
        <v>0</v>
      </c>
      <c r="EQ172" s="861">
        <v>0</v>
      </c>
      <c r="ER172" s="861">
        <v>0</v>
      </c>
      <c r="ES172" s="861">
        <v>0</v>
      </c>
      <c r="ET172" s="861">
        <v>0</v>
      </c>
      <c r="EU172" s="861">
        <v>0</v>
      </c>
      <c r="EV172" s="861">
        <v>0</v>
      </c>
      <c r="EW172" s="861">
        <v>0</v>
      </c>
      <c r="EX172" s="861">
        <v>0</v>
      </c>
      <c r="EY172" s="861">
        <v>0</v>
      </c>
      <c r="EZ172" s="861">
        <v>0</v>
      </c>
      <c r="FA172" s="861">
        <v>0</v>
      </c>
      <c r="FB172" s="861">
        <v>0</v>
      </c>
      <c r="FC172" s="861">
        <v>0</v>
      </c>
      <c r="FD172" s="861">
        <v>0</v>
      </c>
      <c r="FE172" s="861">
        <v>0</v>
      </c>
      <c r="FF172" s="861">
        <v>0</v>
      </c>
      <c r="FG172" s="861">
        <v>0</v>
      </c>
      <c r="FH172" s="861">
        <v>0</v>
      </c>
      <c r="FI172" s="861">
        <v>0</v>
      </c>
      <c r="FJ172" s="861">
        <v>0</v>
      </c>
      <c r="FK172" s="861">
        <v>0</v>
      </c>
      <c r="FL172" s="861">
        <v>0</v>
      </c>
      <c r="FM172" s="861">
        <v>0</v>
      </c>
      <c r="FN172" s="861">
        <v>0</v>
      </c>
      <c r="FO172" s="861">
        <v>0</v>
      </c>
      <c r="FP172" s="861">
        <v>0</v>
      </c>
      <c r="FQ172" s="861">
        <v>0</v>
      </c>
      <c r="FR172" s="861">
        <v>0</v>
      </c>
      <c r="FS172" s="861">
        <v>0</v>
      </c>
      <c r="FT172" s="861">
        <v>0</v>
      </c>
      <c r="FU172" s="861">
        <v>0</v>
      </c>
      <c r="FV172" s="861">
        <v>0</v>
      </c>
      <c r="FW172" s="861">
        <v>0</v>
      </c>
      <c r="FX172" s="861">
        <v>0</v>
      </c>
      <c r="FY172" s="861">
        <v>0</v>
      </c>
      <c r="FZ172" s="861">
        <v>0</v>
      </c>
      <c r="GA172" s="861">
        <v>0</v>
      </c>
      <c r="GB172" s="861">
        <v>0</v>
      </c>
      <c r="GC172" s="861">
        <v>0</v>
      </c>
      <c r="GD172" s="861">
        <v>0</v>
      </c>
      <c r="GE172" s="861">
        <v>0</v>
      </c>
      <c r="GF172" s="861">
        <v>0</v>
      </c>
      <c r="GG172" s="861">
        <v>0</v>
      </c>
      <c r="GH172" s="861">
        <v>0</v>
      </c>
      <c r="GI172" s="861">
        <v>0</v>
      </c>
      <c r="GJ172" s="861">
        <v>0</v>
      </c>
      <c r="GK172" s="861">
        <v>0</v>
      </c>
      <c r="GL172" s="861">
        <v>0</v>
      </c>
      <c r="GM172" s="861">
        <v>0</v>
      </c>
      <c r="GN172" s="861">
        <v>0</v>
      </c>
      <c r="GO172" s="861">
        <v>0</v>
      </c>
      <c r="GP172" s="861">
        <v>0</v>
      </c>
      <c r="GQ172" s="861">
        <v>0</v>
      </c>
      <c r="GR172" s="861">
        <v>0</v>
      </c>
      <c r="GS172" s="861">
        <v>0</v>
      </c>
      <c r="GT172" s="861">
        <v>0</v>
      </c>
      <c r="GU172" s="861">
        <v>0</v>
      </c>
      <c r="GV172" s="861">
        <v>0</v>
      </c>
      <c r="GW172" s="861">
        <v>0</v>
      </c>
      <c r="GX172" s="861">
        <v>0</v>
      </c>
      <c r="GY172" s="861">
        <v>0</v>
      </c>
      <c r="GZ172" s="861">
        <v>0</v>
      </c>
      <c r="HA172" s="861">
        <v>0</v>
      </c>
      <c r="HB172" s="861">
        <v>0</v>
      </c>
      <c r="HC172" s="861">
        <v>0</v>
      </c>
      <c r="HD172" s="861">
        <v>0</v>
      </c>
      <c r="HE172" s="861">
        <v>0</v>
      </c>
      <c r="HF172" s="861">
        <v>0</v>
      </c>
      <c r="HG172" s="861">
        <v>0</v>
      </c>
      <c r="HH172" s="861">
        <v>0</v>
      </c>
      <c r="HI172" s="861">
        <v>0</v>
      </c>
      <c r="HJ172" s="861">
        <v>0</v>
      </c>
      <c r="HK172" s="861">
        <v>0</v>
      </c>
      <c r="HL172" s="861">
        <v>0</v>
      </c>
      <c r="HM172" s="861">
        <v>0</v>
      </c>
      <c r="HN172" s="861">
        <v>0</v>
      </c>
      <c r="HO172" s="861">
        <v>0</v>
      </c>
      <c r="HP172" s="861">
        <v>0</v>
      </c>
      <c r="HQ172" s="861">
        <v>0</v>
      </c>
      <c r="HR172" s="861">
        <v>0</v>
      </c>
      <c r="HS172" s="861">
        <v>0</v>
      </c>
      <c r="HT172" s="861">
        <v>0</v>
      </c>
      <c r="HU172" s="861">
        <v>0</v>
      </c>
      <c r="HV172" s="861">
        <v>0</v>
      </c>
      <c r="HW172" s="861">
        <v>0</v>
      </c>
      <c r="HX172" s="861">
        <v>0</v>
      </c>
      <c r="HY172" s="861">
        <v>0</v>
      </c>
      <c r="HZ172" s="861">
        <v>0</v>
      </c>
      <c r="IA172" s="861">
        <v>0</v>
      </c>
      <c r="IB172" s="861">
        <v>0</v>
      </c>
      <c r="IC172" s="861">
        <v>0</v>
      </c>
      <c r="ID172" s="861">
        <v>0</v>
      </c>
      <c r="IE172" s="861">
        <v>0</v>
      </c>
      <c r="IF172" s="861">
        <v>0</v>
      </c>
      <c r="IG172" s="861">
        <v>0</v>
      </c>
      <c r="IH172" s="861">
        <v>0</v>
      </c>
      <c r="II172" s="861">
        <v>0</v>
      </c>
      <c r="IJ172" s="861">
        <v>0</v>
      </c>
      <c r="IK172" s="861">
        <v>0</v>
      </c>
      <c r="IL172" s="861">
        <v>0</v>
      </c>
      <c r="IM172" s="861">
        <v>0</v>
      </c>
      <c r="IN172" s="861">
        <v>0</v>
      </c>
      <c r="IO172" s="861">
        <v>0</v>
      </c>
      <c r="IP172" s="861">
        <v>0</v>
      </c>
      <c r="IQ172" s="861">
        <v>0</v>
      </c>
      <c r="IR172" s="861">
        <v>0</v>
      </c>
      <c r="IS172" s="861">
        <v>0</v>
      </c>
      <c r="IT172" s="861">
        <v>0</v>
      </c>
      <c r="IU172" s="861">
        <v>0</v>
      </c>
      <c r="IV172" s="861">
        <v>0</v>
      </c>
      <c r="IW172" s="861">
        <v>0</v>
      </c>
      <c r="IX172" s="861">
        <v>0</v>
      </c>
      <c r="IY172" s="861">
        <v>0</v>
      </c>
      <c r="IZ172" s="861">
        <v>0</v>
      </c>
      <c r="JA172" s="861">
        <v>0</v>
      </c>
      <c r="JB172" s="861">
        <v>0</v>
      </c>
      <c r="JC172" s="861">
        <v>0</v>
      </c>
      <c r="JD172" s="861">
        <v>0</v>
      </c>
      <c r="JE172" s="861">
        <v>0</v>
      </c>
      <c r="JF172" s="861">
        <v>0</v>
      </c>
      <c r="JG172" s="861">
        <v>0</v>
      </c>
      <c r="JH172" s="861">
        <v>0</v>
      </c>
      <c r="JI172" s="861">
        <v>0</v>
      </c>
      <c r="JJ172" s="861">
        <v>0</v>
      </c>
      <c r="JK172" s="861">
        <v>0</v>
      </c>
      <c r="JL172" s="861">
        <v>0</v>
      </c>
      <c r="JM172" s="861">
        <v>0</v>
      </c>
      <c r="JN172" s="861">
        <v>0</v>
      </c>
      <c r="JO172" s="861">
        <v>0</v>
      </c>
      <c r="JP172" s="861">
        <v>0</v>
      </c>
      <c r="JQ172" s="861">
        <v>0</v>
      </c>
      <c r="JR172" s="861">
        <v>0</v>
      </c>
      <c r="JS172" s="861">
        <v>0</v>
      </c>
      <c r="JT172" s="861">
        <v>0</v>
      </c>
      <c r="JU172" s="861">
        <v>0</v>
      </c>
      <c r="JV172" s="861">
        <v>0</v>
      </c>
      <c r="JW172" s="861">
        <v>0</v>
      </c>
      <c r="JX172" s="861">
        <v>0</v>
      </c>
      <c r="JY172" s="861">
        <v>0</v>
      </c>
      <c r="JZ172" s="861">
        <v>0</v>
      </c>
      <c r="KA172" s="861">
        <v>0</v>
      </c>
      <c r="KB172" s="861">
        <v>0</v>
      </c>
      <c r="KC172" s="861">
        <v>0</v>
      </c>
      <c r="KD172" s="861">
        <v>0</v>
      </c>
      <c r="KE172" s="861">
        <v>0</v>
      </c>
      <c r="KF172" s="861">
        <v>0</v>
      </c>
      <c r="KG172" s="861">
        <v>0</v>
      </c>
      <c r="KH172" s="861">
        <v>0</v>
      </c>
      <c r="KI172" s="861">
        <v>0</v>
      </c>
      <c r="KJ172" s="861">
        <v>0</v>
      </c>
      <c r="KK172" s="861">
        <v>0</v>
      </c>
      <c r="KL172" s="861">
        <v>0</v>
      </c>
      <c r="KM172" s="861">
        <v>0</v>
      </c>
      <c r="KN172" s="861">
        <v>0</v>
      </c>
      <c r="KO172" s="861">
        <v>0</v>
      </c>
      <c r="KP172" s="861">
        <v>0</v>
      </c>
      <c r="KQ172" s="861">
        <v>0</v>
      </c>
      <c r="KR172" s="861">
        <v>0</v>
      </c>
      <c r="KS172" s="861">
        <v>0</v>
      </c>
      <c r="KT172" s="861">
        <v>0</v>
      </c>
      <c r="KU172" s="861">
        <v>0</v>
      </c>
      <c r="KV172" s="861">
        <v>0</v>
      </c>
      <c r="KW172" s="861">
        <v>0</v>
      </c>
      <c r="KX172" s="861">
        <v>0</v>
      </c>
      <c r="KY172" s="861">
        <v>0</v>
      </c>
      <c r="KZ172" s="861">
        <v>0</v>
      </c>
      <c r="LA172" s="861">
        <v>0</v>
      </c>
      <c r="LB172" s="861">
        <v>0</v>
      </c>
      <c r="LC172" s="861">
        <v>0</v>
      </c>
      <c r="LD172" s="861">
        <v>0</v>
      </c>
      <c r="LE172" s="861">
        <v>0</v>
      </c>
      <c r="LF172" s="861">
        <v>0</v>
      </c>
      <c r="LG172" s="861">
        <v>0</v>
      </c>
      <c r="LH172" s="861">
        <v>0</v>
      </c>
      <c r="LI172" s="861">
        <v>0</v>
      </c>
      <c r="LJ172" s="861">
        <v>0</v>
      </c>
      <c r="LK172" s="861">
        <v>0</v>
      </c>
      <c r="LL172" s="861">
        <v>0</v>
      </c>
      <c r="LM172" s="861">
        <v>0</v>
      </c>
      <c r="LN172" s="861">
        <v>0</v>
      </c>
      <c r="LO172" s="861">
        <v>0</v>
      </c>
      <c r="LP172" s="861">
        <v>0</v>
      </c>
      <c r="LQ172" s="861">
        <v>0</v>
      </c>
      <c r="LR172" s="861">
        <v>0</v>
      </c>
      <c r="LS172" s="861">
        <v>0</v>
      </c>
      <c r="LT172" s="861">
        <v>0</v>
      </c>
      <c r="LU172" s="861">
        <v>0</v>
      </c>
      <c r="LV172" s="861">
        <v>0</v>
      </c>
      <c r="LW172" s="861">
        <v>0</v>
      </c>
      <c r="LX172" s="861">
        <v>0</v>
      </c>
      <c r="LY172" s="861">
        <v>0</v>
      </c>
      <c r="LZ172" s="861">
        <v>0</v>
      </c>
      <c r="MA172" s="861">
        <v>0</v>
      </c>
      <c r="MB172" s="861">
        <v>0</v>
      </c>
      <c r="MC172" s="861">
        <v>0</v>
      </c>
      <c r="MD172" s="861">
        <v>0</v>
      </c>
      <c r="ME172" s="861">
        <v>0</v>
      </c>
      <c r="MF172" s="861">
        <v>0</v>
      </c>
      <c r="MG172" s="861">
        <v>0</v>
      </c>
      <c r="MH172" s="861">
        <v>0</v>
      </c>
      <c r="MI172" s="861">
        <v>0</v>
      </c>
      <c r="MJ172" s="861">
        <v>0</v>
      </c>
      <c r="MK172" s="861">
        <v>0</v>
      </c>
      <c r="ML172" s="861">
        <v>0</v>
      </c>
      <c r="MM172" s="861">
        <v>0</v>
      </c>
      <c r="MN172" s="861">
        <v>0</v>
      </c>
      <c r="MO172" s="861">
        <v>0</v>
      </c>
      <c r="MP172" s="861">
        <v>0</v>
      </c>
      <c r="MQ172" s="861">
        <v>0</v>
      </c>
      <c r="MR172" s="861">
        <v>0</v>
      </c>
      <c r="MS172" s="861">
        <v>0</v>
      </c>
      <c r="MT172" s="861">
        <v>0</v>
      </c>
      <c r="MU172" s="861">
        <v>0</v>
      </c>
      <c r="MV172" s="861">
        <v>0</v>
      </c>
      <c r="MW172" s="861">
        <v>0</v>
      </c>
      <c r="MX172" s="861">
        <v>0</v>
      </c>
      <c r="MY172" s="861">
        <v>0</v>
      </c>
      <c r="MZ172" s="861">
        <v>0</v>
      </c>
      <c r="NA172" s="861">
        <v>0</v>
      </c>
      <c r="NB172" s="861">
        <v>0</v>
      </c>
      <c r="NC172" s="861">
        <v>0</v>
      </c>
      <c r="ND172" s="861">
        <v>0</v>
      </c>
      <c r="NE172" s="861">
        <v>0</v>
      </c>
      <c r="NF172" s="861">
        <v>0</v>
      </c>
      <c r="NG172" s="861">
        <v>0</v>
      </c>
      <c r="NH172" s="861">
        <v>0</v>
      </c>
      <c r="NI172" s="861">
        <v>0</v>
      </c>
      <c r="NJ172" s="861">
        <v>0</v>
      </c>
      <c r="NK172" s="861">
        <v>0</v>
      </c>
      <c r="NL172" s="861">
        <v>0</v>
      </c>
      <c r="NM172" s="861">
        <v>0</v>
      </c>
      <c r="NN172" s="861">
        <v>0</v>
      </c>
      <c r="NO172" s="861">
        <v>0</v>
      </c>
      <c r="NP172" s="861">
        <v>0</v>
      </c>
      <c r="NQ172" s="861">
        <v>0</v>
      </c>
      <c r="NR172" s="861">
        <v>0</v>
      </c>
      <c r="NS172" s="861">
        <v>0</v>
      </c>
      <c r="NT172" s="861">
        <v>0</v>
      </c>
      <c r="NU172" s="861">
        <v>0</v>
      </c>
      <c r="NV172" s="861">
        <v>0</v>
      </c>
      <c r="NW172" s="861">
        <v>0</v>
      </c>
      <c r="NX172" s="861">
        <v>0</v>
      </c>
      <c r="NY172" s="861">
        <v>0</v>
      </c>
      <c r="NZ172" s="861">
        <v>0</v>
      </c>
      <c r="OA172" s="861">
        <v>0</v>
      </c>
      <c r="OB172" s="861">
        <v>0</v>
      </c>
      <c r="OC172" s="861">
        <v>0</v>
      </c>
      <c r="OD172" s="861">
        <v>0</v>
      </c>
      <c r="OE172" s="861">
        <v>0</v>
      </c>
      <c r="OF172" s="861">
        <v>0</v>
      </c>
      <c r="OG172" s="861">
        <v>0</v>
      </c>
      <c r="OH172" s="861">
        <v>0</v>
      </c>
      <c r="OI172" s="861">
        <v>0</v>
      </c>
      <c r="OJ172" s="861">
        <v>0</v>
      </c>
      <c r="OK172" s="861">
        <v>0</v>
      </c>
      <c r="OL172" s="861">
        <v>0</v>
      </c>
      <c r="OM172" s="861">
        <v>0</v>
      </c>
      <c r="ON172" s="861">
        <v>0</v>
      </c>
      <c r="OO172" s="861">
        <v>0</v>
      </c>
      <c r="OP172" s="861">
        <v>0</v>
      </c>
      <c r="OQ172" s="861">
        <v>0</v>
      </c>
      <c r="OR172" s="861">
        <v>0</v>
      </c>
      <c r="OS172" s="861">
        <v>0</v>
      </c>
      <c r="OT172" s="861">
        <v>0</v>
      </c>
      <c r="OU172" s="861">
        <v>0</v>
      </c>
      <c r="OV172" s="861">
        <v>0</v>
      </c>
      <c r="OW172" s="861">
        <v>0</v>
      </c>
      <c r="OX172" s="861">
        <v>0</v>
      </c>
      <c r="OY172" s="861">
        <v>0</v>
      </c>
      <c r="OZ172" s="861">
        <v>0</v>
      </c>
      <c r="PA172" s="861">
        <v>0</v>
      </c>
      <c r="PB172" s="861">
        <v>0</v>
      </c>
      <c r="PC172" s="861">
        <v>0</v>
      </c>
      <c r="PD172" s="861">
        <v>0</v>
      </c>
      <c r="PE172" s="861">
        <v>0</v>
      </c>
      <c r="PF172" s="861">
        <v>0</v>
      </c>
      <c r="PG172" s="861">
        <v>0</v>
      </c>
      <c r="PH172" s="861">
        <v>0</v>
      </c>
      <c r="PI172" s="861">
        <v>0</v>
      </c>
      <c r="PJ172" s="861">
        <v>0</v>
      </c>
      <c r="PK172" s="861">
        <v>0</v>
      </c>
      <c r="PL172" s="861">
        <v>0</v>
      </c>
      <c r="PM172" s="861">
        <v>0</v>
      </c>
      <c r="PN172" s="861">
        <v>0</v>
      </c>
      <c r="PO172" s="861">
        <v>0</v>
      </c>
      <c r="PP172" s="861">
        <v>0</v>
      </c>
      <c r="PQ172" s="861">
        <v>0</v>
      </c>
      <c r="PR172" s="861">
        <v>0</v>
      </c>
      <c r="PS172" s="861">
        <v>0</v>
      </c>
      <c r="PT172" s="861">
        <v>0</v>
      </c>
      <c r="PU172" s="861">
        <v>0</v>
      </c>
      <c r="PV172" s="861">
        <v>0</v>
      </c>
      <c r="PW172" s="861">
        <v>0</v>
      </c>
      <c r="PX172" s="861">
        <v>0</v>
      </c>
      <c r="PY172" s="861">
        <v>0</v>
      </c>
      <c r="PZ172" s="861">
        <v>0</v>
      </c>
      <c r="QA172" s="861">
        <v>0</v>
      </c>
      <c r="QB172" s="861">
        <v>0</v>
      </c>
      <c r="QC172" s="861">
        <v>0</v>
      </c>
      <c r="QD172" s="861">
        <v>0</v>
      </c>
      <c r="QE172" s="861">
        <v>0</v>
      </c>
      <c r="QF172" s="861">
        <v>0</v>
      </c>
      <c r="QG172" s="861">
        <v>0</v>
      </c>
      <c r="QH172" s="861">
        <v>0</v>
      </c>
      <c r="QI172" s="861">
        <v>0</v>
      </c>
      <c r="QJ172" s="861">
        <v>0</v>
      </c>
      <c r="QK172" s="861">
        <v>0</v>
      </c>
      <c r="QL172" s="861">
        <v>0</v>
      </c>
      <c r="QM172" s="861">
        <v>0</v>
      </c>
      <c r="QN172" s="861">
        <v>0</v>
      </c>
      <c r="QO172" s="861">
        <v>0</v>
      </c>
      <c r="QP172" s="861">
        <v>0</v>
      </c>
      <c r="QQ172" s="861">
        <v>0</v>
      </c>
      <c r="QR172" s="861">
        <v>0</v>
      </c>
      <c r="QS172" s="861">
        <v>0</v>
      </c>
      <c r="QT172" s="861">
        <v>0</v>
      </c>
      <c r="QU172" s="861">
        <v>0</v>
      </c>
      <c r="QV172" s="861">
        <v>0</v>
      </c>
      <c r="QW172" s="861">
        <v>0</v>
      </c>
      <c r="QX172" s="861">
        <v>0</v>
      </c>
      <c r="QY172" s="861">
        <v>0</v>
      </c>
      <c r="QZ172" s="861">
        <v>0</v>
      </c>
      <c r="RA172" s="861">
        <v>0</v>
      </c>
      <c r="RB172" s="861">
        <v>0</v>
      </c>
      <c r="RC172" s="861">
        <v>0</v>
      </c>
      <c r="RD172" s="861">
        <v>0</v>
      </c>
      <c r="RE172" s="861">
        <v>0</v>
      </c>
      <c r="RF172" s="861">
        <v>0</v>
      </c>
      <c r="RG172" s="861">
        <v>0</v>
      </c>
      <c r="RH172" s="861">
        <v>0</v>
      </c>
      <c r="RI172" s="861">
        <v>0</v>
      </c>
      <c r="RJ172" s="861">
        <v>0</v>
      </c>
      <c r="RK172" s="861">
        <v>0</v>
      </c>
      <c r="RL172" s="861">
        <v>0</v>
      </c>
      <c r="RM172" s="861">
        <v>0</v>
      </c>
      <c r="RN172" s="861">
        <v>0</v>
      </c>
      <c r="RO172" s="861">
        <v>0</v>
      </c>
      <c r="RP172" s="861">
        <v>0</v>
      </c>
      <c r="RQ172" s="861">
        <v>0</v>
      </c>
      <c r="RR172" s="861">
        <v>0</v>
      </c>
      <c r="RS172" s="861">
        <v>0</v>
      </c>
      <c r="RT172" s="861">
        <v>0</v>
      </c>
      <c r="RU172" s="861">
        <v>0</v>
      </c>
      <c r="RV172" s="861">
        <v>0</v>
      </c>
      <c r="RW172" s="861">
        <v>0</v>
      </c>
      <c r="RX172" s="861">
        <v>0</v>
      </c>
      <c r="RY172" s="861">
        <v>0</v>
      </c>
      <c r="RZ172" s="861">
        <v>0</v>
      </c>
      <c r="SA172" s="861">
        <v>0</v>
      </c>
      <c r="SB172" s="861">
        <v>0</v>
      </c>
      <c r="SC172" s="861">
        <v>0</v>
      </c>
      <c r="SD172" s="861">
        <v>0</v>
      </c>
      <c r="SE172" s="861">
        <v>0</v>
      </c>
      <c r="SF172" s="861">
        <v>0</v>
      </c>
      <c r="SG172" s="861">
        <v>0</v>
      </c>
      <c r="SH172" s="861">
        <v>0</v>
      </c>
      <c r="SI172" s="861">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759</v>
      </c>
      <c r="J173" s="660"/>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760</v>
      </c>
      <c r="J174" s="661"/>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761</v>
      </c>
      <c r="J175" s="759"/>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762</v>
      </c>
      <c r="J176" s="770"/>
      <c r="K176" s="866">
        <v>0</v>
      </c>
      <c r="L176" s="866">
        <v>0</v>
      </c>
      <c r="M176" s="866">
        <v>0</v>
      </c>
      <c r="N176" s="866">
        <v>0</v>
      </c>
      <c r="O176" s="866">
        <v>0</v>
      </c>
      <c r="P176" s="866">
        <v>0</v>
      </c>
      <c r="Q176" s="866">
        <v>0</v>
      </c>
      <c r="R176" s="866">
        <v>0</v>
      </c>
      <c r="S176" s="866">
        <v>0</v>
      </c>
      <c r="T176" s="866">
        <v>0</v>
      </c>
      <c r="U176" s="866">
        <v>0</v>
      </c>
      <c r="V176" s="866">
        <v>0</v>
      </c>
      <c r="W176" s="866">
        <v>0</v>
      </c>
      <c r="X176" s="866">
        <v>0</v>
      </c>
      <c r="Y176" s="866">
        <v>0</v>
      </c>
      <c r="Z176" s="866">
        <v>0</v>
      </c>
      <c r="AA176" s="866">
        <v>0</v>
      </c>
      <c r="AB176" s="866">
        <v>0</v>
      </c>
      <c r="AC176" s="866">
        <v>0</v>
      </c>
      <c r="AD176" s="866">
        <v>0</v>
      </c>
      <c r="AE176" s="866">
        <v>0</v>
      </c>
      <c r="AF176" s="866">
        <v>0</v>
      </c>
      <c r="AG176" s="866">
        <v>0</v>
      </c>
      <c r="AH176" s="866">
        <v>0</v>
      </c>
      <c r="AI176" s="866">
        <v>0</v>
      </c>
      <c r="AJ176" s="866">
        <v>0</v>
      </c>
      <c r="AK176" s="866">
        <v>0</v>
      </c>
      <c r="AL176" s="866">
        <v>0</v>
      </c>
      <c r="AM176" s="866">
        <v>0</v>
      </c>
      <c r="AN176" s="866">
        <v>0</v>
      </c>
      <c r="AO176" s="866">
        <v>0</v>
      </c>
      <c r="AP176" s="866">
        <v>0</v>
      </c>
      <c r="AQ176" s="866">
        <v>0</v>
      </c>
      <c r="AR176" s="866">
        <v>0</v>
      </c>
      <c r="AS176" s="866">
        <v>0</v>
      </c>
      <c r="AT176" s="866">
        <v>0</v>
      </c>
      <c r="AU176" s="866">
        <v>0</v>
      </c>
      <c r="AV176" s="866">
        <v>0</v>
      </c>
      <c r="AW176" s="866">
        <v>0</v>
      </c>
      <c r="AX176" s="866">
        <v>0</v>
      </c>
      <c r="AY176" s="866">
        <v>0</v>
      </c>
      <c r="AZ176" s="866">
        <v>0</v>
      </c>
      <c r="BA176" s="866">
        <v>0</v>
      </c>
      <c r="BB176" s="866">
        <v>0</v>
      </c>
      <c r="BC176" s="866">
        <v>0</v>
      </c>
      <c r="BD176" s="866">
        <v>0</v>
      </c>
      <c r="BE176" s="866">
        <v>0</v>
      </c>
      <c r="BF176" s="866">
        <v>0</v>
      </c>
      <c r="BG176" s="866">
        <v>0</v>
      </c>
      <c r="BH176" s="866">
        <v>0</v>
      </c>
      <c r="BI176" s="866">
        <v>0</v>
      </c>
      <c r="BJ176" s="866">
        <v>0</v>
      </c>
      <c r="BK176" s="866">
        <v>0</v>
      </c>
      <c r="BL176" s="866">
        <v>0</v>
      </c>
      <c r="BM176" s="866">
        <v>0</v>
      </c>
      <c r="BN176" s="866">
        <v>0</v>
      </c>
      <c r="BO176" s="866">
        <v>0</v>
      </c>
      <c r="BP176" s="866">
        <v>0</v>
      </c>
      <c r="BQ176" s="866">
        <v>0</v>
      </c>
      <c r="BR176" s="866">
        <v>0</v>
      </c>
      <c r="BS176" s="866">
        <v>0</v>
      </c>
      <c r="BT176" s="866">
        <v>0</v>
      </c>
      <c r="BU176" s="866">
        <v>0</v>
      </c>
      <c r="BV176" s="866">
        <v>0</v>
      </c>
      <c r="BW176" s="866">
        <v>0</v>
      </c>
      <c r="BX176" s="866">
        <v>0</v>
      </c>
      <c r="BY176" s="866">
        <v>0</v>
      </c>
      <c r="BZ176" s="866">
        <v>0</v>
      </c>
      <c r="CA176" s="866">
        <v>0</v>
      </c>
      <c r="CB176" s="866">
        <v>0</v>
      </c>
      <c r="CC176" s="866">
        <v>0</v>
      </c>
      <c r="CD176" s="866">
        <v>0</v>
      </c>
      <c r="CE176" s="866">
        <v>0</v>
      </c>
      <c r="CF176" s="866">
        <v>0</v>
      </c>
      <c r="CG176" s="866">
        <v>0</v>
      </c>
      <c r="CH176" s="866">
        <v>0</v>
      </c>
      <c r="CI176" s="866">
        <v>0</v>
      </c>
      <c r="CJ176" s="866">
        <v>0</v>
      </c>
      <c r="CK176" s="866">
        <v>0</v>
      </c>
      <c r="CL176" s="866">
        <v>0</v>
      </c>
      <c r="CM176" s="866">
        <v>0</v>
      </c>
      <c r="CN176" s="866">
        <v>0</v>
      </c>
      <c r="CO176" s="866">
        <v>0</v>
      </c>
      <c r="CP176" s="866">
        <v>0</v>
      </c>
      <c r="CQ176" s="866">
        <v>0</v>
      </c>
      <c r="CR176" s="866">
        <v>0</v>
      </c>
      <c r="CS176" s="866">
        <v>0</v>
      </c>
      <c r="CT176" s="866">
        <v>0</v>
      </c>
      <c r="CU176" s="866">
        <v>0</v>
      </c>
      <c r="CV176" s="866">
        <v>0</v>
      </c>
      <c r="CW176" s="866">
        <v>0</v>
      </c>
      <c r="CX176" s="866">
        <v>0</v>
      </c>
      <c r="CY176" s="866">
        <v>0</v>
      </c>
      <c r="CZ176" s="866">
        <v>0</v>
      </c>
      <c r="DA176" s="866">
        <v>0</v>
      </c>
      <c r="DB176" s="866">
        <v>0</v>
      </c>
      <c r="DC176" s="866">
        <v>0</v>
      </c>
      <c r="DD176" s="866">
        <v>0</v>
      </c>
      <c r="DE176" s="866">
        <v>0</v>
      </c>
      <c r="DF176" s="866">
        <v>0</v>
      </c>
      <c r="DG176" s="866">
        <v>0</v>
      </c>
      <c r="DH176" s="866">
        <v>0</v>
      </c>
      <c r="DI176" s="866">
        <v>0</v>
      </c>
      <c r="DJ176" s="866">
        <v>0</v>
      </c>
      <c r="DK176" s="866">
        <v>0</v>
      </c>
      <c r="DL176" s="866">
        <v>0</v>
      </c>
      <c r="DM176" s="866">
        <v>0</v>
      </c>
      <c r="DN176" s="866">
        <v>0</v>
      </c>
      <c r="DO176" s="866">
        <v>0</v>
      </c>
      <c r="DP176" s="866">
        <v>0</v>
      </c>
      <c r="DQ176" s="866">
        <v>0</v>
      </c>
      <c r="DR176" s="866">
        <v>0</v>
      </c>
      <c r="DS176" s="866">
        <v>0</v>
      </c>
      <c r="DT176" s="866">
        <v>0</v>
      </c>
      <c r="DU176" s="866">
        <v>0</v>
      </c>
      <c r="DV176" s="866">
        <v>0</v>
      </c>
      <c r="DW176" s="866">
        <v>0</v>
      </c>
      <c r="DX176" s="866">
        <v>0</v>
      </c>
      <c r="DY176" s="866">
        <v>0</v>
      </c>
      <c r="DZ176" s="866">
        <v>0</v>
      </c>
      <c r="EA176" s="866">
        <v>0</v>
      </c>
      <c r="EB176" s="866">
        <v>0</v>
      </c>
      <c r="EC176" s="866">
        <v>0</v>
      </c>
      <c r="ED176" s="866">
        <v>0</v>
      </c>
      <c r="EE176" s="866">
        <v>0</v>
      </c>
      <c r="EF176" s="866">
        <v>0</v>
      </c>
      <c r="EG176" s="866">
        <v>0</v>
      </c>
      <c r="EH176" s="866">
        <v>0</v>
      </c>
      <c r="EI176" s="866">
        <v>0</v>
      </c>
      <c r="EJ176" s="866">
        <v>0</v>
      </c>
      <c r="EK176" s="866">
        <v>0</v>
      </c>
      <c r="EL176" s="866">
        <v>0</v>
      </c>
      <c r="EM176" s="866">
        <v>0</v>
      </c>
      <c r="EN176" s="866">
        <v>0</v>
      </c>
      <c r="EO176" s="866">
        <v>0</v>
      </c>
      <c r="EP176" s="866">
        <v>0</v>
      </c>
      <c r="EQ176" s="866">
        <v>0</v>
      </c>
      <c r="ER176" s="866">
        <v>0</v>
      </c>
      <c r="ES176" s="866">
        <v>0</v>
      </c>
      <c r="ET176" s="866">
        <v>0</v>
      </c>
      <c r="EU176" s="866">
        <v>0</v>
      </c>
      <c r="EV176" s="866">
        <v>0</v>
      </c>
      <c r="EW176" s="866">
        <v>0</v>
      </c>
      <c r="EX176" s="866">
        <v>0</v>
      </c>
      <c r="EY176" s="866">
        <v>0</v>
      </c>
      <c r="EZ176" s="866">
        <v>0</v>
      </c>
      <c r="FA176" s="866">
        <v>0</v>
      </c>
      <c r="FB176" s="866">
        <v>0</v>
      </c>
      <c r="FC176" s="866">
        <v>0</v>
      </c>
      <c r="FD176" s="866">
        <v>0</v>
      </c>
      <c r="FE176" s="866">
        <v>0</v>
      </c>
      <c r="FF176" s="866">
        <v>0</v>
      </c>
      <c r="FG176" s="866">
        <v>0</v>
      </c>
      <c r="FH176" s="866">
        <v>0</v>
      </c>
      <c r="FI176" s="866">
        <v>0</v>
      </c>
      <c r="FJ176" s="866">
        <v>0</v>
      </c>
      <c r="FK176" s="866">
        <v>0</v>
      </c>
      <c r="FL176" s="866">
        <v>0</v>
      </c>
      <c r="FM176" s="866">
        <v>0</v>
      </c>
      <c r="FN176" s="866">
        <v>0</v>
      </c>
      <c r="FO176" s="866">
        <v>0</v>
      </c>
      <c r="FP176" s="866">
        <v>0</v>
      </c>
      <c r="FQ176" s="866">
        <v>0</v>
      </c>
      <c r="FR176" s="866">
        <v>0</v>
      </c>
      <c r="FS176" s="866">
        <v>0</v>
      </c>
      <c r="FT176" s="866">
        <v>0</v>
      </c>
      <c r="FU176" s="866">
        <v>0</v>
      </c>
      <c r="FV176" s="866">
        <v>0</v>
      </c>
      <c r="FW176" s="866">
        <v>0</v>
      </c>
      <c r="FX176" s="866">
        <v>0</v>
      </c>
      <c r="FY176" s="866">
        <v>0</v>
      </c>
      <c r="FZ176" s="866">
        <v>0</v>
      </c>
      <c r="GA176" s="866">
        <v>0</v>
      </c>
      <c r="GB176" s="866">
        <v>0</v>
      </c>
      <c r="GC176" s="866">
        <v>0</v>
      </c>
      <c r="GD176" s="866">
        <v>0</v>
      </c>
      <c r="GE176" s="866">
        <v>0</v>
      </c>
      <c r="GF176" s="866">
        <v>0</v>
      </c>
      <c r="GG176" s="866">
        <v>0</v>
      </c>
      <c r="GH176" s="866">
        <v>0</v>
      </c>
      <c r="GI176" s="866">
        <v>0</v>
      </c>
      <c r="GJ176" s="866">
        <v>0</v>
      </c>
      <c r="GK176" s="866">
        <v>0</v>
      </c>
      <c r="GL176" s="866">
        <v>0</v>
      </c>
      <c r="GM176" s="866">
        <v>0</v>
      </c>
      <c r="GN176" s="866">
        <v>0</v>
      </c>
      <c r="GO176" s="866">
        <v>0</v>
      </c>
      <c r="GP176" s="866">
        <v>0</v>
      </c>
      <c r="GQ176" s="866">
        <v>0</v>
      </c>
      <c r="GR176" s="866">
        <v>0</v>
      </c>
      <c r="GS176" s="866">
        <v>0</v>
      </c>
      <c r="GT176" s="866">
        <v>0</v>
      </c>
      <c r="GU176" s="866">
        <v>0</v>
      </c>
      <c r="GV176" s="866">
        <v>0</v>
      </c>
      <c r="GW176" s="866">
        <v>0</v>
      </c>
      <c r="GX176" s="866">
        <v>0</v>
      </c>
      <c r="GY176" s="866">
        <v>0</v>
      </c>
      <c r="GZ176" s="866">
        <v>0</v>
      </c>
      <c r="HA176" s="866">
        <v>0</v>
      </c>
      <c r="HB176" s="866">
        <v>0</v>
      </c>
      <c r="HC176" s="866">
        <v>0</v>
      </c>
      <c r="HD176" s="866">
        <v>0</v>
      </c>
      <c r="HE176" s="866">
        <v>0</v>
      </c>
      <c r="HF176" s="866">
        <v>0</v>
      </c>
      <c r="HG176" s="866">
        <v>0</v>
      </c>
      <c r="HH176" s="866">
        <v>0</v>
      </c>
      <c r="HI176" s="866">
        <v>0</v>
      </c>
      <c r="HJ176" s="866">
        <v>0</v>
      </c>
      <c r="HK176" s="866">
        <v>0</v>
      </c>
      <c r="HL176" s="866">
        <v>0</v>
      </c>
      <c r="HM176" s="866">
        <v>0</v>
      </c>
      <c r="HN176" s="866">
        <v>0</v>
      </c>
      <c r="HO176" s="866">
        <v>0</v>
      </c>
      <c r="HP176" s="866">
        <v>0</v>
      </c>
      <c r="HQ176" s="866">
        <v>0</v>
      </c>
      <c r="HR176" s="866">
        <v>0</v>
      </c>
      <c r="HS176" s="866">
        <v>0</v>
      </c>
      <c r="HT176" s="866">
        <v>0</v>
      </c>
      <c r="HU176" s="866">
        <v>0</v>
      </c>
      <c r="HV176" s="866">
        <v>0</v>
      </c>
      <c r="HW176" s="866">
        <v>0</v>
      </c>
      <c r="HX176" s="866">
        <v>0</v>
      </c>
      <c r="HY176" s="866">
        <v>0</v>
      </c>
      <c r="HZ176" s="866">
        <v>0</v>
      </c>
      <c r="IA176" s="866">
        <v>0</v>
      </c>
      <c r="IB176" s="866">
        <v>0</v>
      </c>
      <c r="IC176" s="866">
        <v>0</v>
      </c>
      <c r="ID176" s="866">
        <v>0</v>
      </c>
      <c r="IE176" s="866">
        <v>0</v>
      </c>
      <c r="IF176" s="866">
        <v>0</v>
      </c>
      <c r="IG176" s="866">
        <v>0</v>
      </c>
      <c r="IH176" s="866">
        <v>0</v>
      </c>
      <c r="II176" s="866">
        <v>0</v>
      </c>
      <c r="IJ176" s="866">
        <v>0</v>
      </c>
      <c r="IK176" s="866">
        <v>0</v>
      </c>
      <c r="IL176" s="866">
        <v>0</v>
      </c>
      <c r="IM176" s="866">
        <v>0</v>
      </c>
      <c r="IN176" s="866">
        <v>0</v>
      </c>
      <c r="IO176" s="866">
        <v>0</v>
      </c>
      <c r="IP176" s="866">
        <v>0</v>
      </c>
      <c r="IQ176" s="866">
        <v>0</v>
      </c>
      <c r="IR176" s="866">
        <v>0</v>
      </c>
      <c r="IS176" s="866">
        <v>0</v>
      </c>
      <c r="IT176" s="866">
        <v>0</v>
      </c>
      <c r="IU176" s="866">
        <v>0</v>
      </c>
      <c r="IV176" s="866">
        <v>0</v>
      </c>
      <c r="IW176" s="866">
        <v>0</v>
      </c>
      <c r="IX176" s="866">
        <v>0</v>
      </c>
      <c r="IY176" s="866">
        <v>0</v>
      </c>
      <c r="IZ176" s="866">
        <v>0</v>
      </c>
      <c r="JA176" s="866">
        <v>0</v>
      </c>
      <c r="JB176" s="866">
        <v>0</v>
      </c>
      <c r="JC176" s="866">
        <v>0</v>
      </c>
      <c r="JD176" s="866">
        <v>0</v>
      </c>
      <c r="JE176" s="866">
        <v>0</v>
      </c>
      <c r="JF176" s="866">
        <v>0</v>
      </c>
      <c r="JG176" s="866">
        <v>0</v>
      </c>
      <c r="JH176" s="866">
        <v>0</v>
      </c>
      <c r="JI176" s="866">
        <v>0</v>
      </c>
      <c r="JJ176" s="866">
        <v>0</v>
      </c>
      <c r="JK176" s="866">
        <v>0</v>
      </c>
      <c r="JL176" s="866">
        <v>0</v>
      </c>
      <c r="JM176" s="866">
        <v>0</v>
      </c>
      <c r="JN176" s="866">
        <v>0</v>
      </c>
      <c r="JO176" s="866">
        <v>0</v>
      </c>
      <c r="JP176" s="866">
        <v>0</v>
      </c>
      <c r="JQ176" s="866">
        <v>0</v>
      </c>
      <c r="JR176" s="866">
        <v>0</v>
      </c>
      <c r="JS176" s="866">
        <v>0</v>
      </c>
      <c r="JT176" s="866">
        <v>0</v>
      </c>
      <c r="JU176" s="866">
        <v>0</v>
      </c>
      <c r="JV176" s="866">
        <v>0</v>
      </c>
      <c r="JW176" s="866">
        <v>0</v>
      </c>
      <c r="JX176" s="866">
        <v>0</v>
      </c>
      <c r="JY176" s="866">
        <v>0</v>
      </c>
      <c r="JZ176" s="866">
        <v>0</v>
      </c>
      <c r="KA176" s="866">
        <v>0</v>
      </c>
      <c r="KB176" s="866">
        <v>0</v>
      </c>
      <c r="KC176" s="866">
        <v>0</v>
      </c>
      <c r="KD176" s="866">
        <v>0</v>
      </c>
      <c r="KE176" s="866">
        <v>0</v>
      </c>
      <c r="KF176" s="866">
        <v>0</v>
      </c>
      <c r="KG176" s="866">
        <v>0</v>
      </c>
      <c r="KH176" s="866">
        <v>0</v>
      </c>
      <c r="KI176" s="866">
        <v>0</v>
      </c>
      <c r="KJ176" s="866">
        <v>0</v>
      </c>
      <c r="KK176" s="866">
        <v>0</v>
      </c>
      <c r="KL176" s="866">
        <v>0</v>
      </c>
      <c r="KM176" s="866">
        <v>0</v>
      </c>
      <c r="KN176" s="866">
        <v>0</v>
      </c>
      <c r="KO176" s="866">
        <v>0</v>
      </c>
      <c r="KP176" s="866">
        <v>0</v>
      </c>
      <c r="KQ176" s="866">
        <v>0</v>
      </c>
      <c r="KR176" s="866">
        <v>0</v>
      </c>
      <c r="KS176" s="866">
        <v>0</v>
      </c>
      <c r="KT176" s="866">
        <v>0</v>
      </c>
      <c r="KU176" s="866">
        <v>0</v>
      </c>
      <c r="KV176" s="866">
        <v>0</v>
      </c>
      <c r="KW176" s="866">
        <v>0</v>
      </c>
      <c r="KX176" s="866">
        <v>0</v>
      </c>
      <c r="KY176" s="866">
        <v>0</v>
      </c>
      <c r="KZ176" s="866">
        <v>0</v>
      </c>
      <c r="LA176" s="866">
        <v>0</v>
      </c>
      <c r="LB176" s="866">
        <v>0</v>
      </c>
      <c r="LC176" s="866">
        <v>0</v>
      </c>
      <c r="LD176" s="866">
        <v>0</v>
      </c>
      <c r="LE176" s="866">
        <v>0</v>
      </c>
      <c r="LF176" s="866">
        <v>0</v>
      </c>
      <c r="LG176" s="866">
        <v>0</v>
      </c>
      <c r="LH176" s="866">
        <v>0</v>
      </c>
      <c r="LI176" s="866">
        <v>0</v>
      </c>
      <c r="LJ176" s="866">
        <v>0</v>
      </c>
      <c r="LK176" s="866">
        <v>0</v>
      </c>
      <c r="LL176" s="866">
        <v>0</v>
      </c>
      <c r="LM176" s="866">
        <v>0</v>
      </c>
      <c r="LN176" s="866">
        <v>0</v>
      </c>
      <c r="LO176" s="866">
        <v>0</v>
      </c>
      <c r="LP176" s="866">
        <v>0</v>
      </c>
      <c r="LQ176" s="866">
        <v>0</v>
      </c>
      <c r="LR176" s="866">
        <v>0</v>
      </c>
      <c r="LS176" s="866">
        <v>0</v>
      </c>
      <c r="LT176" s="866">
        <v>0</v>
      </c>
      <c r="LU176" s="866">
        <v>0</v>
      </c>
      <c r="LV176" s="866">
        <v>0</v>
      </c>
      <c r="LW176" s="866">
        <v>0</v>
      </c>
      <c r="LX176" s="866">
        <v>0</v>
      </c>
      <c r="LY176" s="866">
        <v>0</v>
      </c>
      <c r="LZ176" s="866">
        <v>0</v>
      </c>
      <c r="MA176" s="866">
        <v>0</v>
      </c>
      <c r="MB176" s="866">
        <v>0</v>
      </c>
      <c r="MC176" s="866">
        <v>0</v>
      </c>
      <c r="MD176" s="866">
        <v>0</v>
      </c>
      <c r="ME176" s="866">
        <v>0</v>
      </c>
      <c r="MF176" s="866">
        <v>0</v>
      </c>
      <c r="MG176" s="866">
        <v>0</v>
      </c>
      <c r="MH176" s="866">
        <v>0</v>
      </c>
      <c r="MI176" s="866">
        <v>0</v>
      </c>
      <c r="MJ176" s="866">
        <v>0</v>
      </c>
      <c r="MK176" s="866">
        <v>0</v>
      </c>
      <c r="ML176" s="866">
        <v>0</v>
      </c>
      <c r="MM176" s="866">
        <v>0</v>
      </c>
      <c r="MN176" s="866">
        <v>0</v>
      </c>
      <c r="MO176" s="866">
        <v>0</v>
      </c>
      <c r="MP176" s="866">
        <v>0</v>
      </c>
      <c r="MQ176" s="866">
        <v>0</v>
      </c>
      <c r="MR176" s="866">
        <v>0</v>
      </c>
      <c r="MS176" s="866">
        <v>0</v>
      </c>
      <c r="MT176" s="866">
        <v>0</v>
      </c>
      <c r="MU176" s="866">
        <v>0</v>
      </c>
      <c r="MV176" s="866">
        <v>0</v>
      </c>
      <c r="MW176" s="866">
        <v>0</v>
      </c>
      <c r="MX176" s="866">
        <v>0</v>
      </c>
      <c r="MY176" s="866">
        <v>0</v>
      </c>
      <c r="MZ176" s="866">
        <v>0</v>
      </c>
      <c r="NA176" s="866">
        <v>0</v>
      </c>
      <c r="NB176" s="866">
        <v>0</v>
      </c>
      <c r="NC176" s="866">
        <v>0</v>
      </c>
      <c r="ND176" s="866">
        <v>0</v>
      </c>
      <c r="NE176" s="866">
        <v>0</v>
      </c>
      <c r="NF176" s="866">
        <v>0</v>
      </c>
      <c r="NG176" s="866">
        <v>0</v>
      </c>
      <c r="NH176" s="866">
        <v>0</v>
      </c>
      <c r="NI176" s="866">
        <v>0</v>
      </c>
      <c r="NJ176" s="866">
        <v>0</v>
      </c>
      <c r="NK176" s="866">
        <v>0</v>
      </c>
      <c r="NL176" s="866">
        <v>0</v>
      </c>
      <c r="NM176" s="866">
        <v>0</v>
      </c>
      <c r="NN176" s="866">
        <v>0</v>
      </c>
      <c r="NO176" s="866">
        <v>0</v>
      </c>
      <c r="NP176" s="866">
        <v>0</v>
      </c>
      <c r="NQ176" s="866">
        <v>0</v>
      </c>
      <c r="NR176" s="866">
        <v>0</v>
      </c>
      <c r="NS176" s="866">
        <v>0</v>
      </c>
      <c r="NT176" s="866">
        <v>0</v>
      </c>
      <c r="NU176" s="866">
        <v>0</v>
      </c>
      <c r="NV176" s="866">
        <v>0</v>
      </c>
      <c r="NW176" s="866">
        <v>0</v>
      </c>
      <c r="NX176" s="866">
        <v>0</v>
      </c>
      <c r="NY176" s="866">
        <v>0</v>
      </c>
      <c r="NZ176" s="866">
        <v>0</v>
      </c>
      <c r="OA176" s="866">
        <v>0</v>
      </c>
      <c r="OB176" s="866">
        <v>0</v>
      </c>
      <c r="OC176" s="866">
        <v>0</v>
      </c>
      <c r="OD176" s="866">
        <v>0</v>
      </c>
      <c r="OE176" s="866">
        <v>0</v>
      </c>
      <c r="OF176" s="866">
        <v>0</v>
      </c>
      <c r="OG176" s="866">
        <v>0</v>
      </c>
      <c r="OH176" s="866">
        <v>0</v>
      </c>
      <c r="OI176" s="866">
        <v>0</v>
      </c>
      <c r="OJ176" s="866">
        <v>0</v>
      </c>
      <c r="OK176" s="866">
        <v>0</v>
      </c>
      <c r="OL176" s="866">
        <v>0</v>
      </c>
      <c r="OM176" s="866">
        <v>0</v>
      </c>
      <c r="ON176" s="866">
        <v>0</v>
      </c>
      <c r="OO176" s="866">
        <v>0</v>
      </c>
      <c r="OP176" s="866">
        <v>0</v>
      </c>
      <c r="OQ176" s="866">
        <v>0</v>
      </c>
      <c r="OR176" s="866">
        <v>0</v>
      </c>
      <c r="OS176" s="866">
        <v>0</v>
      </c>
      <c r="OT176" s="866">
        <v>0</v>
      </c>
      <c r="OU176" s="866">
        <v>0</v>
      </c>
      <c r="OV176" s="866">
        <v>0</v>
      </c>
      <c r="OW176" s="866">
        <v>0</v>
      </c>
      <c r="OX176" s="866">
        <v>0</v>
      </c>
      <c r="OY176" s="866">
        <v>0</v>
      </c>
      <c r="OZ176" s="866">
        <v>0</v>
      </c>
      <c r="PA176" s="866">
        <v>0</v>
      </c>
      <c r="PB176" s="866">
        <v>0</v>
      </c>
      <c r="PC176" s="866">
        <v>0</v>
      </c>
      <c r="PD176" s="866">
        <v>0</v>
      </c>
      <c r="PE176" s="866">
        <v>0</v>
      </c>
      <c r="PF176" s="866">
        <v>0</v>
      </c>
      <c r="PG176" s="866">
        <v>0</v>
      </c>
      <c r="PH176" s="866">
        <v>0</v>
      </c>
      <c r="PI176" s="866">
        <v>0</v>
      </c>
      <c r="PJ176" s="866">
        <v>0</v>
      </c>
      <c r="PK176" s="866">
        <v>0</v>
      </c>
      <c r="PL176" s="866">
        <v>0</v>
      </c>
      <c r="PM176" s="866">
        <v>0</v>
      </c>
      <c r="PN176" s="866">
        <v>0</v>
      </c>
      <c r="PO176" s="866">
        <v>0</v>
      </c>
      <c r="PP176" s="866">
        <v>0</v>
      </c>
      <c r="PQ176" s="866">
        <v>0</v>
      </c>
      <c r="PR176" s="866">
        <v>0</v>
      </c>
      <c r="PS176" s="866">
        <v>0</v>
      </c>
      <c r="PT176" s="866">
        <v>0</v>
      </c>
      <c r="PU176" s="866">
        <v>0</v>
      </c>
      <c r="PV176" s="866">
        <v>0</v>
      </c>
      <c r="PW176" s="866">
        <v>0</v>
      </c>
      <c r="PX176" s="866">
        <v>0</v>
      </c>
      <c r="PY176" s="866">
        <v>0</v>
      </c>
      <c r="PZ176" s="866">
        <v>0</v>
      </c>
      <c r="QA176" s="866">
        <v>0</v>
      </c>
      <c r="QB176" s="866">
        <v>0</v>
      </c>
      <c r="QC176" s="866">
        <v>0</v>
      </c>
      <c r="QD176" s="866">
        <v>0</v>
      </c>
      <c r="QE176" s="866">
        <v>0</v>
      </c>
      <c r="QF176" s="866">
        <v>0</v>
      </c>
      <c r="QG176" s="866">
        <v>0</v>
      </c>
      <c r="QH176" s="866">
        <v>0</v>
      </c>
      <c r="QI176" s="866">
        <v>0</v>
      </c>
      <c r="QJ176" s="866">
        <v>0</v>
      </c>
      <c r="QK176" s="866">
        <v>0</v>
      </c>
      <c r="QL176" s="866">
        <v>0</v>
      </c>
      <c r="QM176" s="866">
        <v>0</v>
      </c>
      <c r="QN176" s="866">
        <v>0</v>
      </c>
      <c r="QO176" s="866">
        <v>0</v>
      </c>
      <c r="QP176" s="866">
        <v>0</v>
      </c>
      <c r="QQ176" s="866">
        <v>0</v>
      </c>
      <c r="QR176" s="866">
        <v>0</v>
      </c>
      <c r="QS176" s="866">
        <v>0</v>
      </c>
      <c r="QT176" s="866">
        <v>0</v>
      </c>
      <c r="QU176" s="866">
        <v>0</v>
      </c>
      <c r="QV176" s="866">
        <v>0</v>
      </c>
      <c r="QW176" s="866">
        <v>0</v>
      </c>
      <c r="QX176" s="866">
        <v>0</v>
      </c>
      <c r="QY176" s="866">
        <v>0</v>
      </c>
      <c r="QZ176" s="866">
        <v>0</v>
      </c>
      <c r="RA176" s="866">
        <v>0</v>
      </c>
      <c r="RB176" s="866">
        <v>0</v>
      </c>
      <c r="RC176" s="866">
        <v>0</v>
      </c>
      <c r="RD176" s="866">
        <v>0</v>
      </c>
      <c r="RE176" s="866">
        <v>0</v>
      </c>
      <c r="RF176" s="866">
        <v>0</v>
      </c>
      <c r="RG176" s="866">
        <v>0</v>
      </c>
      <c r="RH176" s="866">
        <v>0</v>
      </c>
      <c r="RI176" s="866">
        <v>0</v>
      </c>
      <c r="RJ176" s="866">
        <v>0</v>
      </c>
      <c r="RK176" s="866">
        <v>0</v>
      </c>
      <c r="RL176" s="866">
        <v>0</v>
      </c>
      <c r="RM176" s="866">
        <v>0</v>
      </c>
      <c r="RN176" s="866">
        <v>0</v>
      </c>
      <c r="RO176" s="866">
        <v>0</v>
      </c>
      <c r="RP176" s="866">
        <v>0</v>
      </c>
      <c r="RQ176" s="866">
        <v>0</v>
      </c>
      <c r="RR176" s="866">
        <v>0</v>
      </c>
      <c r="RS176" s="866">
        <v>0</v>
      </c>
      <c r="RT176" s="866">
        <v>0</v>
      </c>
      <c r="RU176" s="866">
        <v>0</v>
      </c>
      <c r="RV176" s="866">
        <v>0</v>
      </c>
      <c r="RW176" s="866">
        <v>0</v>
      </c>
      <c r="RX176" s="866">
        <v>0</v>
      </c>
      <c r="RY176" s="866">
        <v>0</v>
      </c>
      <c r="RZ176" s="866">
        <v>0</v>
      </c>
      <c r="SA176" s="866">
        <v>0</v>
      </c>
      <c r="SB176" s="866">
        <v>0</v>
      </c>
      <c r="SC176" s="866">
        <v>0</v>
      </c>
      <c r="SD176" s="866">
        <v>0</v>
      </c>
      <c r="SE176" s="866">
        <v>0</v>
      </c>
      <c r="SF176" s="866">
        <v>0</v>
      </c>
      <c r="SG176" s="866">
        <v>0</v>
      </c>
      <c r="SH176" s="866">
        <v>0</v>
      </c>
      <c r="SI176" s="866">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927</v>
      </c>
      <c r="J177" s="762"/>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-2.3519104818898739E-3</v>
      </c>
      <c r="DH177" s="861">
        <v>-2.3519104818898739E-3</v>
      </c>
      <c r="DI177" s="861">
        <v>-2.3519104818898739E-3</v>
      </c>
      <c r="DJ177" s="861">
        <v>-2.3519104818898739E-3</v>
      </c>
      <c r="DK177" s="861">
        <v>-2.3519104818898739E-3</v>
      </c>
      <c r="DL177" s="861">
        <v>-2.3519104818898739E-3</v>
      </c>
      <c r="DM177" s="861">
        <v>-2.3519104818898739E-3</v>
      </c>
      <c r="DN177" s="861">
        <v>-0.58913838418192732</v>
      </c>
      <c r="DO177" s="861">
        <v>-0.58913838418192732</v>
      </c>
      <c r="DP177" s="861">
        <v>-0.58913838418192732</v>
      </c>
      <c r="DQ177" s="861">
        <v>-0.58913838418192732</v>
      </c>
      <c r="DR177" s="861">
        <v>-0.58913838418192732</v>
      </c>
      <c r="DS177" s="861">
        <v>-0.58913838418192732</v>
      </c>
      <c r="DT177" s="861">
        <v>-0.58913838418192732</v>
      </c>
      <c r="DU177" s="861">
        <v>-0.96634141823477027</v>
      </c>
      <c r="DV177" s="861">
        <v>-0.96634141823477027</v>
      </c>
      <c r="DW177" s="861">
        <v>-0.96634141823477027</v>
      </c>
      <c r="DX177" s="861">
        <v>-0.96634141823477027</v>
      </c>
      <c r="DY177" s="861">
        <v>-0.9573383266209019</v>
      </c>
      <c r="DZ177" s="861">
        <v>-0.9573383266209019</v>
      </c>
      <c r="EA177" s="861">
        <v>-2.1664762748366644</v>
      </c>
      <c r="EB177" s="861">
        <v>-2.1664762748366644</v>
      </c>
      <c r="EC177" s="861">
        <v>-2.1664762748366644</v>
      </c>
      <c r="ED177" s="861">
        <v>-4.060991753841324</v>
      </c>
      <c r="EE177" s="861">
        <v>-4.060991753841324</v>
      </c>
      <c r="EF177" s="861">
        <v>-4.060991753841324</v>
      </c>
      <c r="EG177" s="861">
        <v>-4.060991753841324</v>
      </c>
      <c r="EH177" s="861">
        <v>-4.2419250439626621</v>
      </c>
      <c r="EI177" s="861">
        <v>-4.1892772889250223</v>
      </c>
      <c r="EJ177" s="861">
        <v>-4.1892772889250223</v>
      </c>
      <c r="EK177" s="861">
        <v>-4.1892772889250223</v>
      </c>
      <c r="EL177" s="861">
        <v>-4.1892772889250223</v>
      </c>
      <c r="EM177" s="861">
        <v>-4.1892772889250223</v>
      </c>
      <c r="EN177" s="861">
        <v>-4.1892772889250223</v>
      </c>
      <c r="EO177" s="861">
        <v>-4.1892772889250223</v>
      </c>
      <c r="EP177" s="861">
        <v>0.25671533834921867</v>
      </c>
      <c r="EQ177" s="861">
        <v>0.25671533834921867</v>
      </c>
      <c r="ER177" s="861">
        <v>0.25671533834921867</v>
      </c>
      <c r="ES177" s="861">
        <v>0.25671533834921867</v>
      </c>
      <c r="ET177" s="861">
        <v>0.25671533834921867</v>
      </c>
      <c r="EU177" s="861">
        <v>0.25671533834921867</v>
      </c>
      <c r="EV177" s="861">
        <v>0.25671533834921867</v>
      </c>
      <c r="EW177" s="861">
        <v>0.43202685806988939</v>
      </c>
      <c r="EX177" s="861">
        <v>0.43202685806988939</v>
      </c>
      <c r="EY177" s="861">
        <v>0.43202685806988939</v>
      </c>
      <c r="EZ177" s="861">
        <v>0.43202685806988939</v>
      </c>
      <c r="FA177" s="861">
        <v>0.43202685806988939</v>
      </c>
      <c r="FB177" s="861">
        <v>-0.118228458671366</v>
      </c>
      <c r="FC177" s="861">
        <v>-0.118228458671366</v>
      </c>
      <c r="FD177" s="861">
        <v>-0.118228458671366</v>
      </c>
      <c r="FE177" s="861">
        <v>-0.118228458671366</v>
      </c>
      <c r="FF177" s="861">
        <v>-0.26445051337906467</v>
      </c>
      <c r="FG177" s="861">
        <v>-0.27114220194204908</v>
      </c>
      <c r="FH177" s="861">
        <v>-0.27114220194204908</v>
      </c>
      <c r="FI177" s="861">
        <v>-0.27114220194204908</v>
      </c>
      <c r="FJ177" s="861">
        <v>-0.27114220194204908</v>
      </c>
      <c r="FK177" s="861">
        <v>-0.27114220194204908</v>
      </c>
      <c r="FL177" s="861">
        <v>-0.27114220194204908</v>
      </c>
      <c r="FM177" s="861">
        <v>-0.27114220194204908</v>
      </c>
      <c r="FN177" s="861">
        <v>-0.8099015072127429</v>
      </c>
      <c r="FO177" s="861">
        <v>-0.8099015072127429</v>
      </c>
      <c r="FP177" s="861">
        <v>-0.8099015072127429</v>
      </c>
      <c r="FQ177" s="861">
        <v>-0.8099015072127429</v>
      </c>
      <c r="FR177" s="861">
        <v>-0.8099015072127429</v>
      </c>
      <c r="FS177" s="861">
        <v>-0.8099015072127429</v>
      </c>
      <c r="FT177" s="861">
        <v>-0.8099015072127429</v>
      </c>
      <c r="FU177" s="861">
        <v>-0.846794026288201</v>
      </c>
      <c r="FV177" s="861">
        <v>-0.846794026288201</v>
      </c>
      <c r="FW177" s="861">
        <v>-0.846794026288201</v>
      </c>
      <c r="FX177" s="861">
        <v>-0.846794026288201</v>
      </c>
      <c r="FY177" s="861">
        <v>-0.87659894967696772</v>
      </c>
      <c r="FZ177" s="861">
        <v>-0.87659894967696772</v>
      </c>
      <c r="GA177" s="861">
        <v>-2.580076290941848</v>
      </c>
      <c r="GB177" s="861">
        <v>-2.580076290941848</v>
      </c>
      <c r="GC177" s="861">
        <v>-2.580076290941848</v>
      </c>
      <c r="GD177" s="861">
        <v>-4.6022404039096463</v>
      </c>
      <c r="GE177" s="861">
        <v>-4.6022404039096463</v>
      </c>
      <c r="GF177" s="861">
        <v>-4.6022404039096463</v>
      </c>
      <c r="GG177" s="861">
        <v>-4.6022404039096463</v>
      </c>
      <c r="GH177" s="861">
        <v>-4.3934201844372618</v>
      </c>
      <c r="GI177" s="861">
        <v>-4.3629424499568801</v>
      </c>
      <c r="GJ177" s="861">
        <v>-4.3629424499568801</v>
      </c>
      <c r="GK177" s="861">
        <v>-4.3629424499568801</v>
      </c>
      <c r="GL177" s="861">
        <v>-4.3629424499568801</v>
      </c>
      <c r="GM177" s="861">
        <v>-4.3629424499568801</v>
      </c>
      <c r="GN177" s="861">
        <v>-4.3629424499568801</v>
      </c>
      <c r="GO177" s="861">
        <v>-4.3629424499568801</v>
      </c>
      <c r="GP177" s="861">
        <v>0.17324639317013002</v>
      </c>
      <c r="GQ177" s="861">
        <v>0.17324639317013002</v>
      </c>
      <c r="GR177" s="861">
        <v>0.17324639317013002</v>
      </c>
      <c r="GS177" s="861">
        <v>0.17324639317013002</v>
      </c>
      <c r="GT177" s="861">
        <v>0.17324639317013002</v>
      </c>
      <c r="GU177" s="861">
        <v>0.17324639317013002</v>
      </c>
      <c r="GV177" s="861">
        <v>0.17324639317013002</v>
      </c>
      <c r="GW177" s="861">
        <v>0.21997615025273909</v>
      </c>
      <c r="GX177" s="861">
        <v>0.21997615025273909</v>
      </c>
      <c r="GY177" s="861">
        <v>0.21997615025273909</v>
      </c>
      <c r="GZ177" s="861">
        <v>0.21997615025273909</v>
      </c>
      <c r="HA177" s="861">
        <v>0.21997615025273909</v>
      </c>
      <c r="HB177" s="861">
        <v>-0.18483064572298336</v>
      </c>
      <c r="HC177" s="861">
        <v>-0.18483064572298336</v>
      </c>
      <c r="HD177" s="861">
        <v>-0.18483064572298336</v>
      </c>
      <c r="HE177" s="861">
        <v>-0.18483064572298336</v>
      </c>
      <c r="HF177" s="861">
        <v>-0.41166766176475367</v>
      </c>
      <c r="HG177" s="861">
        <v>-0.41835935032773808</v>
      </c>
      <c r="HH177" s="861">
        <v>-0.41835935032773808</v>
      </c>
      <c r="HI177" s="861">
        <v>-0.41835935032773808</v>
      </c>
      <c r="HJ177" s="861">
        <v>-0.41835935032773808</v>
      </c>
      <c r="HK177" s="861">
        <v>-0.41835935032773808</v>
      </c>
      <c r="HL177" s="861">
        <v>-0.41835935032773808</v>
      </c>
      <c r="HM177" s="861">
        <v>-0.41835935032773808</v>
      </c>
      <c r="HN177" s="861">
        <v>-0.56366571613991034</v>
      </c>
      <c r="HO177" s="861">
        <v>-0.56366571613991034</v>
      </c>
      <c r="HP177" s="861">
        <v>-0.56366571613991034</v>
      </c>
      <c r="HQ177" s="861">
        <v>-0.56366571613991034</v>
      </c>
      <c r="HR177" s="861">
        <v>-0.56366571613991034</v>
      </c>
      <c r="HS177" s="861">
        <v>-0.56366571613991034</v>
      </c>
      <c r="HT177" s="861">
        <v>-0.56366571613991034</v>
      </c>
      <c r="HU177" s="861">
        <v>-0.72724663434163173</v>
      </c>
      <c r="HV177" s="861">
        <v>-0.72724663434163173</v>
      </c>
      <c r="HW177" s="861">
        <v>-0.72724663434163173</v>
      </c>
      <c r="HX177" s="861">
        <v>-0.72724663434163173</v>
      </c>
      <c r="HY177" s="861">
        <v>-0.79585957273303976</v>
      </c>
      <c r="HZ177" s="861">
        <v>-0.79585957273303976</v>
      </c>
      <c r="IA177" s="861">
        <v>-2.3634286634581794</v>
      </c>
      <c r="IB177" s="861">
        <v>-2.3634286634581794</v>
      </c>
      <c r="IC177" s="861">
        <v>-2.3634286634581794</v>
      </c>
      <c r="ID177" s="861">
        <v>-4.2039327551442822</v>
      </c>
      <c r="IE177" s="861">
        <v>-4.2039327551442822</v>
      </c>
      <c r="IF177" s="861">
        <v>-4.2039327551442822</v>
      </c>
      <c r="IG177" s="861">
        <v>-4.2039327551442822</v>
      </c>
      <c r="IH177" s="861">
        <v>-4.2086700131267749</v>
      </c>
      <c r="II177" s="861">
        <v>-4.170802271793975</v>
      </c>
      <c r="IJ177" s="861">
        <v>-4.170802271793975</v>
      </c>
      <c r="IK177" s="861">
        <v>-4.170802271793975</v>
      </c>
      <c r="IL177" s="861">
        <v>-4.170802271793975</v>
      </c>
      <c r="IM177" s="861">
        <v>-4.170802271793975</v>
      </c>
      <c r="IN177" s="861">
        <v>-4.170802271793975</v>
      </c>
      <c r="IO177" s="861">
        <v>-4.170802271793975</v>
      </c>
      <c r="IP177" s="861">
        <v>0.28785197498631909</v>
      </c>
      <c r="IQ177" s="861">
        <v>0.28785197498631909</v>
      </c>
      <c r="IR177" s="861">
        <v>0.28785197498631909</v>
      </c>
      <c r="IS177" s="861">
        <v>0.28785197498631909</v>
      </c>
      <c r="IT177" s="861">
        <v>0.28785197498631909</v>
      </c>
      <c r="IU177" s="861">
        <v>0.28785197498631909</v>
      </c>
      <c r="IV177" s="861">
        <v>0.28785197498631909</v>
      </c>
      <c r="IW177" s="861">
        <v>0.28562993969437933</v>
      </c>
      <c r="IX177" s="861">
        <v>0.28562993969437933</v>
      </c>
      <c r="IY177" s="861">
        <v>0.28562993969437933</v>
      </c>
      <c r="IZ177" s="861">
        <v>0.28562993969437933</v>
      </c>
      <c r="JA177" s="861">
        <v>0.28562993969437933</v>
      </c>
      <c r="JB177" s="861">
        <v>-4.6076089365447714E-2</v>
      </c>
      <c r="JC177" s="861">
        <v>-4.6076089365447714E-2</v>
      </c>
      <c r="JD177" s="861">
        <v>-4.6076089365447714E-2</v>
      </c>
      <c r="JE177" s="861">
        <v>-4.6076089365447714E-2</v>
      </c>
      <c r="JF177" s="861">
        <v>-0.27114220194204908</v>
      </c>
      <c r="JG177" s="861">
        <v>-0.27114220194204908</v>
      </c>
      <c r="JH177" s="861">
        <v>-0.27114220194204908</v>
      </c>
      <c r="JI177" s="861">
        <v>-0.27114220194204908</v>
      </c>
      <c r="JJ177" s="861">
        <v>-0.27114220194204908</v>
      </c>
      <c r="JK177" s="861">
        <v>-0.27114220194204908</v>
      </c>
      <c r="JL177" s="861">
        <v>-0.27114220194204908</v>
      </c>
      <c r="JM177" s="861">
        <v>-0.27114220194204908</v>
      </c>
      <c r="JN177" s="861">
        <v>-0.37686615049845074</v>
      </c>
      <c r="JO177" s="861">
        <v>-0.37686615049845074</v>
      </c>
      <c r="JP177" s="861">
        <v>-0.37686615049845074</v>
      </c>
      <c r="JQ177" s="861">
        <v>-0.37686615049845074</v>
      </c>
      <c r="JR177" s="861">
        <v>-0.37686615049845074</v>
      </c>
      <c r="JS177" s="861">
        <v>-0.37686615049845074</v>
      </c>
      <c r="JT177" s="861">
        <v>-0.37686615049845074</v>
      </c>
      <c r="JU177" s="861">
        <v>-0.83683174362598844</v>
      </c>
      <c r="JV177" s="861">
        <v>-0.83683174362598844</v>
      </c>
      <c r="JW177" s="861">
        <v>-0.83683174362598844</v>
      </c>
      <c r="JX177" s="861">
        <v>-0.83683174362598844</v>
      </c>
      <c r="JY177" s="861">
        <v>-0.49597045836986275</v>
      </c>
      <c r="JZ177" s="861">
        <v>-0.49597045836986275</v>
      </c>
      <c r="KA177" s="861">
        <v>-2.3831239023203339</v>
      </c>
      <c r="KB177" s="861">
        <v>-2.3831239023203339</v>
      </c>
      <c r="KC177" s="861">
        <v>-2.3831239023203339</v>
      </c>
      <c r="KD177" s="861">
        <v>-4.1283157412455109</v>
      </c>
      <c r="KE177" s="861">
        <v>-4.1283157412455109</v>
      </c>
      <c r="KF177" s="861">
        <v>-4.1283157412455109</v>
      </c>
      <c r="KG177" s="861">
        <v>-4.1283157412455109</v>
      </c>
      <c r="KH177" s="861">
        <v>-4.2751800747985511</v>
      </c>
      <c r="KI177" s="861">
        <v>-4.2447023403181694</v>
      </c>
      <c r="KJ177" s="861">
        <v>-4.2447023403181694</v>
      </c>
      <c r="KK177" s="861">
        <v>-4.2447023403181694</v>
      </c>
      <c r="KL177" s="861">
        <v>-4.2447023403181694</v>
      </c>
      <c r="KM177" s="861">
        <v>-4.2447023403181694</v>
      </c>
      <c r="KN177" s="861">
        <v>-4.2447023403181694</v>
      </c>
      <c r="KO177" s="861">
        <v>-4.2447023403181694</v>
      </c>
      <c r="KP177" s="861">
        <v>0.1100670521035898</v>
      </c>
      <c r="KQ177" s="861">
        <v>0.1100670521035898</v>
      </c>
      <c r="KR177" s="861">
        <v>0.1100670521035898</v>
      </c>
      <c r="KS177" s="861">
        <v>0.1100670521035898</v>
      </c>
      <c r="KT177" s="861">
        <v>0.1100670521035898</v>
      </c>
      <c r="KU177" s="861">
        <v>0.1100670521035898</v>
      </c>
      <c r="KV177" s="861">
        <v>0.1100670521035898</v>
      </c>
      <c r="KW177" s="861">
        <v>0.55658091966127898</v>
      </c>
      <c r="KX177" s="861">
        <v>0.55658091966127898</v>
      </c>
      <c r="KY177" s="861">
        <v>0.55658091966127898</v>
      </c>
      <c r="KZ177" s="861">
        <v>0.55658091966127898</v>
      </c>
      <c r="LA177" s="861">
        <v>0.55658091966127898</v>
      </c>
      <c r="LB177" s="861">
        <v>3.9246937083725619E-2</v>
      </c>
      <c r="LC177" s="861">
        <v>3.9246937083725619E-2</v>
      </c>
      <c r="LD177" s="861">
        <v>3.9246937083725619E-2</v>
      </c>
      <c r="LE177" s="861">
        <v>3.9246937083725619E-2</v>
      </c>
      <c r="LF177" s="861">
        <v>-0.15780816642623208</v>
      </c>
      <c r="LG177" s="861">
        <v>-0.15780816642623208</v>
      </c>
      <c r="LH177" s="861">
        <v>-0.15780816642623208</v>
      </c>
      <c r="LI177" s="861">
        <v>-0.15780816642623208</v>
      </c>
      <c r="LJ177" s="861">
        <v>-0.15780816642623208</v>
      </c>
      <c r="LK177" s="861">
        <v>-0.15780816642623208</v>
      </c>
      <c r="LL177" s="861">
        <v>-0.15780816642623208</v>
      </c>
      <c r="LM177" s="861">
        <v>-0.15780816642623208</v>
      </c>
      <c r="LN177" s="861">
        <v>-0.61461105222394696</v>
      </c>
      <c r="LO177" s="861">
        <v>-0.61461105222394696</v>
      </c>
      <c r="LP177" s="861">
        <v>-0.61461105222394696</v>
      </c>
      <c r="LQ177" s="861">
        <v>-0.61461105222394696</v>
      </c>
      <c r="LR177" s="861">
        <v>-0.61461105222394696</v>
      </c>
      <c r="LS177" s="861">
        <v>-0.61461105222394696</v>
      </c>
      <c r="LT177" s="861">
        <v>-0.61461105222394696</v>
      </c>
      <c r="LU177" s="861">
        <v>-0.93645457024812817</v>
      </c>
      <c r="LV177" s="861">
        <v>-0.93645457024812817</v>
      </c>
      <c r="LW177" s="861">
        <v>-0.93645457024812817</v>
      </c>
      <c r="LX177" s="861">
        <v>-0.93645457024812817</v>
      </c>
      <c r="LY177" s="861">
        <v>-0.63438081884517405</v>
      </c>
      <c r="LZ177" s="861">
        <v>-0.63438081884517405</v>
      </c>
      <c r="MA177" s="861">
        <v>-2.4323619994757109</v>
      </c>
      <c r="MB177" s="861">
        <v>-2.4323619994757109</v>
      </c>
      <c r="MC177" s="861">
        <v>-2.4323619994757109</v>
      </c>
      <c r="MD177" s="861">
        <v>-4.2801388485116929</v>
      </c>
      <c r="ME177" s="861">
        <v>-4.2801388485116929</v>
      </c>
      <c r="MF177" s="861">
        <v>-4.2801388485116929</v>
      </c>
      <c r="MG177" s="861">
        <v>-4.2801388485116929</v>
      </c>
      <c r="MH177" s="861">
        <v>-4.3934201844372618</v>
      </c>
      <c r="MI177" s="861">
        <v>-4.3629424499568801</v>
      </c>
      <c r="MJ177" s="861">
        <v>-4.3629424499568801</v>
      </c>
      <c r="MK177" s="861">
        <v>-4.3629424499568801</v>
      </c>
      <c r="ML177" s="861">
        <v>-4.3629424499568801</v>
      </c>
      <c r="MM177" s="861">
        <v>-4.3629424499568801</v>
      </c>
      <c r="MN177" s="861">
        <v>-4.3629424499568801</v>
      </c>
      <c r="MO177" s="861">
        <v>-4.3629424499568801</v>
      </c>
      <c r="MP177" s="861">
        <v>8.3161772700488967E-2</v>
      </c>
      <c r="MQ177" s="861">
        <v>8.3161772700488967E-2</v>
      </c>
      <c r="MR177" s="861">
        <v>8.3161772700488967E-2</v>
      </c>
      <c r="MS177" s="861">
        <v>8.3161772700488967E-2</v>
      </c>
      <c r="MT177" s="861">
        <v>8.3161772700488967E-2</v>
      </c>
      <c r="MU177" s="861">
        <v>8.3161772700488967E-2</v>
      </c>
      <c r="MV177" s="861">
        <v>8.3161772700488967E-2</v>
      </c>
      <c r="MW177" s="861">
        <v>8.485049037329162E-3</v>
      </c>
      <c r="MX177" s="861">
        <v>8.485049037329162E-3</v>
      </c>
      <c r="MY177" s="861">
        <v>8.485049037329162E-3</v>
      </c>
      <c r="MZ177" s="861">
        <v>8.485049037329162E-3</v>
      </c>
      <c r="NA177" s="861">
        <v>8.485049037329162E-3</v>
      </c>
      <c r="NB177" s="861">
        <v>-0.61219467930419835</v>
      </c>
      <c r="NC177" s="861">
        <v>-0.61219467930419835</v>
      </c>
      <c r="ND177" s="861">
        <v>-0.61219467930419835</v>
      </c>
      <c r="NE177" s="861">
        <v>-0.61219467930419835</v>
      </c>
      <c r="NF177" s="861">
        <v>-0.30460064475697735</v>
      </c>
      <c r="NG177" s="861">
        <v>-0.30460064475697735</v>
      </c>
      <c r="NH177" s="861">
        <v>-0.30460064475697735</v>
      </c>
      <c r="NI177" s="861">
        <v>-0.30460064475697735</v>
      </c>
      <c r="NJ177" s="861">
        <v>-0.30460064475697735</v>
      </c>
      <c r="NK177" s="861">
        <v>-0.30460064475697735</v>
      </c>
      <c r="NL177" s="861">
        <v>-0.30460064475697735</v>
      </c>
      <c r="NM177" s="861">
        <v>-0.30460064475697735</v>
      </c>
      <c r="NN177" s="861">
        <v>-0.61461105222394696</v>
      </c>
      <c r="NO177" s="861">
        <v>-0.61461105222394696</v>
      </c>
      <c r="NP177" s="861">
        <v>-0.61461105222394696</v>
      </c>
      <c r="NQ177" s="861">
        <v>-0.61461105222394696</v>
      </c>
      <c r="NR177" s="861">
        <v>-0.61461105222394696</v>
      </c>
      <c r="NS177" s="861">
        <v>-0.61461105222394696</v>
      </c>
      <c r="NT177" s="861">
        <v>-0.61461105222394696</v>
      </c>
      <c r="NU177" s="861">
        <v>-0.93645457024812817</v>
      </c>
      <c r="NV177" s="861">
        <v>-0.93645457024812817</v>
      </c>
      <c r="NW177" s="861">
        <v>-0.93645457024812817</v>
      </c>
      <c r="NX177" s="861">
        <v>-0.93645457024812817</v>
      </c>
      <c r="NY177" s="861">
        <v>-0.63438081884517405</v>
      </c>
      <c r="NZ177" s="861">
        <v>-0.63438081884517405</v>
      </c>
      <c r="OA177" s="861">
        <v>-2.4323619994757109</v>
      </c>
      <c r="OB177" s="861">
        <v>-2.4323619994757109</v>
      </c>
      <c r="OC177" s="861">
        <v>-2.4323619994757109</v>
      </c>
      <c r="OD177" s="861">
        <v>-4.2801388485116929</v>
      </c>
      <c r="OE177" s="861">
        <v>-4.2801388485116929</v>
      </c>
      <c r="OF177" s="861">
        <v>-4.2801388485116929</v>
      </c>
      <c r="OG177" s="861">
        <v>-4.2801388485116929</v>
      </c>
      <c r="OH177" s="861">
        <v>-4.3934201844372618</v>
      </c>
      <c r="OI177" s="861">
        <v>-4.3629424499568801</v>
      </c>
      <c r="OJ177" s="861">
        <v>-4.3629424499568801</v>
      </c>
      <c r="OK177" s="861">
        <v>-4.3629424499568801</v>
      </c>
      <c r="OL177" s="861">
        <v>-4.3629424499568801</v>
      </c>
      <c r="OM177" s="861">
        <v>-4.3629424499568801</v>
      </c>
      <c r="ON177" s="861">
        <v>-4.3629424499568801</v>
      </c>
      <c r="OO177" s="861">
        <v>-4.3629424499568801</v>
      </c>
      <c r="OP177" s="861">
        <v>8.3161772700488967E-2</v>
      </c>
      <c r="OQ177" s="861">
        <v>8.3161772700488967E-2</v>
      </c>
      <c r="OR177" s="861">
        <v>8.3161772700488967E-2</v>
      </c>
      <c r="OS177" s="861">
        <v>8.3161772700488967E-2</v>
      </c>
      <c r="OT177" s="861">
        <v>8.3161772700488967E-2</v>
      </c>
      <c r="OU177" s="861">
        <v>8.3161772700488967E-2</v>
      </c>
      <c r="OV177" s="861">
        <v>8.3161772700488967E-2</v>
      </c>
      <c r="OW177" s="861">
        <v>8.485049037329162E-3</v>
      </c>
      <c r="OX177" s="861">
        <v>8.485049037329162E-3</v>
      </c>
      <c r="OY177" s="861">
        <v>8.485049037329162E-3</v>
      </c>
      <c r="OZ177" s="861">
        <v>8.485049037329162E-3</v>
      </c>
      <c r="PA177" s="861">
        <v>8.485049037329162E-3</v>
      </c>
      <c r="PB177" s="861">
        <v>-0.61219467930419835</v>
      </c>
      <c r="PC177" s="861">
        <v>-0.61219467930419835</v>
      </c>
      <c r="PD177" s="861">
        <v>-0.61219467930419835</v>
      </c>
      <c r="PE177" s="861">
        <v>-0.61219467930419835</v>
      </c>
      <c r="PF177" s="861">
        <v>-0.30460064475697735</v>
      </c>
      <c r="PG177" s="861">
        <v>-0.30460064475697735</v>
      </c>
      <c r="PH177" s="861">
        <v>-0.30460064475697735</v>
      </c>
      <c r="PI177" s="861">
        <v>-0.30460064475697735</v>
      </c>
      <c r="PJ177" s="861">
        <v>-0.30460064475697735</v>
      </c>
      <c r="PK177" s="861">
        <v>-0.30460064475697735</v>
      </c>
      <c r="PL177" s="861">
        <v>-0.30460064475697735</v>
      </c>
      <c r="PM177" s="861">
        <v>-0.30460064475697735</v>
      </c>
      <c r="PN177" s="861">
        <v>-0.61461105222394696</v>
      </c>
      <c r="PO177" s="861">
        <v>-0.61461105222394696</v>
      </c>
      <c r="PP177" s="861">
        <v>-0.61461105222394696</v>
      </c>
      <c r="PQ177" s="861">
        <v>-0.61461105222394696</v>
      </c>
      <c r="PR177" s="861">
        <v>-0.61461105222394696</v>
      </c>
      <c r="PS177" s="861">
        <v>-0.61461105222394696</v>
      </c>
      <c r="PT177" s="861">
        <v>-0.61461105222394696</v>
      </c>
      <c r="PU177" s="861">
        <v>-0.93645457024812817</v>
      </c>
      <c r="PV177" s="861">
        <v>-0.93645457024812817</v>
      </c>
      <c r="PW177" s="861">
        <v>-0.93645457024812817</v>
      </c>
      <c r="PX177" s="861">
        <v>-0.93645457024812817</v>
      </c>
      <c r="PY177" s="861">
        <v>-0.63438081884517405</v>
      </c>
      <c r="PZ177" s="861">
        <v>-0.63438081884517405</v>
      </c>
      <c r="QA177" s="861">
        <v>-2.4323619994757109</v>
      </c>
      <c r="QB177" s="861">
        <v>-2.4323619994757109</v>
      </c>
      <c r="QC177" s="861">
        <v>-2.4323619994757109</v>
      </c>
      <c r="QD177" s="861">
        <v>-4.2801388485116929</v>
      </c>
      <c r="QE177" s="861">
        <v>-4.2801388485116929</v>
      </c>
      <c r="QF177" s="861">
        <v>-4.2801388485116929</v>
      </c>
      <c r="QG177" s="861">
        <v>-4.2801388485116929</v>
      </c>
      <c r="QH177" s="861">
        <v>-4.3934201844372618</v>
      </c>
      <c r="QI177" s="861">
        <v>-4.3629424499568801</v>
      </c>
      <c r="QJ177" s="861">
        <v>-4.3629424499568801</v>
      </c>
      <c r="QK177" s="861">
        <v>-4.3629424499568801</v>
      </c>
      <c r="QL177" s="861">
        <v>-4.3629424499568801</v>
      </c>
      <c r="QM177" s="861">
        <v>-4.3629424499568801</v>
      </c>
      <c r="QN177" s="861">
        <v>-4.3629424499568801</v>
      </c>
      <c r="QO177" s="861">
        <v>-4.3629424499568801</v>
      </c>
      <c r="QP177" s="861">
        <v>8.3161772700488967E-2</v>
      </c>
      <c r="QQ177" s="861">
        <v>8.3161772700488967E-2</v>
      </c>
      <c r="QR177" s="861">
        <v>8.3161772700488967E-2</v>
      </c>
      <c r="QS177" s="861">
        <v>8.3161772700488967E-2</v>
      </c>
      <c r="QT177" s="861">
        <v>8.3161772700488967E-2</v>
      </c>
      <c r="QU177" s="861">
        <v>8.3161772700488967E-2</v>
      </c>
      <c r="QV177" s="861">
        <v>8.3161772700488967E-2</v>
      </c>
      <c r="QW177" s="861">
        <v>8.485049037329162E-3</v>
      </c>
      <c r="QX177" s="861">
        <v>8.485049037329162E-3</v>
      </c>
      <c r="QY177" s="861">
        <v>8.485049037329162E-3</v>
      </c>
      <c r="QZ177" s="861">
        <v>8.485049037329162E-3</v>
      </c>
      <c r="RA177" s="861">
        <v>8.485049037329162E-3</v>
      </c>
      <c r="RB177" s="861">
        <v>-0.61219467930419835</v>
      </c>
      <c r="RC177" s="861">
        <v>-0.61219467930419835</v>
      </c>
      <c r="RD177" s="861">
        <v>-0.61219467930419835</v>
      </c>
      <c r="RE177" s="861">
        <v>-0.61219467930419835</v>
      </c>
      <c r="RF177" s="861">
        <v>-0.30460064475697735</v>
      </c>
      <c r="RG177" s="861">
        <v>-0.30460064475697735</v>
      </c>
      <c r="RH177" s="861">
        <v>-0.30460064475697735</v>
      </c>
      <c r="RI177" s="861">
        <v>-0.30460064475697735</v>
      </c>
      <c r="RJ177" s="861">
        <v>-0.30460064475697735</v>
      </c>
      <c r="RK177" s="861">
        <v>-0.30460064475697735</v>
      </c>
      <c r="RL177" s="861">
        <v>-0.30460064475697735</v>
      </c>
      <c r="RM177" s="861">
        <v>-0.30460064475697735</v>
      </c>
      <c r="RN177" s="861">
        <v>-0.61461105222394696</v>
      </c>
      <c r="RO177" s="861">
        <v>-0.61461105222394696</v>
      </c>
      <c r="RP177" s="861">
        <v>-0.61461105222394696</v>
      </c>
      <c r="RQ177" s="861">
        <v>-0.61461105222394696</v>
      </c>
      <c r="RR177" s="861">
        <v>-0.61461105222394696</v>
      </c>
      <c r="RS177" s="861">
        <v>-0.61461105222394696</v>
      </c>
      <c r="RT177" s="861">
        <v>-0.61461105222394696</v>
      </c>
      <c r="RU177" s="861">
        <v>-0.93645457024812817</v>
      </c>
      <c r="RV177" s="861">
        <v>-0.93645457024812817</v>
      </c>
      <c r="RW177" s="861">
        <v>-0.93645457024812817</v>
      </c>
      <c r="RX177" s="861">
        <v>-0.93645457024812817</v>
      </c>
      <c r="RY177" s="861">
        <v>-0.63438081884517405</v>
      </c>
      <c r="RZ177" s="861">
        <v>-0.63438081884517405</v>
      </c>
      <c r="SA177" s="861">
        <v>-2.4323619994757109</v>
      </c>
      <c r="SB177" s="861">
        <v>-2.4323619994757109</v>
      </c>
      <c r="SC177" s="861">
        <v>-2.4323619994757109</v>
      </c>
      <c r="SD177" s="861">
        <v>-4.2801388485116929</v>
      </c>
      <c r="SE177" s="861">
        <v>-4.2801388485116929</v>
      </c>
      <c r="SF177" s="861">
        <v>-4.2801388485116929</v>
      </c>
      <c r="SG177" s="861">
        <v>-4.2801388485116929</v>
      </c>
      <c r="SH177" s="861">
        <v>-4.3934201844372618</v>
      </c>
      <c r="SI177" s="861">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928</v>
      </c>
      <c r="J178" s="764"/>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1.2157866489454605E-2</v>
      </c>
      <c r="CJ178" s="862">
        <v>1.2157866489454605E-2</v>
      </c>
      <c r="CK178" s="862">
        <v>1.2157866489454605E-2</v>
      </c>
      <c r="CL178" s="862">
        <v>1.2157866489454605E-2</v>
      </c>
      <c r="CM178" s="862">
        <v>1.2157866489454605E-2</v>
      </c>
      <c r="CN178" s="862">
        <v>1.2157866489454605E-2</v>
      </c>
      <c r="CO178" s="862">
        <v>1.2157866489454605E-2</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-4.9811413311068087E-2</v>
      </c>
      <c r="DV178" s="862">
        <v>-4.9811413311068087E-2</v>
      </c>
      <c r="DW178" s="862">
        <v>-4.9811413311068087E-2</v>
      </c>
      <c r="DX178" s="862">
        <v>-4.9811413311068087E-2</v>
      </c>
      <c r="DY178" s="862">
        <v>-1.6032533421723572</v>
      </c>
      <c r="DZ178" s="862">
        <v>-1.6032533421723572</v>
      </c>
      <c r="EA178" s="862">
        <v>-1.5756191089721181</v>
      </c>
      <c r="EB178" s="862">
        <v>-1.5756191089721181</v>
      </c>
      <c r="EC178" s="862">
        <v>-1.5756191089721181</v>
      </c>
      <c r="ED178" s="862">
        <v>-3.9822067849934744</v>
      </c>
      <c r="EE178" s="862">
        <v>-3.9822067849934744</v>
      </c>
      <c r="EF178" s="862">
        <v>-3.9822067849934744</v>
      </c>
      <c r="EG178" s="862">
        <v>-3.9822067849934744</v>
      </c>
      <c r="EH178" s="862">
        <v>-4.5342246609530168</v>
      </c>
      <c r="EI178" s="862">
        <v>-4.5183880141341684</v>
      </c>
      <c r="EJ178" s="862">
        <v>-4.5183880141341684</v>
      </c>
      <c r="EK178" s="862">
        <v>-4.5183880141341684</v>
      </c>
      <c r="EL178" s="862">
        <v>-4.5183880141341684</v>
      </c>
      <c r="EM178" s="862">
        <v>-4.5183880141341684</v>
      </c>
      <c r="EN178" s="862">
        <v>-4.5183880141341684</v>
      </c>
      <c r="EO178" s="862">
        <v>-4.5183880141341684</v>
      </c>
      <c r="EP178" s="862">
        <v>-5.9919608551027617</v>
      </c>
      <c r="EQ178" s="862">
        <v>-5.9919608551027617</v>
      </c>
      <c r="ER178" s="862">
        <v>-5.9919608551027617</v>
      </c>
      <c r="ES178" s="862">
        <v>-5.9919608551027617</v>
      </c>
      <c r="ET178" s="862">
        <v>-5.9919608551027617</v>
      </c>
      <c r="EU178" s="862">
        <v>-5.9919608551027617</v>
      </c>
      <c r="EV178" s="862">
        <v>-5.9919608551027617</v>
      </c>
      <c r="EW178" s="862">
        <v>-0.49699578331347993</v>
      </c>
      <c r="EX178" s="862">
        <v>-0.49699578331347993</v>
      </c>
      <c r="EY178" s="862">
        <v>-0.49699578331347993</v>
      </c>
      <c r="EZ178" s="862">
        <v>-0.49699578331347993</v>
      </c>
      <c r="FA178" s="862">
        <v>-0.49699578331347993</v>
      </c>
      <c r="FB178" s="862">
        <v>-0.41843377257512504</v>
      </c>
      <c r="FC178" s="862">
        <v>-0.41843377257512504</v>
      </c>
      <c r="FD178" s="862">
        <v>-0.41843377257512504</v>
      </c>
      <c r="FE178" s="862">
        <v>-0.41843377257512504</v>
      </c>
      <c r="FF178" s="862">
        <v>-0.2785597768846193</v>
      </c>
      <c r="FG178" s="862">
        <v>-0.24997124444570318</v>
      </c>
      <c r="FH178" s="862">
        <v>-0.24997124444570318</v>
      </c>
      <c r="FI178" s="862">
        <v>-0.24997124444570318</v>
      </c>
      <c r="FJ178" s="862">
        <v>-0.24997124444570318</v>
      </c>
      <c r="FK178" s="862">
        <v>-0.24997124444570318</v>
      </c>
      <c r="FL178" s="862">
        <v>-0.24997124444570318</v>
      </c>
      <c r="FM178" s="862">
        <v>-0.24997124444570318</v>
      </c>
      <c r="FN178" s="862">
        <v>-3.3963557389356858E-2</v>
      </c>
      <c r="FO178" s="862">
        <v>-3.3963557389356858E-2</v>
      </c>
      <c r="FP178" s="862">
        <v>-3.3963557389356858E-2</v>
      </c>
      <c r="FQ178" s="862">
        <v>-3.3963557389356858E-2</v>
      </c>
      <c r="FR178" s="862">
        <v>-3.3963557389356858E-2</v>
      </c>
      <c r="FS178" s="862">
        <v>-3.3963557389356858E-2</v>
      </c>
      <c r="FT178" s="862">
        <v>-3.3963557389356858E-2</v>
      </c>
      <c r="FU178" s="862">
        <v>-7.9698261297712847E-2</v>
      </c>
      <c r="FV178" s="862">
        <v>-7.9698261297712847E-2</v>
      </c>
      <c r="FW178" s="862">
        <v>-7.9698261297712847E-2</v>
      </c>
      <c r="FX178" s="862">
        <v>-7.9698261297712847E-2</v>
      </c>
      <c r="FY178" s="862">
        <v>-1.245693244277799</v>
      </c>
      <c r="FZ178" s="862">
        <v>-1.245693244277799</v>
      </c>
      <c r="GA178" s="862">
        <v>-1.8119619753179403</v>
      </c>
      <c r="GB178" s="862">
        <v>-1.8119619753179403</v>
      </c>
      <c r="GC178" s="862">
        <v>-1.8119619753179403</v>
      </c>
      <c r="GD178" s="862">
        <v>-4.8974884881693113</v>
      </c>
      <c r="GE178" s="862">
        <v>-4.8974884881693113</v>
      </c>
      <c r="GF178" s="862">
        <v>-4.8974884881693113</v>
      </c>
      <c r="GG178" s="862">
        <v>-4.8974884881693113</v>
      </c>
      <c r="GH178" s="862">
        <v>-4.2602053974213536</v>
      </c>
      <c r="GI178" s="862">
        <v>-4.2602053974213536</v>
      </c>
      <c r="GJ178" s="862">
        <v>-4.2602053974213536</v>
      </c>
      <c r="GK178" s="862">
        <v>-4.2602053974213536</v>
      </c>
      <c r="GL178" s="862">
        <v>-4.2602053974213536</v>
      </c>
      <c r="GM178" s="862">
        <v>-4.2602053974213536</v>
      </c>
      <c r="GN178" s="862">
        <v>-4.2602053974213536</v>
      </c>
      <c r="GO178" s="862">
        <v>-4.2602053974213536</v>
      </c>
      <c r="GP178" s="862">
        <v>-3.6797804106011869</v>
      </c>
      <c r="GQ178" s="862">
        <v>-3.6797804106011869</v>
      </c>
      <c r="GR178" s="862">
        <v>-3.6797804106011869</v>
      </c>
      <c r="GS178" s="862">
        <v>-3.6797804106011869</v>
      </c>
      <c r="GT178" s="862">
        <v>-3.6797804106011869</v>
      </c>
      <c r="GU178" s="862">
        <v>-3.6797804106011869</v>
      </c>
      <c r="GV178" s="862">
        <v>-3.6797804106011869</v>
      </c>
      <c r="GW178" s="862">
        <v>-0.50024421844556954</v>
      </c>
      <c r="GX178" s="862">
        <v>-0.50024421844556954</v>
      </c>
      <c r="GY178" s="862">
        <v>-0.50024421844556954</v>
      </c>
      <c r="GZ178" s="862">
        <v>-0.50024421844556954</v>
      </c>
      <c r="HA178" s="862">
        <v>-0.50024421844556954</v>
      </c>
      <c r="HB178" s="862">
        <v>-0.29987515264793707</v>
      </c>
      <c r="HC178" s="862">
        <v>-0.29987515264793707</v>
      </c>
      <c r="HD178" s="862">
        <v>-0.29987515264793707</v>
      </c>
      <c r="HE178" s="862">
        <v>-0.29987515264793707</v>
      </c>
      <c r="HF178" s="862">
        <v>-0.30808501918864639</v>
      </c>
      <c r="HG178" s="862">
        <v>-0.27470227053030971</v>
      </c>
      <c r="HH178" s="862">
        <v>-0.27470227053030971</v>
      </c>
      <c r="HI178" s="862">
        <v>-0.27470227053030971</v>
      </c>
      <c r="HJ178" s="862">
        <v>-0.27470227053030971</v>
      </c>
      <c r="HK178" s="862">
        <v>-0.27470227053030971</v>
      </c>
      <c r="HL178" s="862">
        <v>-0.27470227053030971</v>
      </c>
      <c r="HM178" s="862">
        <v>-0.27470227053030971</v>
      </c>
      <c r="HN178" s="862">
        <v>1.6981778694679761E-2</v>
      </c>
      <c r="HO178" s="862">
        <v>1.6981778694679761E-2</v>
      </c>
      <c r="HP178" s="862">
        <v>1.6981778694679761E-2</v>
      </c>
      <c r="HQ178" s="862">
        <v>1.6981778694679761E-2</v>
      </c>
      <c r="HR178" s="862">
        <v>1.6981778694679761E-2</v>
      </c>
      <c r="HS178" s="862">
        <v>1.6981778694679761E-2</v>
      </c>
      <c r="HT178" s="862">
        <v>1.6981778694679761E-2</v>
      </c>
      <c r="HU178" s="862">
        <v>3.9849130648856423E-2</v>
      </c>
      <c r="HV178" s="862">
        <v>3.9849130648856423E-2</v>
      </c>
      <c r="HW178" s="862">
        <v>3.9849130648856423E-2</v>
      </c>
      <c r="HX178" s="862">
        <v>3.9849130648856423E-2</v>
      </c>
      <c r="HY178" s="862">
        <v>-0.73818858920166175</v>
      </c>
      <c r="HZ178" s="862">
        <v>-0.73818858920166175</v>
      </c>
      <c r="IA178" s="862">
        <v>-1.398361959212755</v>
      </c>
      <c r="IB178" s="862">
        <v>-1.398361959212755</v>
      </c>
      <c r="IC178" s="862">
        <v>-1.398361959212755</v>
      </c>
      <c r="ID178" s="862">
        <v>-3.6750158099122983</v>
      </c>
      <c r="IE178" s="862">
        <v>-3.6750158099122983</v>
      </c>
      <c r="IF178" s="862">
        <v>-3.6750158099122983</v>
      </c>
      <c r="IG178" s="862">
        <v>-3.6750158099122983</v>
      </c>
      <c r="IH178" s="862">
        <v>-3.4932253932913104</v>
      </c>
      <c r="II178" s="862">
        <v>-3.5580855966518747</v>
      </c>
      <c r="IJ178" s="862">
        <v>-3.5580855966518747</v>
      </c>
      <c r="IK178" s="862">
        <v>-3.5580855966518747</v>
      </c>
      <c r="IL178" s="862">
        <v>-3.5580855966518747</v>
      </c>
      <c r="IM178" s="862">
        <v>-3.5580855966518747</v>
      </c>
      <c r="IN178" s="862">
        <v>-3.5580855966518747</v>
      </c>
      <c r="IO178" s="862">
        <v>-3.5580855966518747</v>
      </c>
      <c r="IP178" s="862">
        <v>-3.4744572286233959</v>
      </c>
      <c r="IQ178" s="862">
        <v>-3.4744572286233959</v>
      </c>
      <c r="IR178" s="862">
        <v>-3.4744572286233959</v>
      </c>
      <c r="IS178" s="862">
        <v>-3.4744572286233959</v>
      </c>
      <c r="IT178" s="862">
        <v>-3.4744572286233959</v>
      </c>
      <c r="IU178" s="862">
        <v>-3.4744572286233959</v>
      </c>
      <c r="IV178" s="862">
        <v>-3.4744572286233959</v>
      </c>
      <c r="IW178" s="862">
        <v>-0.23297173817998029</v>
      </c>
      <c r="IX178" s="862">
        <v>-0.23297173817998029</v>
      </c>
      <c r="IY178" s="862">
        <v>-0.23297173817998029</v>
      </c>
      <c r="IZ178" s="862">
        <v>-0.23297173817998029</v>
      </c>
      <c r="JA178" s="862">
        <v>-0.23297173817998029</v>
      </c>
      <c r="JB178" s="862">
        <v>-0.20811646624176383</v>
      </c>
      <c r="JC178" s="862">
        <v>-0.20811646624176383</v>
      </c>
      <c r="JD178" s="862">
        <v>-0.20811646624176383</v>
      </c>
      <c r="JE178" s="862">
        <v>-0.20811646624176383</v>
      </c>
      <c r="JF178" s="862">
        <v>-0.2076039951492028</v>
      </c>
      <c r="JG178" s="862">
        <v>-0.18169631568509459</v>
      </c>
      <c r="JH178" s="862">
        <v>-0.18169631568509459</v>
      </c>
      <c r="JI178" s="862">
        <v>-0.18169631568509459</v>
      </c>
      <c r="JJ178" s="862">
        <v>-0.18169631568509459</v>
      </c>
      <c r="JK178" s="862">
        <v>-0.18169631568509459</v>
      </c>
      <c r="JL178" s="862">
        <v>-0.18169631568509459</v>
      </c>
      <c r="JM178" s="862">
        <v>-0.18169631568509459</v>
      </c>
      <c r="JN178" s="862">
        <v>0</v>
      </c>
      <c r="JO178" s="862">
        <v>0</v>
      </c>
      <c r="JP178" s="862">
        <v>0</v>
      </c>
      <c r="JQ178" s="862">
        <v>0</v>
      </c>
      <c r="JR178" s="862">
        <v>0</v>
      </c>
      <c r="JS178" s="862">
        <v>0</v>
      </c>
      <c r="JT178" s="862">
        <v>0</v>
      </c>
      <c r="JU178" s="862">
        <v>-1.9924565324430432E-2</v>
      </c>
      <c r="JV178" s="862">
        <v>-1.9924565324430432E-2</v>
      </c>
      <c r="JW178" s="862">
        <v>-1.9924565324430432E-2</v>
      </c>
      <c r="JX178" s="862">
        <v>-1.9924565324430432E-2</v>
      </c>
      <c r="JY178" s="862">
        <v>-1.153419670627597</v>
      </c>
      <c r="JZ178" s="862">
        <v>-1.153419670627597</v>
      </c>
      <c r="KA178" s="862">
        <v>-1.4869905340924419</v>
      </c>
      <c r="KB178" s="862">
        <v>-1.4869905340924419</v>
      </c>
      <c r="KC178" s="862">
        <v>-1.4869905340924419</v>
      </c>
      <c r="KD178" s="862">
        <v>-4.2677576925303926</v>
      </c>
      <c r="KE178" s="862">
        <v>-4.2677576925303926</v>
      </c>
      <c r="KF178" s="862">
        <v>-4.2677576925303926</v>
      </c>
      <c r="KG178" s="862">
        <v>-4.2677576925303926</v>
      </c>
      <c r="KH178" s="862">
        <v>-4.3119100574893166</v>
      </c>
      <c r="KI178" s="862">
        <v>-4.3858831874084396</v>
      </c>
      <c r="KJ178" s="862">
        <v>-4.3858831874084396</v>
      </c>
      <c r="KK178" s="862">
        <v>-4.3858831874084396</v>
      </c>
      <c r="KL178" s="862">
        <v>-4.3858831874084396</v>
      </c>
      <c r="KM178" s="862">
        <v>-4.3858831874084396</v>
      </c>
      <c r="KN178" s="862">
        <v>-4.3858831874084396</v>
      </c>
      <c r="KO178" s="862">
        <v>-4.3858831874084396</v>
      </c>
      <c r="KP178" s="862">
        <v>-4.3256649549586843</v>
      </c>
      <c r="KQ178" s="862">
        <v>-4.3256649549586843</v>
      </c>
      <c r="KR178" s="862">
        <v>-4.3256649549586843</v>
      </c>
      <c r="KS178" s="862">
        <v>-4.3256649549586843</v>
      </c>
      <c r="KT178" s="862">
        <v>-4.3256649549586843</v>
      </c>
      <c r="KU178" s="862">
        <v>-4.3256649549586843</v>
      </c>
      <c r="KV178" s="862">
        <v>-4.3256649549586843</v>
      </c>
      <c r="KW178" s="862">
        <v>-0.36097783961186103</v>
      </c>
      <c r="KX178" s="862">
        <v>-0.36097783961186103</v>
      </c>
      <c r="KY178" s="862">
        <v>-0.36097783961186103</v>
      </c>
      <c r="KZ178" s="862">
        <v>-0.36097783961186103</v>
      </c>
      <c r="LA178" s="862">
        <v>-0.36097783961186103</v>
      </c>
      <c r="LB178" s="862">
        <v>-0.25314576866934768</v>
      </c>
      <c r="LC178" s="862">
        <v>-0.25314576866934768</v>
      </c>
      <c r="LD178" s="862">
        <v>-0.25314576866934768</v>
      </c>
      <c r="LE178" s="862">
        <v>-0.25314576866934768</v>
      </c>
      <c r="LF178" s="862">
        <v>-0.21657178957227075</v>
      </c>
      <c r="LG178" s="862">
        <v>-0.20717403798138889</v>
      </c>
      <c r="LH178" s="862">
        <v>-0.20717403798138889</v>
      </c>
      <c r="LI178" s="862">
        <v>-0.20717403798138889</v>
      </c>
      <c r="LJ178" s="862">
        <v>-0.20717403798138889</v>
      </c>
      <c r="LK178" s="862">
        <v>-0.20717403798138889</v>
      </c>
      <c r="LL178" s="862">
        <v>-0.20717403798138889</v>
      </c>
      <c r="LM178" s="862">
        <v>-0.20717403798138889</v>
      </c>
      <c r="LN178" s="862">
        <v>-0.1528360082521063</v>
      </c>
      <c r="LO178" s="862">
        <v>-0.1528360082521063</v>
      </c>
      <c r="LP178" s="862">
        <v>-0.1528360082521063</v>
      </c>
      <c r="LQ178" s="862">
        <v>-0.1528360082521063</v>
      </c>
      <c r="LR178" s="862">
        <v>-0.1528360082521063</v>
      </c>
      <c r="LS178" s="862">
        <v>-0.1528360082521063</v>
      </c>
      <c r="LT178" s="862">
        <v>-0.1528360082521063</v>
      </c>
      <c r="LU178" s="862">
        <v>-4.9811413311069863E-2</v>
      </c>
      <c r="LV178" s="862">
        <v>-4.9811413311069863E-2</v>
      </c>
      <c r="LW178" s="862">
        <v>-4.9811413311069863E-2</v>
      </c>
      <c r="LX178" s="862">
        <v>-4.9811413311069863E-2</v>
      </c>
      <c r="LY178" s="862">
        <v>-0.74972278590793628</v>
      </c>
      <c r="LZ178" s="862">
        <v>-0.74972278590793628</v>
      </c>
      <c r="MA178" s="862">
        <v>-2.0581524610948332</v>
      </c>
      <c r="MB178" s="862">
        <v>-2.0581524610948332</v>
      </c>
      <c r="MC178" s="862">
        <v>-2.0581524610948332</v>
      </c>
      <c r="MD178" s="862">
        <v>-4.0343110939402509</v>
      </c>
      <c r="ME178" s="862">
        <v>-4.0343110939402509</v>
      </c>
      <c r="MF178" s="862">
        <v>-4.0343110939402509</v>
      </c>
      <c r="MG178" s="862">
        <v>-4.0343110939402509</v>
      </c>
      <c r="MH178" s="862">
        <v>-0.93764681443972187</v>
      </c>
      <c r="MI178" s="862">
        <v>-0.93359954897736053</v>
      </c>
      <c r="MJ178" s="862">
        <v>-0.93359954897736053</v>
      </c>
      <c r="MK178" s="862">
        <v>-0.93359954897736053</v>
      </c>
      <c r="ML178" s="862">
        <v>-0.93359954897736053</v>
      </c>
      <c r="MM178" s="862">
        <v>-0.93359954897736053</v>
      </c>
      <c r="MN178" s="862">
        <v>-0.93359954897736053</v>
      </c>
      <c r="MO178" s="862">
        <v>-0.93359954897736053</v>
      </c>
      <c r="MP178" s="862">
        <v>-9.0084620469641052E-2</v>
      </c>
      <c r="MQ178" s="862">
        <v>-9.0084620469641052E-2</v>
      </c>
      <c r="MR178" s="862">
        <v>-9.0084620469641052E-2</v>
      </c>
      <c r="MS178" s="862">
        <v>-9.0084620469641052E-2</v>
      </c>
      <c r="MT178" s="862">
        <v>-9.0084620469641052E-2</v>
      </c>
      <c r="MU178" s="862">
        <v>-9.0084620469641052E-2</v>
      </c>
      <c r="MV178" s="862">
        <v>-9.0084620469641052E-2</v>
      </c>
      <c r="MW178" s="862">
        <v>-0.53212024277924996</v>
      </c>
      <c r="MX178" s="862">
        <v>-0.53212024277924996</v>
      </c>
      <c r="MY178" s="862">
        <v>-0.53212024277924996</v>
      </c>
      <c r="MZ178" s="862">
        <v>-0.53212024277924996</v>
      </c>
      <c r="NA178" s="862">
        <v>-0.53212024277924996</v>
      </c>
      <c r="NB178" s="862">
        <v>0</v>
      </c>
      <c r="NC178" s="862">
        <v>0</v>
      </c>
      <c r="ND178" s="862">
        <v>0</v>
      </c>
      <c r="NE178" s="862">
        <v>0</v>
      </c>
      <c r="NF178" s="862">
        <v>-0.12083909052910968</v>
      </c>
      <c r="NG178" s="862">
        <v>-0.12083909052910968</v>
      </c>
      <c r="NH178" s="862">
        <v>-0.12083909052910968</v>
      </c>
      <c r="NI178" s="862">
        <v>-0.12083909052910968</v>
      </c>
      <c r="NJ178" s="862">
        <v>-0.12083909052910968</v>
      </c>
      <c r="NK178" s="862">
        <v>-0.12083909052910968</v>
      </c>
      <c r="NL178" s="862">
        <v>-0.12083909052910968</v>
      </c>
      <c r="NM178" s="862">
        <v>-0.12083909052910968</v>
      </c>
      <c r="NN178" s="862">
        <v>-0.1528360082521063</v>
      </c>
      <c r="NO178" s="862">
        <v>-0.1528360082521063</v>
      </c>
      <c r="NP178" s="862">
        <v>-0.1528360082521063</v>
      </c>
      <c r="NQ178" s="862">
        <v>-0.1528360082521063</v>
      </c>
      <c r="NR178" s="862">
        <v>-0.1528360082521063</v>
      </c>
      <c r="NS178" s="862">
        <v>-0.1528360082521063</v>
      </c>
      <c r="NT178" s="862">
        <v>-0.1528360082521063</v>
      </c>
      <c r="NU178" s="862">
        <v>-4.9811413311069863E-2</v>
      </c>
      <c r="NV178" s="862">
        <v>-4.9811413311069863E-2</v>
      </c>
      <c r="NW178" s="862">
        <v>-4.9811413311069863E-2</v>
      </c>
      <c r="NX178" s="862">
        <v>-4.9811413311069863E-2</v>
      </c>
      <c r="NY178" s="862">
        <v>-0.74972278590793628</v>
      </c>
      <c r="NZ178" s="862">
        <v>-0.74972278590793628</v>
      </c>
      <c r="OA178" s="862">
        <v>-2.0581524610948332</v>
      </c>
      <c r="OB178" s="862">
        <v>-2.0581524610948332</v>
      </c>
      <c r="OC178" s="862">
        <v>-2.0581524610948332</v>
      </c>
      <c r="OD178" s="862">
        <v>-4.0343110939402509</v>
      </c>
      <c r="OE178" s="862">
        <v>-4.0343110939402509</v>
      </c>
      <c r="OF178" s="862">
        <v>-4.0343110939402509</v>
      </c>
      <c r="OG178" s="862">
        <v>-4.0343110939402509</v>
      </c>
      <c r="OH178" s="862">
        <v>-0.93764681443972187</v>
      </c>
      <c r="OI178" s="862">
        <v>-0.93359954897736053</v>
      </c>
      <c r="OJ178" s="862">
        <v>-0.93359954897736053</v>
      </c>
      <c r="OK178" s="862">
        <v>-0.93359954897736053</v>
      </c>
      <c r="OL178" s="862">
        <v>-0.93359954897736053</v>
      </c>
      <c r="OM178" s="862">
        <v>-0.93359954897736053</v>
      </c>
      <c r="ON178" s="862">
        <v>-0.93359954897736053</v>
      </c>
      <c r="OO178" s="862">
        <v>-0.93359954897736053</v>
      </c>
      <c r="OP178" s="862">
        <v>-9.0084620469641052E-2</v>
      </c>
      <c r="OQ178" s="862">
        <v>-9.0084620469641052E-2</v>
      </c>
      <c r="OR178" s="862">
        <v>-9.0084620469641052E-2</v>
      </c>
      <c r="OS178" s="862">
        <v>-9.0084620469641052E-2</v>
      </c>
      <c r="OT178" s="862">
        <v>-9.0084620469641052E-2</v>
      </c>
      <c r="OU178" s="862">
        <v>-9.0084620469641052E-2</v>
      </c>
      <c r="OV178" s="862">
        <v>-9.0084620469641052E-2</v>
      </c>
      <c r="OW178" s="862">
        <v>-0.53212024277924996</v>
      </c>
      <c r="OX178" s="862">
        <v>-0.53212024277924996</v>
      </c>
      <c r="OY178" s="862">
        <v>-0.53212024277924996</v>
      </c>
      <c r="OZ178" s="862">
        <v>-0.53212024277924996</v>
      </c>
      <c r="PA178" s="862">
        <v>-0.53212024277924996</v>
      </c>
      <c r="PB178" s="862">
        <v>0</v>
      </c>
      <c r="PC178" s="862">
        <v>0</v>
      </c>
      <c r="PD178" s="862">
        <v>0</v>
      </c>
      <c r="PE178" s="862">
        <v>0</v>
      </c>
      <c r="PF178" s="862">
        <v>-0.12083909052910968</v>
      </c>
      <c r="PG178" s="862">
        <v>-0.12083909052910968</v>
      </c>
      <c r="PH178" s="862">
        <v>-0.12083909052910968</v>
      </c>
      <c r="PI178" s="862">
        <v>-0.12083909052910968</v>
      </c>
      <c r="PJ178" s="862">
        <v>-0.12083909052910968</v>
      </c>
      <c r="PK178" s="862">
        <v>-0.12083909052910968</v>
      </c>
      <c r="PL178" s="862">
        <v>-0.12083909052910968</v>
      </c>
      <c r="PM178" s="862">
        <v>-0.12083909052910968</v>
      </c>
      <c r="PN178" s="862">
        <v>-0.1528360082521063</v>
      </c>
      <c r="PO178" s="862">
        <v>-0.1528360082521063</v>
      </c>
      <c r="PP178" s="862">
        <v>-0.1528360082521063</v>
      </c>
      <c r="PQ178" s="862">
        <v>-0.1528360082521063</v>
      </c>
      <c r="PR178" s="862">
        <v>-0.1528360082521063</v>
      </c>
      <c r="PS178" s="862">
        <v>-0.1528360082521063</v>
      </c>
      <c r="PT178" s="862">
        <v>-0.1528360082521063</v>
      </c>
      <c r="PU178" s="862">
        <v>-4.9811413311069863E-2</v>
      </c>
      <c r="PV178" s="862">
        <v>-4.9811413311069863E-2</v>
      </c>
      <c r="PW178" s="862">
        <v>-4.9811413311069863E-2</v>
      </c>
      <c r="PX178" s="862">
        <v>-4.9811413311069863E-2</v>
      </c>
      <c r="PY178" s="862">
        <v>-0.74972278590793628</v>
      </c>
      <c r="PZ178" s="862">
        <v>-0.74972278590793628</v>
      </c>
      <c r="QA178" s="862">
        <v>-2.0581524610948332</v>
      </c>
      <c r="QB178" s="862">
        <v>-2.0581524610948332</v>
      </c>
      <c r="QC178" s="862">
        <v>-2.0581524610948332</v>
      </c>
      <c r="QD178" s="862">
        <v>-4.0343110939402509</v>
      </c>
      <c r="QE178" s="862">
        <v>-4.0343110939402509</v>
      </c>
      <c r="QF178" s="862">
        <v>-4.0343110939402509</v>
      </c>
      <c r="QG178" s="862">
        <v>-4.0343110939402509</v>
      </c>
      <c r="QH178" s="862">
        <v>-0.93764681443972187</v>
      </c>
      <c r="QI178" s="862">
        <v>-0.93359954897736053</v>
      </c>
      <c r="QJ178" s="862">
        <v>-0.93359954897736053</v>
      </c>
      <c r="QK178" s="862">
        <v>-0.93359954897736053</v>
      </c>
      <c r="QL178" s="862">
        <v>-0.93359954897736053</v>
      </c>
      <c r="QM178" s="862">
        <v>-0.93359954897736053</v>
      </c>
      <c r="QN178" s="862">
        <v>-0.93359954897736053</v>
      </c>
      <c r="QO178" s="862">
        <v>-0.93359954897736053</v>
      </c>
      <c r="QP178" s="862">
        <v>-9.0084620469641052E-2</v>
      </c>
      <c r="QQ178" s="862">
        <v>-9.0084620469641052E-2</v>
      </c>
      <c r="QR178" s="862">
        <v>-9.0084620469641052E-2</v>
      </c>
      <c r="QS178" s="862">
        <v>-9.0084620469641052E-2</v>
      </c>
      <c r="QT178" s="862">
        <v>-9.0084620469641052E-2</v>
      </c>
      <c r="QU178" s="862">
        <v>-9.0084620469641052E-2</v>
      </c>
      <c r="QV178" s="862">
        <v>-9.0084620469641052E-2</v>
      </c>
      <c r="QW178" s="862">
        <v>-0.53212024277924996</v>
      </c>
      <c r="QX178" s="862">
        <v>-0.53212024277924996</v>
      </c>
      <c r="QY178" s="862">
        <v>-0.53212024277924996</v>
      </c>
      <c r="QZ178" s="862">
        <v>-0.53212024277924996</v>
      </c>
      <c r="RA178" s="862">
        <v>-0.53212024277924996</v>
      </c>
      <c r="RB178" s="862">
        <v>0</v>
      </c>
      <c r="RC178" s="862">
        <v>0</v>
      </c>
      <c r="RD178" s="862">
        <v>0</v>
      </c>
      <c r="RE178" s="862">
        <v>0</v>
      </c>
      <c r="RF178" s="862">
        <v>-0.12083909052910968</v>
      </c>
      <c r="RG178" s="862">
        <v>-0.12083909052910968</v>
      </c>
      <c r="RH178" s="862">
        <v>-0.12083909052910968</v>
      </c>
      <c r="RI178" s="862">
        <v>-0.12083909052910968</v>
      </c>
      <c r="RJ178" s="862">
        <v>-0.12083909052910968</v>
      </c>
      <c r="RK178" s="862">
        <v>-0.12083909052910968</v>
      </c>
      <c r="RL178" s="862">
        <v>-0.12083909052910968</v>
      </c>
      <c r="RM178" s="862">
        <v>-0.12083909052910968</v>
      </c>
      <c r="RN178" s="862">
        <v>-0.1528360082521063</v>
      </c>
      <c r="RO178" s="862">
        <v>-0.1528360082521063</v>
      </c>
      <c r="RP178" s="862">
        <v>-0.1528360082521063</v>
      </c>
      <c r="RQ178" s="862">
        <v>-0.1528360082521063</v>
      </c>
      <c r="RR178" s="862">
        <v>-0.1528360082521063</v>
      </c>
      <c r="RS178" s="862">
        <v>-0.1528360082521063</v>
      </c>
      <c r="RT178" s="862">
        <v>-0.1528360082521063</v>
      </c>
      <c r="RU178" s="862">
        <v>-4.9811413311069863E-2</v>
      </c>
      <c r="RV178" s="862">
        <v>-4.9811413311069863E-2</v>
      </c>
      <c r="RW178" s="862">
        <v>-4.9811413311069863E-2</v>
      </c>
      <c r="RX178" s="862">
        <v>-4.9811413311069863E-2</v>
      </c>
      <c r="RY178" s="862">
        <v>-0.74972278590793628</v>
      </c>
      <c r="RZ178" s="862">
        <v>-0.74972278590793628</v>
      </c>
      <c r="SA178" s="862">
        <v>-2.0581524610948332</v>
      </c>
      <c r="SB178" s="862">
        <v>-2.0581524610948332</v>
      </c>
      <c r="SC178" s="862">
        <v>-2.0581524610948332</v>
      </c>
      <c r="SD178" s="862">
        <v>-4.0343110939402509</v>
      </c>
      <c r="SE178" s="862">
        <v>-4.0343110939402509</v>
      </c>
      <c r="SF178" s="862">
        <v>-4.0343110939402509</v>
      </c>
      <c r="SG178" s="862">
        <v>-4.0343110939402509</v>
      </c>
      <c r="SH178" s="862">
        <v>-0.93764681443972187</v>
      </c>
      <c r="SI178" s="862">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930</v>
      </c>
      <c r="J179" s="764"/>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1.2157866489454605E-2</v>
      </c>
      <c r="CJ179" s="862">
        <v>1.2157866489454605E-2</v>
      </c>
      <c r="CK179" s="862">
        <v>1.2157866489454605E-2</v>
      </c>
      <c r="CL179" s="862">
        <v>1.2157866489454605E-2</v>
      </c>
      <c r="CM179" s="862">
        <v>1.2157866489454605E-2</v>
      </c>
      <c r="CN179" s="862">
        <v>1.2157866489454605E-2</v>
      </c>
      <c r="CO179" s="862">
        <v>1.2157866489454605E-2</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-0.16147875388786215</v>
      </c>
      <c r="DZ179" s="862">
        <v>-0.16147875388786215</v>
      </c>
      <c r="EA179" s="862">
        <v>0.28558096350119921</v>
      </c>
      <c r="EB179" s="862">
        <v>0.28558096350119921</v>
      </c>
      <c r="EC179" s="862">
        <v>0.28558096350119921</v>
      </c>
      <c r="ED179" s="862">
        <v>0.83450529005749985</v>
      </c>
      <c r="EE179" s="862">
        <v>0.83450529005749985</v>
      </c>
      <c r="EF179" s="862">
        <v>0.83450529005749985</v>
      </c>
      <c r="EG179" s="862">
        <v>0.83450529005749985</v>
      </c>
      <c r="EH179" s="862">
        <v>0.24387022612984666</v>
      </c>
      <c r="EI179" s="862">
        <v>0.24017522270363578</v>
      </c>
      <c r="EJ179" s="862">
        <v>0.24017522270363578</v>
      </c>
      <c r="EK179" s="862">
        <v>0.24017522270363578</v>
      </c>
      <c r="EL179" s="862">
        <v>0.24017522270363578</v>
      </c>
      <c r="EM179" s="862">
        <v>0.24017522270363578</v>
      </c>
      <c r="EN179" s="862">
        <v>0.24017522270363578</v>
      </c>
      <c r="EO179" s="862">
        <v>0.24017522270363578</v>
      </c>
      <c r="EP179" s="862">
        <v>0.10495043209174959</v>
      </c>
      <c r="EQ179" s="862">
        <v>0.10495043209174959</v>
      </c>
      <c r="ER179" s="862">
        <v>0.10495043209174959</v>
      </c>
      <c r="ES179" s="862">
        <v>0.10495043209174959</v>
      </c>
      <c r="ET179" s="862">
        <v>0.10495043209174959</v>
      </c>
      <c r="EU179" s="862">
        <v>0.10495043209174959</v>
      </c>
      <c r="EV179" s="862">
        <v>0.10495043209174959</v>
      </c>
      <c r="EW179" s="862">
        <v>8.4356063418510985E-2</v>
      </c>
      <c r="EX179" s="862">
        <v>8.4356063418510985E-2</v>
      </c>
      <c r="EY179" s="862">
        <v>8.4356063418510985E-2</v>
      </c>
      <c r="EZ179" s="862">
        <v>8.4356063418510985E-2</v>
      </c>
      <c r="FA179" s="862">
        <v>8.4356063418510985E-2</v>
      </c>
      <c r="FB179" s="862">
        <v>0.15540510312044109</v>
      </c>
      <c r="FC179" s="862">
        <v>0.15540510312044109</v>
      </c>
      <c r="FD179" s="862">
        <v>0.15540510312044109</v>
      </c>
      <c r="FE179" s="862">
        <v>0.15540510312044109</v>
      </c>
      <c r="FF179" s="862">
        <v>0.24759247683048002</v>
      </c>
      <c r="FG179" s="862">
        <v>0.21413403401555087</v>
      </c>
      <c r="FH179" s="862">
        <v>0.21413403401555087</v>
      </c>
      <c r="FI179" s="862">
        <v>0.21413403401555087</v>
      </c>
      <c r="FJ179" s="862">
        <v>0.21413403401555087</v>
      </c>
      <c r="FK179" s="862">
        <v>0.21413403401555087</v>
      </c>
      <c r="FL179" s="862">
        <v>0.21413403401555087</v>
      </c>
      <c r="FM179" s="862">
        <v>0.21413403401555087</v>
      </c>
      <c r="FN179" s="862">
        <v>-3.3963557389356858E-2</v>
      </c>
      <c r="FO179" s="862">
        <v>-3.3963557389356858E-2</v>
      </c>
      <c r="FP179" s="862">
        <v>-3.3963557389356858E-2</v>
      </c>
      <c r="FQ179" s="862">
        <v>-3.3963557389356858E-2</v>
      </c>
      <c r="FR179" s="862">
        <v>-3.3963557389356858E-2</v>
      </c>
      <c r="FS179" s="862">
        <v>-3.3963557389356858E-2</v>
      </c>
      <c r="FT179" s="862">
        <v>-3.3963557389356858E-2</v>
      </c>
      <c r="FU179" s="862">
        <v>-2.9886847986642984E-2</v>
      </c>
      <c r="FV179" s="862">
        <v>-2.9886847986642984E-2</v>
      </c>
      <c r="FW179" s="862">
        <v>-2.9886847986642984E-2</v>
      </c>
      <c r="FX179" s="862">
        <v>-2.9886847986642984E-2</v>
      </c>
      <c r="FY179" s="862">
        <v>0.10380777035648858</v>
      </c>
      <c r="FZ179" s="862">
        <v>0.10380777035648858</v>
      </c>
      <c r="GA179" s="862">
        <v>0.20680000805259002</v>
      </c>
      <c r="GB179" s="862">
        <v>0.20680000805259002</v>
      </c>
      <c r="GC179" s="862">
        <v>0.20680000805259002</v>
      </c>
      <c r="GD179" s="862">
        <v>5.7689830817544419E-2</v>
      </c>
      <c r="GE179" s="862">
        <v>5.7689830817544419E-2</v>
      </c>
      <c r="GF179" s="862">
        <v>5.7689830817544419E-2</v>
      </c>
      <c r="GG179" s="862">
        <v>5.7689830817544419E-2</v>
      </c>
      <c r="GH179" s="862">
        <v>4.4340041114518058E-2</v>
      </c>
      <c r="GI179" s="862">
        <v>4.4340041114518058E-2</v>
      </c>
      <c r="GJ179" s="862">
        <v>4.4340041114518058E-2</v>
      </c>
      <c r="GK179" s="862">
        <v>4.4340041114518058E-2</v>
      </c>
      <c r="GL179" s="862">
        <v>4.4340041114518058E-2</v>
      </c>
      <c r="GM179" s="862">
        <v>4.4340041114518058E-2</v>
      </c>
      <c r="GN179" s="862">
        <v>4.4340041114518058E-2</v>
      </c>
      <c r="GO179" s="862">
        <v>4.4340041114518058E-2</v>
      </c>
      <c r="GP179" s="862">
        <v>-3.6499073393539305E-2</v>
      </c>
      <c r="GQ179" s="862">
        <v>-3.6499073393539305E-2</v>
      </c>
      <c r="GR179" s="862">
        <v>-3.6499073393539305E-2</v>
      </c>
      <c r="GS179" s="862">
        <v>-3.6499073393539305E-2</v>
      </c>
      <c r="GT179" s="862">
        <v>-3.6499073393539305E-2</v>
      </c>
      <c r="GU179" s="862">
        <v>-3.6499073393539305E-2</v>
      </c>
      <c r="GV179" s="862">
        <v>-3.6499073393539305E-2</v>
      </c>
      <c r="GW179" s="862">
        <v>-2.1902452500460967E-2</v>
      </c>
      <c r="GX179" s="862">
        <v>-2.1902452500460967E-2</v>
      </c>
      <c r="GY179" s="862">
        <v>-2.1902452500460967E-2</v>
      </c>
      <c r="GZ179" s="862">
        <v>-2.1902452500460967E-2</v>
      </c>
      <c r="HA179" s="862">
        <v>-2.1902452500460967E-2</v>
      </c>
      <c r="HB179" s="862">
        <v>1.1100364508604521E-2</v>
      </c>
      <c r="HC179" s="862">
        <v>1.1100364508604521E-2</v>
      </c>
      <c r="HD179" s="862">
        <v>1.1100364508604521E-2</v>
      </c>
      <c r="HE179" s="862">
        <v>1.1100364508604521E-2</v>
      </c>
      <c r="HF179" s="862">
        <v>-4.6841819940902418E-2</v>
      </c>
      <c r="HG179" s="862">
        <v>-4.6841819940898866E-2</v>
      </c>
      <c r="HH179" s="862">
        <v>-4.6841819940898866E-2</v>
      </c>
      <c r="HI179" s="862">
        <v>-4.6841819940898866E-2</v>
      </c>
      <c r="HJ179" s="862">
        <v>-4.6841819940898866E-2</v>
      </c>
      <c r="HK179" s="862">
        <v>-4.6841819940898866E-2</v>
      </c>
      <c r="HL179" s="862">
        <v>-4.6841819940898866E-2</v>
      </c>
      <c r="HM179" s="862">
        <v>-4.6841819940898866E-2</v>
      </c>
      <c r="HN179" s="862">
        <v>8.4908893473381042E-3</v>
      </c>
      <c r="HO179" s="862">
        <v>8.4908893473381042E-3</v>
      </c>
      <c r="HP179" s="862">
        <v>8.4908893473381042E-3</v>
      </c>
      <c r="HQ179" s="862">
        <v>8.4908893473381042E-3</v>
      </c>
      <c r="HR179" s="862">
        <v>8.4908893473381042E-3</v>
      </c>
      <c r="HS179" s="862">
        <v>8.4908893473381042E-3</v>
      </c>
      <c r="HT179" s="862">
        <v>8.4908893473381042E-3</v>
      </c>
      <c r="HU179" s="862">
        <v>7.9698261297713735E-2</v>
      </c>
      <c r="HV179" s="862">
        <v>7.9698261297713735E-2</v>
      </c>
      <c r="HW179" s="862">
        <v>7.9698261297713735E-2</v>
      </c>
      <c r="HX179" s="862">
        <v>7.9698261297713735E-2</v>
      </c>
      <c r="HY179" s="862">
        <v>0.14994455718158672</v>
      </c>
      <c r="HZ179" s="862">
        <v>0.14994455718158672</v>
      </c>
      <c r="IA179" s="862">
        <v>0.29542858293227425</v>
      </c>
      <c r="IB179" s="862">
        <v>0.29542858293227425</v>
      </c>
      <c r="IC179" s="862">
        <v>0.29542858293227425</v>
      </c>
      <c r="ID179" s="862">
        <v>0.30215793073612396</v>
      </c>
      <c r="IE179" s="862">
        <v>0.30215793073612396</v>
      </c>
      <c r="IF179" s="862">
        <v>0.30215793073612396</v>
      </c>
      <c r="IG179" s="862">
        <v>0.30215793073612396</v>
      </c>
      <c r="IH179" s="862">
        <v>0.18475017131048688</v>
      </c>
      <c r="II179" s="862">
        <v>0.18475017131048865</v>
      </c>
      <c r="IJ179" s="862">
        <v>0.18475017131048865</v>
      </c>
      <c r="IK179" s="862">
        <v>0.18475017131048865</v>
      </c>
      <c r="IL179" s="862">
        <v>0.18475017131048865</v>
      </c>
      <c r="IM179" s="862">
        <v>0.18475017131048865</v>
      </c>
      <c r="IN179" s="862">
        <v>0.18475017131048865</v>
      </c>
      <c r="IO179" s="862">
        <v>0.18475017131048865</v>
      </c>
      <c r="IP179" s="862">
        <v>0</v>
      </c>
      <c r="IQ179" s="862">
        <v>0</v>
      </c>
      <c r="IR179" s="862">
        <v>0</v>
      </c>
      <c r="IS179" s="862">
        <v>0</v>
      </c>
      <c r="IT179" s="862">
        <v>0</v>
      </c>
      <c r="IU179" s="862">
        <v>0</v>
      </c>
      <c r="IV179" s="862">
        <v>0</v>
      </c>
      <c r="IW179" s="862">
        <v>-2.4192222947799991E-2</v>
      </c>
      <c r="IX179" s="862">
        <v>-2.4192222947799991E-2</v>
      </c>
      <c r="IY179" s="862">
        <v>-2.4192222947799991E-2</v>
      </c>
      <c r="IZ179" s="862">
        <v>-2.4192222947799991E-2</v>
      </c>
      <c r="JA179" s="862">
        <v>-2.4192222947799991E-2</v>
      </c>
      <c r="JB179" s="862">
        <v>-4.3458597801399712E-2</v>
      </c>
      <c r="JC179" s="862">
        <v>-4.3458597801399712E-2</v>
      </c>
      <c r="JD179" s="862">
        <v>-4.3458597801399712E-2</v>
      </c>
      <c r="JE179" s="862">
        <v>-4.3458597801399712E-2</v>
      </c>
      <c r="JF179" s="862">
        <v>-6.6916885629844103E-3</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4.9811413311069863E-2</v>
      </c>
      <c r="JV179" s="862">
        <v>4.9811413311069863E-2</v>
      </c>
      <c r="JW179" s="862">
        <v>4.9811413311069863E-2</v>
      </c>
      <c r="JX179" s="862">
        <v>4.9811413311069863E-2</v>
      </c>
      <c r="JY179" s="862">
        <v>-9.227357365020783E-2</v>
      </c>
      <c r="JZ179" s="862">
        <v>-9.227357365020783E-2</v>
      </c>
      <c r="KA179" s="862">
        <v>0.35451429951872715</v>
      </c>
      <c r="KB179" s="862">
        <v>0.35451429951872715</v>
      </c>
      <c r="KC179" s="862">
        <v>0.35451429951872715</v>
      </c>
      <c r="KD179" s="862">
        <v>0.48353963446705883</v>
      </c>
      <c r="KE179" s="862">
        <v>0.48353963446705883</v>
      </c>
      <c r="KF179" s="862">
        <v>0.48353963446705883</v>
      </c>
      <c r="KG179" s="862">
        <v>0.48353963446705883</v>
      </c>
      <c r="KH179" s="862">
        <v>0.11824010963871068</v>
      </c>
      <c r="KI179" s="862">
        <v>8.4985078802825242E-2</v>
      </c>
      <c r="KJ179" s="862">
        <v>8.4985078802825242E-2</v>
      </c>
      <c r="KK179" s="862">
        <v>8.4985078802825242E-2</v>
      </c>
      <c r="KL179" s="862">
        <v>8.4985078802825242E-2</v>
      </c>
      <c r="KM179" s="862">
        <v>8.4985078802825242E-2</v>
      </c>
      <c r="KN179" s="862">
        <v>8.4985078802825242E-2</v>
      </c>
      <c r="KO179" s="862">
        <v>8.4985078802825242E-2</v>
      </c>
      <c r="KP179" s="862">
        <v>-0.12192331612375895</v>
      </c>
      <c r="KQ179" s="862">
        <v>-0.12192331612375895</v>
      </c>
      <c r="KR179" s="862">
        <v>-0.12192331612375895</v>
      </c>
      <c r="KS179" s="862">
        <v>-0.12192331612375895</v>
      </c>
      <c r="KT179" s="862">
        <v>-0.12192331612375895</v>
      </c>
      <c r="KU179" s="862">
        <v>-0.12192331612375895</v>
      </c>
      <c r="KV179" s="862">
        <v>-0.12192331612375895</v>
      </c>
      <c r="KW179" s="862">
        <v>5.036118387410049E-2</v>
      </c>
      <c r="KX179" s="862">
        <v>5.036118387410049E-2</v>
      </c>
      <c r="KY179" s="862">
        <v>5.036118387410049E-2</v>
      </c>
      <c r="KZ179" s="862">
        <v>5.036118387410049E-2</v>
      </c>
      <c r="LA179" s="862">
        <v>5.036118387410049E-2</v>
      </c>
      <c r="LB179" s="862">
        <v>7.4222661940572365E-2</v>
      </c>
      <c r="LC179" s="862">
        <v>7.4222661940572365E-2</v>
      </c>
      <c r="LD179" s="862">
        <v>7.4222661940572365E-2</v>
      </c>
      <c r="LE179" s="862">
        <v>7.4222661940572365E-2</v>
      </c>
      <c r="LF179" s="862">
        <v>0.16017585545671764</v>
      </c>
      <c r="LG179" s="862">
        <v>0.1267174126417876</v>
      </c>
      <c r="LH179" s="862">
        <v>0.1267174126417876</v>
      </c>
      <c r="LI179" s="862">
        <v>0.1267174126417876</v>
      </c>
      <c r="LJ179" s="862">
        <v>0.1267174126417876</v>
      </c>
      <c r="LK179" s="862">
        <v>0.1267174126417876</v>
      </c>
      <c r="LL179" s="862">
        <v>0.1267174126417876</v>
      </c>
      <c r="LM179" s="862">
        <v>0.1267174126417876</v>
      </c>
      <c r="LN179" s="862">
        <v>-0.1528360082521063</v>
      </c>
      <c r="LO179" s="862">
        <v>-0.1528360082521063</v>
      </c>
      <c r="LP179" s="862">
        <v>-0.1528360082521063</v>
      </c>
      <c r="LQ179" s="862">
        <v>-0.1528360082521063</v>
      </c>
      <c r="LR179" s="862">
        <v>-0.1528360082521063</v>
      </c>
      <c r="LS179" s="862">
        <v>-0.1528360082521063</v>
      </c>
      <c r="LT179" s="862">
        <v>-0.1528360082521063</v>
      </c>
      <c r="LU179" s="862">
        <v>-0.10958510928435317</v>
      </c>
      <c r="LV179" s="862">
        <v>-0.10958510928435317</v>
      </c>
      <c r="LW179" s="862">
        <v>-0.10958510928435317</v>
      </c>
      <c r="LX179" s="862">
        <v>-0.10958510928435317</v>
      </c>
      <c r="LY179" s="862">
        <v>0.81892796614559504</v>
      </c>
      <c r="LZ179" s="862">
        <v>0.81892796614559504</v>
      </c>
      <c r="MA179" s="862">
        <v>0.30527620236335018</v>
      </c>
      <c r="MB179" s="862">
        <v>0.30527620236335018</v>
      </c>
      <c r="MC179" s="862">
        <v>0.30527620236335018</v>
      </c>
      <c r="MD179" s="862">
        <v>0.18749195015701581</v>
      </c>
      <c r="ME179" s="862">
        <v>0.18749195015701581</v>
      </c>
      <c r="MF179" s="862">
        <v>0.18749195015701581</v>
      </c>
      <c r="MG179" s="862">
        <v>0.18749195015701581</v>
      </c>
      <c r="MH179" s="862">
        <v>-0.10715509936008161</v>
      </c>
      <c r="MI179" s="862">
        <v>-0.10715509936008161</v>
      </c>
      <c r="MJ179" s="862">
        <v>-0.10715509936008161</v>
      </c>
      <c r="MK179" s="862">
        <v>-0.10715509936008161</v>
      </c>
      <c r="ML179" s="862">
        <v>-0.10715509936008161</v>
      </c>
      <c r="MM179" s="862">
        <v>-0.10715509936008161</v>
      </c>
      <c r="MN179" s="862">
        <v>-0.10715509936008161</v>
      </c>
      <c r="MO179" s="862">
        <v>-0.10715509936008161</v>
      </c>
      <c r="MP179" s="862">
        <v>-0.15238674411356001</v>
      </c>
      <c r="MQ179" s="862">
        <v>-0.15238674411356001</v>
      </c>
      <c r="MR179" s="862">
        <v>-0.15238674411356001</v>
      </c>
      <c r="MS179" s="862">
        <v>-0.15238674411356001</v>
      </c>
      <c r="MT179" s="862">
        <v>-0.15238674411356001</v>
      </c>
      <c r="MU179" s="862">
        <v>-0.15238674411356001</v>
      </c>
      <c r="MV179" s="862">
        <v>-0.15238674411356001</v>
      </c>
      <c r="MW179" s="862">
        <v>-0.26069343167021053</v>
      </c>
      <c r="MX179" s="862">
        <v>-0.26069343167021053</v>
      </c>
      <c r="MY179" s="862">
        <v>-0.26069343167021053</v>
      </c>
      <c r="MZ179" s="862">
        <v>-0.26069343167021053</v>
      </c>
      <c r="NA179" s="862">
        <v>-0.26069343167021053</v>
      </c>
      <c r="NB179" s="862">
        <v>-0.27750911271507483</v>
      </c>
      <c r="NC179" s="862">
        <v>-0.27750911271507483</v>
      </c>
      <c r="ND179" s="862">
        <v>-0.27750911271507483</v>
      </c>
      <c r="NE179" s="862">
        <v>-0.27750911271507483</v>
      </c>
      <c r="NF179" s="862">
        <v>-0.1444335999411468</v>
      </c>
      <c r="NG179" s="862">
        <v>-0.1444335999411468</v>
      </c>
      <c r="NH179" s="862">
        <v>-0.1444335999411468</v>
      </c>
      <c r="NI179" s="862">
        <v>-0.1444335999411468</v>
      </c>
      <c r="NJ179" s="862">
        <v>-0.1444335999411468</v>
      </c>
      <c r="NK179" s="862">
        <v>-0.1444335999411468</v>
      </c>
      <c r="NL179" s="862">
        <v>-0.1444335999411468</v>
      </c>
      <c r="NM179" s="862">
        <v>-0.1444335999411468</v>
      </c>
      <c r="NN179" s="862">
        <v>-0.1528360082521063</v>
      </c>
      <c r="NO179" s="862">
        <v>-0.1528360082521063</v>
      </c>
      <c r="NP179" s="862">
        <v>-0.1528360082521063</v>
      </c>
      <c r="NQ179" s="862">
        <v>-0.1528360082521063</v>
      </c>
      <c r="NR179" s="862">
        <v>-0.1528360082521063</v>
      </c>
      <c r="NS179" s="862">
        <v>-0.1528360082521063</v>
      </c>
      <c r="NT179" s="862">
        <v>-0.1528360082521063</v>
      </c>
      <c r="NU179" s="862">
        <v>-0.10958510928435317</v>
      </c>
      <c r="NV179" s="862">
        <v>-0.10958510928435317</v>
      </c>
      <c r="NW179" s="862">
        <v>-0.10958510928435317</v>
      </c>
      <c r="NX179" s="862">
        <v>-0.10958510928435317</v>
      </c>
      <c r="NY179" s="862">
        <v>0.81892796614559504</v>
      </c>
      <c r="NZ179" s="862">
        <v>0.81892796614559504</v>
      </c>
      <c r="OA179" s="862">
        <v>0.30527620236335018</v>
      </c>
      <c r="OB179" s="862">
        <v>0.30527620236335018</v>
      </c>
      <c r="OC179" s="862">
        <v>0.30527620236335018</v>
      </c>
      <c r="OD179" s="862">
        <v>0.18749195015701581</v>
      </c>
      <c r="OE179" s="862">
        <v>0.18749195015701581</v>
      </c>
      <c r="OF179" s="862">
        <v>0.18749195015701581</v>
      </c>
      <c r="OG179" s="862">
        <v>0.18749195015701581</v>
      </c>
      <c r="OH179" s="862">
        <v>-0.10715509936008161</v>
      </c>
      <c r="OI179" s="862">
        <v>-0.10715509936008161</v>
      </c>
      <c r="OJ179" s="862">
        <v>-0.10715509936008161</v>
      </c>
      <c r="OK179" s="862">
        <v>-0.10715509936008161</v>
      </c>
      <c r="OL179" s="862">
        <v>-0.10715509936008161</v>
      </c>
      <c r="OM179" s="862">
        <v>-0.10715509936008161</v>
      </c>
      <c r="ON179" s="862">
        <v>-0.10715509936008161</v>
      </c>
      <c r="OO179" s="862">
        <v>-0.10715509936008161</v>
      </c>
      <c r="OP179" s="862">
        <v>-0.15238674411356001</v>
      </c>
      <c r="OQ179" s="862">
        <v>-0.15238674411356001</v>
      </c>
      <c r="OR179" s="862">
        <v>-0.15238674411356001</v>
      </c>
      <c r="OS179" s="862">
        <v>-0.15238674411356001</v>
      </c>
      <c r="OT179" s="862">
        <v>-0.15238674411356001</v>
      </c>
      <c r="OU179" s="862">
        <v>-0.15238674411356001</v>
      </c>
      <c r="OV179" s="862">
        <v>-0.15238674411356001</v>
      </c>
      <c r="OW179" s="862">
        <v>-0.26069343167021053</v>
      </c>
      <c r="OX179" s="862">
        <v>-0.26069343167021053</v>
      </c>
      <c r="OY179" s="862">
        <v>-0.26069343167021053</v>
      </c>
      <c r="OZ179" s="862">
        <v>-0.26069343167021053</v>
      </c>
      <c r="PA179" s="862">
        <v>-0.26069343167021053</v>
      </c>
      <c r="PB179" s="862">
        <v>-0.27750911271507483</v>
      </c>
      <c r="PC179" s="862">
        <v>-0.27750911271507483</v>
      </c>
      <c r="PD179" s="862">
        <v>-0.27750911271507483</v>
      </c>
      <c r="PE179" s="862">
        <v>-0.27750911271507483</v>
      </c>
      <c r="PF179" s="862">
        <v>-0.1444335999411468</v>
      </c>
      <c r="PG179" s="862">
        <v>-0.1444335999411468</v>
      </c>
      <c r="PH179" s="862">
        <v>-0.1444335999411468</v>
      </c>
      <c r="PI179" s="862">
        <v>-0.1444335999411468</v>
      </c>
      <c r="PJ179" s="862">
        <v>-0.1444335999411468</v>
      </c>
      <c r="PK179" s="862">
        <v>-0.1444335999411468</v>
      </c>
      <c r="PL179" s="862">
        <v>-0.1444335999411468</v>
      </c>
      <c r="PM179" s="862">
        <v>-0.1444335999411468</v>
      </c>
      <c r="PN179" s="862">
        <v>-0.1528360082521063</v>
      </c>
      <c r="PO179" s="862">
        <v>-0.1528360082521063</v>
      </c>
      <c r="PP179" s="862">
        <v>-0.1528360082521063</v>
      </c>
      <c r="PQ179" s="862">
        <v>-0.1528360082521063</v>
      </c>
      <c r="PR179" s="862">
        <v>-0.1528360082521063</v>
      </c>
      <c r="PS179" s="862">
        <v>-0.1528360082521063</v>
      </c>
      <c r="PT179" s="862">
        <v>-0.1528360082521063</v>
      </c>
      <c r="PU179" s="862">
        <v>-0.10958510928435317</v>
      </c>
      <c r="PV179" s="862">
        <v>-0.10958510928435317</v>
      </c>
      <c r="PW179" s="862">
        <v>-0.10958510928435317</v>
      </c>
      <c r="PX179" s="862">
        <v>-0.10958510928435317</v>
      </c>
      <c r="PY179" s="862">
        <v>0.81892796614559504</v>
      </c>
      <c r="PZ179" s="862">
        <v>0.81892796614559504</v>
      </c>
      <c r="QA179" s="862">
        <v>0.30527620236335018</v>
      </c>
      <c r="QB179" s="862">
        <v>0.30527620236335018</v>
      </c>
      <c r="QC179" s="862">
        <v>0.30527620236335018</v>
      </c>
      <c r="QD179" s="862">
        <v>0.18749195015701581</v>
      </c>
      <c r="QE179" s="862">
        <v>0.18749195015701581</v>
      </c>
      <c r="QF179" s="862">
        <v>0.18749195015701581</v>
      </c>
      <c r="QG179" s="862">
        <v>0.18749195015701581</v>
      </c>
      <c r="QH179" s="862">
        <v>-0.10715509936008161</v>
      </c>
      <c r="QI179" s="862">
        <v>-0.10715509936008161</v>
      </c>
      <c r="QJ179" s="862">
        <v>-0.10715509936008161</v>
      </c>
      <c r="QK179" s="862">
        <v>-0.10715509936008161</v>
      </c>
      <c r="QL179" s="862">
        <v>-0.10715509936008161</v>
      </c>
      <c r="QM179" s="862">
        <v>-0.10715509936008161</v>
      </c>
      <c r="QN179" s="862">
        <v>-0.10715509936008161</v>
      </c>
      <c r="QO179" s="862">
        <v>-0.10715509936008161</v>
      </c>
      <c r="QP179" s="862">
        <v>-0.15238674411356001</v>
      </c>
      <c r="QQ179" s="862">
        <v>-0.15238674411356001</v>
      </c>
      <c r="QR179" s="862">
        <v>-0.15238674411356001</v>
      </c>
      <c r="QS179" s="862">
        <v>-0.15238674411356001</v>
      </c>
      <c r="QT179" s="862">
        <v>-0.15238674411356001</v>
      </c>
      <c r="QU179" s="862">
        <v>-0.15238674411356001</v>
      </c>
      <c r="QV179" s="862">
        <v>-0.15238674411356001</v>
      </c>
      <c r="QW179" s="862">
        <v>-0.26069343167021053</v>
      </c>
      <c r="QX179" s="862">
        <v>-0.26069343167021053</v>
      </c>
      <c r="QY179" s="862">
        <v>-0.26069343167021053</v>
      </c>
      <c r="QZ179" s="862">
        <v>-0.26069343167021053</v>
      </c>
      <c r="RA179" s="862">
        <v>-0.26069343167021053</v>
      </c>
      <c r="RB179" s="862">
        <v>-0.27750911271507483</v>
      </c>
      <c r="RC179" s="862">
        <v>-0.27750911271507483</v>
      </c>
      <c r="RD179" s="862">
        <v>-0.27750911271507483</v>
      </c>
      <c r="RE179" s="862">
        <v>-0.27750911271507483</v>
      </c>
      <c r="RF179" s="862">
        <v>-0.1444335999411468</v>
      </c>
      <c r="RG179" s="862">
        <v>-0.1444335999411468</v>
      </c>
      <c r="RH179" s="862">
        <v>-0.1444335999411468</v>
      </c>
      <c r="RI179" s="862">
        <v>-0.1444335999411468</v>
      </c>
      <c r="RJ179" s="862">
        <v>-0.1444335999411468</v>
      </c>
      <c r="RK179" s="862">
        <v>-0.1444335999411468</v>
      </c>
      <c r="RL179" s="862">
        <v>-0.1444335999411468</v>
      </c>
      <c r="RM179" s="862">
        <v>-0.1444335999411468</v>
      </c>
      <c r="RN179" s="862">
        <v>-0.1528360082521063</v>
      </c>
      <c r="RO179" s="862">
        <v>-0.1528360082521063</v>
      </c>
      <c r="RP179" s="862">
        <v>-0.1528360082521063</v>
      </c>
      <c r="RQ179" s="862">
        <v>-0.1528360082521063</v>
      </c>
      <c r="RR179" s="862">
        <v>-0.1528360082521063</v>
      </c>
      <c r="RS179" s="862">
        <v>-0.1528360082521063</v>
      </c>
      <c r="RT179" s="862">
        <v>-0.1528360082521063</v>
      </c>
      <c r="RU179" s="862">
        <v>-0.10958510928435317</v>
      </c>
      <c r="RV179" s="862">
        <v>-0.10958510928435317</v>
      </c>
      <c r="RW179" s="862">
        <v>-0.10958510928435317</v>
      </c>
      <c r="RX179" s="862">
        <v>-0.10958510928435317</v>
      </c>
      <c r="RY179" s="862">
        <v>0.81892796614559504</v>
      </c>
      <c r="RZ179" s="862">
        <v>0.81892796614559504</v>
      </c>
      <c r="SA179" s="862">
        <v>0.30527620236335018</v>
      </c>
      <c r="SB179" s="862">
        <v>0.30527620236335018</v>
      </c>
      <c r="SC179" s="862">
        <v>0.30527620236335018</v>
      </c>
      <c r="SD179" s="862">
        <v>0.18749195015701581</v>
      </c>
      <c r="SE179" s="862">
        <v>0.18749195015701581</v>
      </c>
      <c r="SF179" s="862">
        <v>0.18749195015701581</v>
      </c>
      <c r="SG179" s="862">
        <v>0.18749195015701581</v>
      </c>
      <c r="SH179" s="862">
        <v>-0.10715509936008161</v>
      </c>
      <c r="SI179" s="862">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929</v>
      </c>
      <c r="J180" s="764"/>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-1.4256027151002826E-3</v>
      </c>
      <c r="BO180" s="862">
        <v>-1.4256027151002826E-3</v>
      </c>
      <c r="BP180" s="862">
        <v>-1.4256027151002826E-3</v>
      </c>
      <c r="BQ180" s="862">
        <v>-1.4256027151002826E-3</v>
      </c>
      <c r="BR180" s="862">
        <v>-1.4256027151002826E-3</v>
      </c>
      <c r="BS180" s="862">
        <v>-1.4256027151002826E-3</v>
      </c>
      <c r="BT180" s="862">
        <v>-1.4256027151002826E-3</v>
      </c>
      <c r="BU180" s="862">
        <v>-9.9622826622143279E-3</v>
      </c>
      <c r="BV180" s="862">
        <v>-9.9622826622143279E-3</v>
      </c>
      <c r="BW180" s="862">
        <v>-9.9622826622143279E-3</v>
      </c>
      <c r="BX180" s="862">
        <v>-9.9622826622143279E-3</v>
      </c>
      <c r="BY180" s="862">
        <v>0</v>
      </c>
      <c r="BZ180" s="862">
        <v>0</v>
      </c>
      <c r="CA180" s="862">
        <v>0</v>
      </c>
      <c r="CB180" s="862">
        <v>0</v>
      </c>
      <c r="CC180" s="862">
        <v>0</v>
      </c>
      <c r="CD180" s="862">
        <v>0</v>
      </c>
      <c r="CE180" s="862">
        <v>0</v>
      </c>
      <c r="CF180" s="862">
        <v>0</v>
      </c>
      <c r="CG180" s="862">
        <v>0</v>
      </c>
      <c r="CH180" s="862">
        <v>-6.1097904578781836E-3</v>
      </c>
      <c r="CI180" s="862">
        <v>-6.0860525519945696E-3</v>
      </c>
      <c r="CJ180" s="862">
        <v>-6.0860525519945696E-3</v>
      </c>
      <c r="CK180" s="862">
        <v>-6.0860525519945696E-3</v>
      </c>
      <c r="CL180" s="862">
        <v>-6.0860525519945696E-3</v>
      </c>
      <c r="CM180" s="862">
        <v>-6.0860525519945696E-3</v>
      </c>
      <c r="CN180" s="862">
        <v>-6.0860525519945696E-3</v>
      </c>
      <c r="CO180" s="862">
        <v>-6.0860525519945696E-3</v>
      </c>
      <c r="CP180" s="862">
        <v>0</v>
      </c>
      <c r="CQ180" s="862">
        <v>0</v>
      </c>
      <c r="CR180" s="862">
        <v>0</v>
      </c>
      <c r="CS180" s="862">
        <v>0</v>
      </c>
      <c r="CT180" s="862">
        <v>0</v>
      </c>
      <c r="CU180" s="862">
        <v>0</v>
      </c>
      <c r="CV180" s="862">
        <v>0</v>
      </c>
      <c r="CW180" s="862">
        <v>0</v>
      </c>
      <c r="CX180" s="862">
        <v>0</v>
      </c>
      <c r="CY180" s="862">
        <v>0</v>
      </c>
      <c r="CZ180" s="862">
        <v>0</v>
      </c>
      <c r="DA180" s="862">
        <v>0</v>
      </c>
      <c r="DB180" s="862">
        <v>-2.6173618428790846E-3</v>
      </c>
      <c r="DC180" s="862">
        <v>-2.6173618428790846E-3</v>
      </c>
      <c r="DD180" s="862">
        <v>-2.6173618428790846E-3</v>
      </c>
      <c r="DE180" s="862">
        <v>-2.6173618428790846E-3</v>
      </c>
      <c r="DF180" s="862">
        <v>0</v>
      </c>
      <c r="DG180" s="862">
        <v>-2.3519104818898739E-3</v>
      </c>
      <c r="DH180" s="862">
        <v>-2.3519104818898739E-3</v>
      </c>
      <c r="DI180" s="862">
        <v>-2.3519104818898739E-3</v>
      </c>
      <c r="DJ180" s="862">
        <v>-2.3519104818898739E-3</v>
      </c>
      <c r="DK180" s="862">
        <v>-2.3519104818898739E-3</v>
      </c>
      <c r="DL180" s="862">
        <v>-2.3519104818898739E-3</v>
      </c>
      <c r="DM180" s="862">
        <v>-2.3519104818898739E-3</v>
      </c>
      <c r="DN180" s="862">
        <v>-8.490889347337216E-3</v>
      </c>
      <c r="DO180" s="862">
        <v>-8.490889347337216E-3</v>
      </c>
      <c r="DP180" s="862">
        <v>-8.490889347337216E-3</v>
      </c>
      <c r="DQ180" s="862">
        <v>-8.490889347337216E-3</v>
      </c>
      <c r="DR180" s="862">
        <v>-8.490889347337216E-3</v>
      </c>
      <c r="DS180" s="862">
        <v>-8.490889347337216E-3</v>
      </c>
      <c r="DT180" s="862">
        <v>-8.490889347337216E-3</v>
      </c>
      <c r="DU180" s="862">
        <v>-9.9622826622125515E-3</v>
      </c>
      <c r="DV180" s="862">
        <v>-9.9622826622125515E-3</v>
      </c>
      <c r="DW180" s="862">
        <v>-9.9622826622125515E-3</v>
      </c>
      <c r="DX180" s="862">
        <v>-9.9622826622125515E-3</v>
      </c>
      <c r="DY180" s="862">
        <v>-0.19608134400669108</v>
      </c>
      <c r="DZ180" s="862">
        <v>-0.19608134400669108</v>
      </c>
      <c r="EA180" s="862">
        <v>-1.6642476838517988</v>
      </c>
      <c r="EB180" s="862">
        <v>-1.6642476838517988</v>
      </c>
      <c r="EC180" s="862">
        <v>-1.6642476838517988</v>
      </c>
      <c r="ED180" s="862">
        <v>-4.060991753841324</v>
      </c>
      <c r="EE180" s="862">
        <v>-4.060991753841324</v>
      </c>
      <c r="EF180" s="862">
        <v>-4.060991753841324</v>
      </c>
      <c r="EG180" s="862">
        <v>-4.060991753841324</v>
      </c>
      <c r="EH180" s="862">
        <v>-3.6155161877605897</v>
      </c>
      <c r="EI180" s="862">
        <v>-3.5933461672033316</v>
      </c>
      <c r="EJ180" s="862">
        <v>-3.5933461672033316</v>
      </c>
      <c r="EK180" s="862">
        <v>-3.5933461672033316</v>
      </c>
      <c r="EL180" s="862">
        <v>-3.5933461672033316</v>
      </c>
      <c r="EM180" s="862">
        <v>-3.5933461672033316</v>
      </c>
      <c r="EN180" s="862">
        <v>-3.5933461672033316</v>
      </c>
      <c r="EO180" s="862">
        <v>-3.5933461672033316</v>
      </c>
      <c r="EP180" s="862">
        <v>-2.2958880994381534</v>
      </c>
      <c r="EQ180" s="862">
        <v>-2.2958880994381534</v>
      </c>
      <c r="ER180" s="862">
        <v>-2.2958880994381534</v>
      </c>
      <c r="ES180" s="862">
        <v>-2.2958880994381534</v>
      </c>
      <c r="ET180" s="862">
        <v>-2.2958880994381534</v>
      </c>
      <c r="EU180" s="862">
        <v>-2.2958880994381534</v>
      </c>
      <c r="EV180" s="862">
        <v>-2.2958880994381534</v>
      </c>
      <c r="EW180" s="862">
        <v>-0.22476154211469002</v>
      </c>
      <c r="EX180" s="862">
        <v>-0.22476154211469002</v>
      </c>
      <c r="EY180" s="862">
        <v>-0.22476154211469002</v>
      </c>
      <c r="EZ180" s="862">
        <v>-0.22476154211469002</v>
      </c>
      <c r="FA180" s="862">
        <v>-0.22476154211469002</v>
      </c>
      <c r="FB180" s="862">
        <v>-0.3141869913290245</v>
      </c>
      <c r="FC180" s="862">
        <v>-0.3141869913290245</v>
      </c>
      <c r="FD180" s="862">
        <v>-0.3141869913290245</v>
      </c>
      <c r="FE180" s="862">
        <v>-0.3141869913290245</v>
      </c>
      <c r="FF180" s="862">
        <v>-0.16322425633876136</v>
      </c>
      <c r="FG180" s="862">
        <v>-0.14634741870309576</v>
      </c>
      <c r="FH180" s="862">
        <v>-0.14634741870309576</v>
      </c>
      <c r="FI180" s="862">
        <v>-0.14634741870309576</v>
      </c>
      <c r="FJ180" s="862">
        <v>-0.14634741870309576</v>
      </c>
      <c r="FK180" s="862">
        <v>-0.14634741870309576</v>
      </c>
      <c r="FL180" s="862">
        <v>-0.14634741870309576</v>
      </c>
      <c r="FM180" s="862">
        <v>-0.14634741870309576</v>
      </c>
      <c r="FN180" s="862">
        <v>-1.6981778694674432E-2</v>
      </c>
      <c r="FO180" s="862">
        <v>-1.6981778694674432E-2</v>
      </c>
      <c r="FP180" s="862">
        <v>-1.6981778694674432E-2</v>
      </c>
      <c r="FQ180" s="862">
        <v>-1.6981778694674432E-2</v>
      </c>
      <c r="FR180" s="862">
        <v>-1.6981778694674432E-2</v>
      </c>
      <c r="FS180" s="862">
        <v>-1.6981778694674432E-2</v>
      </c>
      <c r="FT180" s="862">
        <v>-1.6981778694674432E-2</v>
      </c>
      <c r="FU180" s="862">
        <v>-1.9924565324425991E-2</v>
      </c>
      <c r="FV180" s="862">
        <v>-1.9924565324425991E-2</v>
      </c>
      <c r="FW180" s="862">
        <v>-1.9924565324425991E-2</v>
      </c>
      <c r="FX180" s="862">
        <v>-1.9924565324425991E-2</v>
      </c>
      <c r="FY180" s="862">
        <v>-8.0739376943927965E-2</v>
      </c>
      <c r="FZ180" s="862">
        <v>-8.0739376943927965E-2</v>
      </c>
      <c r="GA180" s="862">
        <v>-1.3294286231952288</v>
      </c>
      <c r="GB180" s="862">
        <v>-1.3294286231952288</v>
      </c>
      <c r="GC180" s="862">
        <v>-1.3294286231952288</v>
      </c>
      <c r="GD180" s="862">
        <v>-3.5305972803504311</v>
      </c>
      <c r="GE180" s="862">
        <v>-3.5305972803504311</v>
      </c>
      <c r="GF180" s="862">
        <v>-3.5305972803504311</v>
      </c>
      <c r="GG180" s="862">
        <v>-3.5305972803504311</v>
      </c>
      <c r="GH180" s="862">
        <v>-3.3285457457602856</v>
      </c>
      <c r="GI180" s="862">
        <v>-3.3810270580641948</v>
      </c>
      <c r="GJ180" s="862">
        <v>-3.3810270580641948</v>
      </c>
      <c r="GK180" s="862">
        <v>-3.3810270580641948</v>
      </c>
      <c r="GL180" s="862">
        <v>-3.3810270580641948</v>
      </c>
      <c r="GM180" s="862">
        <v>-3.3810270580641948</v>
      </c>
      <c r="GN180" s="862">
        <v>-3.3810270580641948</v>
      </c>
      <c r="GO180" s="862">
        <v>-3.3810270580641948</v>
      </c>
      <c r="GP180" s="862">
        <v>-2.9269323206151512</v>
      </c>
      <c r="GQ180" s="862">
        <v>-2.9269323206151512</v>
      </c>
      <c r="GR180" s="862">
        <v>-2.9269323206151512</v>
      </c>
      <c r="GS180" s="862">
        <v>-2.9269323206151512</v>
      </c>
      <c r="GT180" s="862">
        <v>-2.9269323206151512</v>
      </c>
      <c r="GU180" s="862">
        <v>-2.9269323206151512</v>
      </c>
      <c r="GV180" s="862">
        <v>-2.9269323206151512</v>
      </c>
      <c r="GW180" s="862">
        <v>-0.42303683408490933</v>
      </c>
      <c r="GX180" s="862">
        <v>-0.42303683408490933</v>
      </c>
      <c r="GY180" s="862">
        <v>-0.42303683408490933</v>
      </c>
      <c r="GZ180" s="862">
        <v>-0.42303683408490933</v>
      </c>
      <c r="HA180" s="862">
        <v>-0.42303683408490933</v>
      </c>
      <c r="HB180" s="862">
        <v>-0.25284057446332575</v>
      </c>
      <c r="HC180" s="862">
        <v>-0.25284057446332575</v>
      </c>
      <c r="HD180" s="862">
        <v>-0.25284057446332575</v>
      </c>
      <c r="HE180" s="862">
        <v>-0.25284057446332575</v>
      </c>
      <c r="HF180" s="862">
        <v>-0.23498555405252386</v>
      </c>
      <c r="HG180" s="862">
        <v>-0.21413403401555176</v>
      </c>
      <c r="HH180" s="862">
        <v>-0.21413403401555176</v>
      </c>
      <c r="HI180" s="862">
        <v>-0.21413403401555176</v>
      </c>
      <c r="HJ180" s="862">
        <v>-0.21413403401555176</v>
      </c>
      <c r="HK180" s="862">
        <v>-0.21413403401555176</v>
      </c>
      <c r="HL180" s="862">
        <v>-0.21413403401555176</v>
      </c>
      <c r="HM180" s="862">
        <v>-0.21413403401555176</v>
      </c>
      <c r="HN180" s="862">
        <v>1.6981778694679761E-2</v>
      </c>
      <c r="HO180" s="862">
        <v>1.6981778694679761E-2</v>
      </c>
      <c r="HP180" s="862">
        <v>1.6981778694679761E-2</v>
      </c>
      <c r="HQ180" s="862">
        <v>1.6981778694679761E-2</v>
      </c>
      <c r="HR180" s="862">
        <v>1.6981778694679761E-2</v>
      </c>
      <c r="HS180" s="862">
        <v>1.6981778694679761E-2</v>
      </c>
      <c r="HT180" s="862">
        <v>1.6981778694679761E-2</v>
      </c>
      <c r="HU180" s="862">
        <v>1.9924565324430432E-2</v>
      </c>
      <c r="HV180" s="862">
        <v>1.9924565324430432E-2</v>
      </c>
      <c r="HW180" s="862">
        <v>1.9924565324430432E-2</v>
      </c>
      <c r="HX180" s="862">
        <v>1.9924565324430432E-2</v>
      </c>
      <c r="HY180" s="862">
        <v>4.6136786825104359E-2</v>
      </c>
      <c r="HZ180" s="862">
        <v>4.6136786825104359E-2</v>
      </c>
      <c r="IA180" s="862">
        <v>-1.4476000563681346</v>
      </c>
      <c r="IB180" s="862">
        <v>-1.4476000563681346</v>
      </c>
      <c r="IC180" s="862">
        <v>-1.4476000563681346</v>
      </c>
      <c r="ID180" s="862">
        <v>-3.7459559157719289</v>
      </c>
      <c r="IE180" s="862">
        <v>-3.7459559157719289</v>
      </c>
      <c r="IF180" s="862">
        <v>-3.7459559157719289</v>
      </c>
      <c r="IG180" s="862">
        <v>-3.7459559157719289</v>
      </c>
      <c r="IH180" s="862">
        <v>-2.8286867876332407</v>
      </c>
      <c r="II180" s="862">
        <v>-2.8909103425312885</v>
      </c>
      <c r="IJ180" s="862">
        <v>-2.8909103425312885</v>
      </c>
      <c r="IK180" s="862">
        <v>-2.8909103425312885</v>
      </c>
      <c r="IL180" s="862">
        <v>-2.8909103425312885</v>
      </c>
      <c r="IM180" s="862">
        <v>-2.8909103425312885</v>
      </c>
      <c r="IN180" s="862">
        <v>-2.8909103425312885</v>
      </c>
      <c r="IO180" s="862">
        <v>-2.8909103425312885</v>
      </c>
      <c r="IP180" s="862">
        <v>-1.5614756292319818</v>
      </c>
      <c r="IQ180" s="862">
        <v>-1.5614756292319818</v>
      </c>
      <c r="IR180" s="862">
        <v>-1.5614756292319818</v>
      </c>
      <c r="IS180" s="862">
        <v>-1.5614756292319818</v>
      </c>
      <c r="IT180" s="862">
        <v>-1.5614756292319818</v>
      </c>
      <c r="IU180" s="862">
        <v>-1.5614756292319818</v>
      </c>
      <c r="IV180" s="862">
        <v>-1.5614756292319818</v>
      </c>
      <c r="IW180" s="862">
        <v>-2.4192222947799991E-2</v>
      </c>
      <c r="IX180" s="862">
        <v>-2.4192222947799991E-2</v>
      </c>
      <c r="IY180" s="862">
        <v>-2.4192222947799991E-2</v>
      </c>
      <c r="IZ180" s="862">
        <v>-2.4192222947799991E-2</v>
      </c>
      <c r="JA180" s="862">
        <v>-2.4192222947799991E-2</v>
      </c>
      <c r="JB180" s="862">
        <v>-5.5501822543018164E-3</v>
      </c>
      <c r="JC180" s="862">
        <v>-5.5501822543018164E-3</v>
      </c>
      <c r="JD180" s="862">
        <v>-5.5501822543018164E-3</v>
      </c>
      <c r="JE180" s="862">
        <v>-5.5501822543018164E-3</v>
      </c>
      <c r="JF180" s="862">
        <v>-2.007506568895856E-2</v>
      </c>
      <c r="JG180" s="862">
        <v>-1.3383377125973261E-2</v>
      </c>
      <c r="JH180" s="862">
        <v>-1.3383377125973261E-2</v>
      </c>
      <c r="JI180" s="862">
        <v>-1.3383377125973261E-2</v>
      </c>
      <c r="JJ180" s="862">
        <v>-1.3383377125973261E-2</v>
      </c>
      <c r="JK180" s="862">
        <v>-1.3383377125973261E-2</v>
      </c>
      <c r="JL180" s="862">
        <v>-1.3383377125973261E-2</v>
      </c>
      <c r="JM180" s="862">
        <v>-1.3383377125973261E-2</v>
      </c>
      <c r="JN180" s="862">
        <v>8.4908893473389924E-3</v>
      </c>
      <c r="JO180" s="862">
        <v>8.4908893473389924E-3</v>
      </c>
      <c r="JP180" s="862">
        <v>8.4908893473389924E-3</v>
      </c>
      <c r="JQ180" s="862">
        <v>8.4908893473389924E-3</v>
      </c>
      <c r="JR180" s="862">
        <v>8.4908893473389924E-3</v>
      </c>
      <c r="JS180" s="862">
        <v>8.4908893473389924E-3</v>
      </c>
      <c r="JT180" s="862">
        <v>8.4908893473389924E-3</v>
      </c>
      <c r="JU180" s="862">
        <v>0</v>
      </c>
      <c r="JV180" s="862">
        <v>0</v>
      </c>
      <c r="JW180" s="862">
        <v>0</v>
      </c>
      <c r="JX180" s="862">
        <v>0</v>
      </c>
      <c r="JY180" s="862">
        <v>-9.227357365020783E-2</v>
      </c>
      <c r="JZ180" s="862">
        <v>-9.227357365020783E-2</v>
      </c>
      <c r="KA180" s="862">
        <v>-1.5756191089721225</v>
      </c>
      <c r="KB180" s="862">
        <v>-1.5756191089721225</v>
      </c>
      <c r="KC180" s="862">
        <v>-1.5756191089721225</v>
      </c>
      <c r="KD180" s="862">
        <v>-4.2677576925303926</v>
      </c>
      <c r="KE180" s="862">
        <v>-4.2677576925303926</v>
      </c>
      <c r="KF180" s="862">
        <v>-4.2677576925303926</v>
      </c>
      <c r="KG180" s="862">
        <v>-4.2677576925303926</v>
      </c>
      <c r="KH180" s="862">
        <v>-3.8304467283144081</v>
      </c>
      <c r="KI180" s="862">
        <v>-3.9114452322710997</v>
      </c>
      <c r="KJ180" s="862">
        <v>-3.9114452322710997</v>
      </c>
      <c r="KK180" s="862">
        <v>-3.9114452322710997</v>
      </c>
      <c r="KL180" s="862">
        <v>-3.9114452322710997</v>
      </c>
      <c r="KM180" s="862">
        <v>-3.9114452322710997</v>
      </c>
      <c r="KN180" s="862">
        <v>-3.9114452322710997</v>
      </c>
      <c r="KO180" s="862">
        <v>-3.9114452322710997</v>
      </c>
      <c r="KP180" s="862">
        <v>-1.8578139093513233</v>
      </c>
      <c r="KQ180" s="862">
        <v>-1.8578139093513233</v>
      </c>
      <c r="KR180" s="862">
        <v>-1.8578139093513233</v>
      </c>
      <c r="KS180" s="862">
        <v>-1.8578139093513233</v>
      </c>
      <c r="KT180" s="862">
        <v>-1.8578139093513233</v>
      </c>
      <c r="KU180" s="862">
        <v>-1.8578139093513233</v>
      </c>
      <c r="KV180" s="862">
        <v>-1.8578139093513233</v>
      </c>
      <c r="KW180" s="862">
        <v>-8.3007352028559467E-2</v>
      </c>
      <c r="KX180" s="862">
        <v>-8.3007352028559467E-2</v>
      </c>
      <c r="KY180" s="862">
        <v>-8.3007352028559467E-2</v>
      </c>
      <c r="KZ180" s="862">
        <v>-8.3007352028559467E-2</v>
      </c>
      <c r="LA180" s="862">
        <v>-8.3007352028559467E-2</v>
      </c>
      <c r="LB180" s="862">
        <v>-0.15149466528181765</v>
      </c>
      <c r="LC180" s="862">
        <v>-0.15149466528181765</v>
      </c>
      <c r="LD180" s="862">
        <v>-0.15149466528181765</v>
      </c>
      <c r="LE180" s="862">
        <v>-0.15149466528181765</v>
      </c>
      <c r="LF180" s="862">
        <v>-0.15310424084147378</v>
      </c>
      <c r="LG180" s="862">
        <v>-0.15310424084147378</v>
      </c>
      <c r="LH180" s="862">
        <v>-0.15310424084147378</v>
      </c>
      <c r="LI180" s="862">
        <v>-0.15310424084147378</v>
      </c>
      <c r="LJ180" s="862">
        <v>-0.15310424084147378</v>
      </c>
      <c r="LK180" s="862">
        <v>-0.15310424084147378</v>
      </c>
      <c r="LL180" s="862">
        <v>-0.15310424084147378</v>
      </c>
      <c r="LM180" s="862">
        <v>-0.15310424084147378</v>
      </c>
      <c r="LN180" s="862">
        <v>-0.1443451189047682</v>
      </c>
      <c r="LO180" s="862">
        <v>-0.1443451189047682</v>
      </c>
      <c r="LP180" s="862">
        <v>-0.1443451189047682</v>
      </c>
      <c r="LQ180" s="862">
        <v>-0.1443451189047682</v>
      </c>
      <c r="LR180" s="862">
        <v>-0.1443451189047682</v>
      </c>
      <c r="LS180" s="862">
        <v>-0.1443451189047682</v>
      </c>
      <c r="LT180" s="862">
        <v>-0.1443451189047682</v>
      </c>
      <c r="LU180" s="862">
        <v>-0.15939652259542747</v>
      </c>
      <c r="LV180" s="862">
        <v>-0.15939652259542747</v>
      </c>
      <c r="LW180" s="862">
        <v>-0.15939652259542747</v>
      </c>
      <c r="LX180" s="862">
        <v>-0.15939652259542747</v>
      </c>
      <c r="LY180" s="862">
        <v>2.30683934125544E-2</v>
      </c>
      <c r="LZ180" s="862">
        <v>2.30683934125544E-2</v>
      </c>
      <c r="MA180" s="862">
        <v>-1.8907429307665433</v>
      </c>
      <c r="MB180" s="862">
        <v>-1.8907429307665433</v>
      </c>
      <c r="MC180" s="862">
        <v>-1.8907429307665433</v>
      </c>
      <c r="MD180" s="862">
        <v>-3.7867038267538415</v>
      </c>
      <c r="ME180" s="862">
        <v>-3.7867038267538415</v>
      </c>
      <c r="MF180" s="862">
        <v>-3.7867038267538415</v>
      </c>
      <c r="MG180" s="862">
        <v>-3.7867038267538415</v>
      </c>
      <c r="MH180" s="862">
        <v>-0.92552853431385707</v>
      </c>
      <c r="MI180" s="862">
        <v>-0.91949581480545817</v>
      </c>
      <c r="MJ180" s="862">
        <v>-0.91949581480545817</v>
      </c>
      <c r="MK180" s="862">
        <v>-0.91949581480545817</v>
      </c>
      <c r="ML180" s="862">
        <v>-0.91949581480545817</v>
      </c>
      <c r="MM180" s="862">
        <v>-0.91949581480545817</v>
      </c>
      <c r="MN180" s="862">
        <v>-0.91949581480545817</v>
      </c>
      <c r="MO180" s="862">
        <v>-0.91949581480545817</v>
      </c>
      <c r="MP180" s="862">
        <v>-8.2701226390421212E-2</v>
      </c>
      <c r="MQ180" s="862">
        <v>-8.2701226390421212E-2</v>
      </c>
      <c r="MR180" s="862">
        <v>-8.2701226390421212E-2</v>
      </c>
      <c r="MS180" s="862">
        <v>-8.2701226390421212E-2</v>
      </c>
      <c r="MT180" s="862">
        <v>-8.2701226390421212E-2</v>
      </c>
      <c r="MU180" s="862">
        <v>-8.2701226390421212E-2</v>
      </c>
      <c r="MV180" s="862">
        <v>-8.2701226390421212E-2</v>
      </c>
      <c r="MW180" s="862">
        <v>-0.50081704815520034</v>
      </c>
      <c r="MX180" s="862">
        <v>-0.50081704815520034</v>
      </c>
      <c r="MY180" s="862">
        <v>-0.50081704815520034</v>
      </c>
      <c r="MZ180" s="862">
        <v>-0.50081704815520034</v>
      </c>
      <c r="NA180" s="862">
        <v>-0.50081704815520034</v>
      </c>
      <c r="NB180" s="862">
        <v>-0.11655382734033282</v>
      </c>
      <c r="NC180" s="862">
        <v>-0.11655382734033282</v>
      </c>
      <c r="ND180" s="862">
        <v>-0.11655382734033282</v>
      </c>
      <c r="NE180" s="862">
        <v>-0.11655382734033282</v>
      </c>
      <c r="NF180" s="862">
        <v>-0.1680177051931393</v>
      </c>
      <c r="NG180" s="862">
        <v>-0.1680177051931393</v>
      </c>
      <c r="NH180" s="862">
        <v>-0.1680177051931393</v>
      </c>
      <c r="NI180" s="862">
        <v>-0.1680177051931393</v>
      </c>
      <c r="NJ180" s="862">
        <v>-0.1680177051931393</v>
      </c>
      <c r="NK180" s="862">
        <v>-0.1680177051931393</v>
      </c>
      <c r="NL180" s="862">
        <v>-0.1680177051931393</v>
      </c>
      <c r="NM180" s="862">
        <v>-0.1680177051931393</v>
      </c>
      <c r="NN180" s="862">
        <v>-0.1443451189047682</v>
      </c>
      <c r="NO180" s="862">
        <v>-0.1443451189047682</v>
      </c>
      <c r="NP180" s="862">
        <v>-0.1443451189047682</v>
      </c>
      <c r="NQ180" s="862">
        <v>-0.1443451189047682</v>
      </c>
      <c r="NR180" s="862">
        <v>-0.1443451189047682</v>
      </c>
      <c r="NS180" s="862">
        <v>-0.1443451189047682</v>
      </c>
      <c r="NT180" s="862">
        <v>-0.1443451189047682</v>
      </c>
      <c r="NU180" s="862">
        <v>-0.15939652259542747</v>
      </c>
      <c r="NV180" s="862">
        <v>-0.15939652259542747</v>
      </c>
      <c r="NW180" s="862">
        <v>-0.15939652259542747</v>
      </c>
      <c r="NX180" s="862">
        <v>-0.15939652259542747</v>
      </c>
      <c r="NY180" s="862">
        <v>2.30683934125544E-2</v>
      </c>
      <c r="NZ180" s="862">
        <v>2.30683934125544E-2</v>
      </c>
      <c r="OA180" s="862">
        <v>-1.8907429307665433</v>
      </c>
      <c r="OB180" s="862">
        <v>-1.8907429307665433</v>
      </c>
      <c r="OC180" s="862">
        <v>-1.8907429307665433</v>
      </c>
      <c r="OD180" s="862">
        <v>-3.7867038267538415</v>
      </c>
      <c r="OE180" s="862">
        <v>-3.7867038267538415</v>
      </c>
      <c r="OF180" s="862">
        <v>-3.7867038267538415</v>
      </c>
      <c r="OG180" s="862">
        <v>-3.7867038267538415</v>
      </c>
      <c r="OH180" s="862">
        <v>-0.92552853431385707</v>
      </c>
      <c r="OI180" s="862">
        <v>-0.91949581480545817</v>
      </c>
      <c r="OJ180" s="862">
        <v>-0.91949581480545817</v>
      </c>
      <c r="OK180" s="862">
        <v>-0.91949581480545817</v>
      </c>
      <c r="OL180" s="862">
        <v>-0.91949581480545817</v>
      </c>
      <c r="OM180" s="862">
        <v>-0.91949581480545817</v>
      </c>
      <c r="ON180" s="862">
        <v>-0.91949581480545817</v>
      </c>
      <c r="OO180" s="862">
        <v>-0.91949581480545817</v>
      </c>
      <c r="OP180" s="862">
        <v>-8.2701226390421212E-2</v>
      </c>
      <c r="OQ180" s="862">
        <v>-8.2701226390421212E-2</v>
      </c>
      <c r="OR180" s="862">
        <v>-8.2701226390421212E-2</v>
      </c>
      <c r="OS180" s="862">
        <v>-8.2701226390421212E-2</v>
      </c>
      <c r="OT180" s="862">
        <v>-8.2701226390421212E-2</v>
      </c>
      <c r="OU180" s="862">
        <v>-8.2701226390421212E-2</v>
      </c>
      <c r="OV180" s="862">
        <v>-8.2701226390421212E-2</v>
      </c>
      <c r="OW180" s="862">
        <v>-0.50081704815520034</v>
      </c>
      <c r="OX180" s="862">
        <v>-0.50081704815520034</v>
      </c>
      <c r="OY180" s="862">
        <v>-0.50081704815520034</v>
      </c>
      <c r="OZ180" s="862">
        <v>-0.50081704815520034</v>
      </c>
      <c r="PA180" s="862">
        <v>-0.50081704815520034</v>
      </c>
      <c r="PB180" s="862">
        <v>-0.11655382734033282</v>
      </c>
      <c r="PC180" s="862">
        <v>-0.11655382734033282</v>
      </c>
      <c r="PD180" s="862">
        <v>-0.11655382734033282</v>
      </c>
      <c r="PE180" s="862">
        <v>-0.11655382734033282</v>
      </c>
      <c r="PF180" s="862">
        <v>-0.1680177051931393</v>
      </c>
      <c r="PG180" s="862">
        <v>-0.1680177051931393</v>
      </c>
      <c r="PH180" s="862">
        <v>-0.1680177051931393</v>
      </c>
      <c r="PI180" s="862">
        <v>-0.1680177051931393</v>
      </c>
      <c r="PJ180" s="862">
        <v>-0.1680177051931393</v>
      </c>
      <c r="PK180" s="862">
        <v>-0.1680177051931393</v>
      </c>
      <c r="PL180" s="862">
        <v>-0.1680177051931393</v>
      </c>
      <c r="PM180" s="862">
        <v>-0.1680177051931393</v>
      </c>
      <c r="PN180" s="862">
        <v>-0.1443451189047682</v>
      </c>
      <c r="PO180" s="862">
        <v>-0.1443451189047682</v>
      </c>
      <c r="PP180" s="862">
        <v>-0.1443451189047682</v>
      </c>
      <c r="PQ180" s="862">
        <v>-0.1443451189047682</v>
      </c>
      <c r="PR180" s="862">
        <v>-0.1443451189047682</v>
      </c>
      <c r="PS180" s="862">
        <v>-0.1443451189047682</v>
      </c>
      <c r="PT180" s="862">
        <v>-0.1443451189047682</v>
      </c>
      <c r="PU180" s="862">
        <v>-0.15939652259542747</v>
      </c>
      <c r="PV180" s="862">
        <v>-0.15939652259542747</v>
      </c>
      <c r="PW180" s="862">
        <v>-0.15939652259542747</v>
      </c>
      <c r="PX180" s="862">
        <v>-0.15939652259542747</v>
      </c>
      <c r="PY180" s="862">
        <v>2.30683934125544E-2</v>
      </c>
      <c r="PZ180" s="862">
        <v>2.30683934125544E-2</v>
      </c>
      <c r="QA180" s="862">
        <v>-1.8907429307665433</v>
      </c>
      <c r="QB180" s="862">
        <v>-1.8907429307665433</v>
      </c>
      <c r="QC180" s="862">
        <v>-1.8907429307665433</v>
      </c>
      <c r="QD180" s="862">
        <v>-3.7867038267538415</v>
      </c>
      <c r="QE180" s="862">
        <v>-3.7867038267538415</v>
      </c>
      <c r="QF180" s="862">
        <v>-3.7867038267538415</v>
      </c>
      <c r="QG180" s="862">
        <v>-3.7867038267538415</v>
      </c>
      <c r="QH180" s="862">
        <v>-0.92552853431385707</v>
      </c>
      <c r="QI180" s="862">
        <v>-0.91949581480545817</v>
      </c>
      <c r="QJ180" s="862">
        <v>-0.91949581480545817</v>
      </c>
      <c r="QK180" s="862">
        <v>-0.91949581480545817</v>
      </c>
      <c r="QL180" s="862">
        <v>-0.91949581480545817</v>
      </c>
      <c r="QM180" s="862">
        <v>-0.91949581480545817</v>
      </c>
      <c r="QN180" s="862">
        <v>-0.91949581480545817</v>
      </c>
      <c r="QO180" s="862">
        <v>-0.91949581480545817</v>
      </c>
      <c r="QP180" s="862">
        <v>-8.2701226390421212E-2</v>
      </c>
      <c r="QQ180" s="862">
        <v>-8.2701226390421212E-2</v>
      </c>
      <c r="QR180" s="862">
        <v>-8.2701226390421212E-2</v>
      </c>
      <c r="QS180" s="862">
        <v>-8.2701226390421212E-2</v>
      </c>
      <c r="QT180" s="862">
        <v>-8.2701226390421212E-2</v>
      </c>
      <c r="QU180" s="862">
        <v>-8.2701226390421212E-2</v>
      </c>
      <c r="QV180" s="862">
        <v>-8.2701226390421212E-2</v>
      </c>
      <c r="QW180" s="862">
        <v>-0.50081704815520034</v>
      </c>
      <c r="QX180" s="862">
        <v>-0.50081704815520034</v>
      </c>
      <c r="QY180" s="862">
        <v>-0.50081704815520034</v>
      </c>
      <c r="QZ180" s="862">
        <v>-0.50081704815520034</v>
      </c>
      <c r="RA180" s="862">
        <v>-0.50081704815520034</v>
      </c>
      <c r="RB180" s="862">
        <v>-0.11655382734033282</v>
      </c>
      <c r="RC180" s="862">
        <v>-0.11655382734033282</v>
      </c>
      <c r="RD180" s="862">
        <v>-0.11655382734033282</v>
      </c>
      <c r="RE180" s="862">
        <v>-0.11655382734033282</v>
      </c>
      <c r="RF180" s="862">
        <v>-0.1680177051931393</v>
      </c>
      <c r="RG180" s="862">
        <v>-0.1680177051931393</v>
      </c>
      <c r="RH180" s="862">
        <v>-0.1680177051931393</v>
      </c>
      <c r="RI180" s="862">
        <v>-0.1680177051931393</v>
      </c>
      <c r="RJ180" s="862">
        <v>-0.1680177051931393</v>
      </c>
      <c r="RK180" s="862">
        <v>-0.1680177051931393</v>
      </c>
      <c r="RL180" s="862">
        <v>-0.1680177051931393</v>
      </c>
      <c r="RM180" s="862">
        <v>-0.1680177051931393</v>
      </c>
      <c r="RN180" s="862">
        <v>-0.1443451189047682</v>
      </c>
      <c r="RO180" s="862">
        <v>-0.1443451189047682</v>
      </c>
      <c r="RP180" s="862">
        <v>-0.1443451189047682</v>
      </c>
      <c r="RQ180" s="862">
        <v>-0.1443451189047682</v>
      </c>
      <c r="RR180" s="862">
        <v>-0.1443451189047682</v>
      </c>
      <c r="RS180" s="862">
        <v>-0.1443451189047682</v>
      </c>
      <c r="RT180" s="862">
        <v>-0.1443451189047682</v>
      </c>
      <c r="RU180" s="862">
        <v>-0.15939652259542747</v>
      </c>
      <c r="RV180" s="862">
        <v>-0.15939652259542747</v>
      </c>
      <c r="RW180" s="862">
        <v>-0.15939652259542747</v>
      </c>
      <c r="RX180" s="862">
        <v>-0.15939652259542747</v>
      </c>
      <c r="RY180" s="862">
        <v>2.30683934125544E-2</v>
      </c>
      <c r="RZ180" s="862">
        <v>2.30683934125544E-2</v>
      </c>
      <c r="SA180" s="862">
        <v>-1.8907429307665433</v>
      </c>
      <c r="SB180" s="862">
        <v>-1.8907429307665433</v>
      </c>
      <c r="SC180" s="862">
        <v>-1.8907429307665433</v>
      </c>
      <c r="SD180" s="862">
        <v>-3.7867038267538415</v>
      </c>
      <c r="SE180" s="862">
        <v>-3.7867038267538415</v>
      </c>
      <c r="SF180" s="862">
        <v>-3.7867038267538415</v>
      </c>
      <c r="SG180" s="862">
        <v>-3.7867038267538415</v>
      </c>
      <c r="SH180" s="862">
        <v>-0.92552853431385707</v>
      </c>
      <c r="SI180" s="862">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931</v>
      </c>
      <c r="J181" s="764"/>
      <c r="K181" s="862">
        <v>0</v>
      </c>
      <c r="L181" s="862">
        <v>0</v>
      </c>
      <c r="M181" s="862">
        <v>0</v>
      </c>
      <c r="N181" s="862">
        <v>0</v>
      </c>
      <c r="O181" s="862">
        <v>0</v>
      </c>
      <c r="P181" s="862">
        <v>0</v>
      </c>
      <c r="Q181" s="862">
        <v>0</v>
      </c>
      <c r="R181" s="862">
        <v>0</v>
      </c>
      <c r="S181" s="862">
        <v>0</v>
      </c>
      <c r="T181" s="862">
        <v>0</v>
      </c>
      <c r="U181" s="862">
        <v>0</v>
      </c>
      <c r="V181" s="862">
        <v>0</v>
      </c>
      <c r="W181" s="862">
        <v>0</v>
      </c>
      <c r="X181" s="862">
        <v>0</v>
      </c>
      <c r="Y181" s="862">
        <v>0</v>
      </c>
      <c r="Z181" s="862">
        <v>0</v>
      </c>
      <c r="AA181" s="862">
        <v>0</v>
      </c>
      <c r="AB181" s="862">
        <v>0</v>
      </c>
      <c r="AC181" s="862">
        <v>0</v>
      </c>
      <c r="AD181" s="862">
        <v>0</v>
      </c>
      <c r="AE181" s="862">
        <v>0</v>
      </c>
      <c r="AF181" s="862">
        <v>0</v>
      </c>
      <c r="AG181" s="862">
        <v>0</v>
      </c>
      <c r="AH181" s="862">
        <v>0</v>
      </c>
      <c r="AI181" s="862">
        <v>0</v>
      </c>
      <c r="AJ181" s="862">
        <v>0</v>
      </c>
      <c r="AK181" s="862">
        <v>0</v>
      </c>
      <c r="AL181" s="862">
        <v>0</v>
      </c>
      <c r="AM181" s="862">
        <v>0</v>
      </c>
      <c r="AN181" s="862">
        <v>0</v>
      </c>
      <c r="AO181" s="862">
        <v>0</v>
      </c>
      <c r="AP181" s="862">
        <v>0</v>
      </c>
      <c r="AQ181" s="862">
        <v>0</v>
      </c>
      <c r="AR181" s="862">
        <v>0</v>
      </c>
      <c r="AS181" s="862">
        <v>0</v>
      </c>
      <c r="AT181" s="862">
        <v>0</v>
      </c>
      <c r="AU181" s="862">
        <v>0</v>
      </c>
      <c r="AV181" s="862">
        <v>0</v>
      </c>
      <c r="AW181" s="862">
        <v>0</v>
      </c>
      <c r="AX181" s="862">
        <v>0</v>
      </c>
      <c r="AY181" s="862">
        <v>0</v>
      </c>
      <c r="AZ181" s="862">
        <v>0</v>
      </c>
      <c r="BA181" s="862">
        <v>0</v>
      </c>
      <c r="BB181" s="862">
        <v>0</v>
      </c>
      <c r="BC181" s="862">
        <v>0</v>
      </c>
      <c r="BD181" s="862">
        <v>0</v>
      </c>
      <c r="BE181" s="862">
        <v>0</v>
      </c>
      <c r="BF181" s="862">
        <v>0</v>
      </c>
      <c r="BG181" s="862">
        <v>0</v>
      </c>
      <c r="BH181" s="862">
        <v>0</v>
      </c>
      <c r="BI181" s="862">
        <v>0</v>
      </c>
      <c r="BJ181" s="862">
        <v>0</v>
      </c>
      <c r="BK181" s="862">
        <v>0</v>
      </c>
      <c r="BL181" s="862">
        <v>0</v>
      </c>
      <c r="BM181" s="862">
        <v>0</v>
      </c>
      <c r="BN181" s="862">
        <v>-1.4256027151002826E-3</v>
      </c>
      <c r="BO181" s="862">
        <v>-1.4256027151002826E-3</v>
      </c>
      <c r="BP181" s="862">
        <v>-1.4256027151002826E-3</v>
      </c>
      <c r="BQ181" s="862">
        <v>-1.4256027151002826E-3</v>
      </c>
      <c r="BR181" s="862">
        <v>-1.4256027151002826E-3</v>
      </c>
      <c r="BS181" s="862">
        <v>-1.4256027151002826E-3</v>
      </c>
      <c r="BT181" s="862">
        <v>-1.4256027151002826E-3</v>
      </c>
      <c r="BU181" s="862">
        <v>-9.9622826622143279E-3</v>
      </c>
      <c r="BV181" s="862">
        <v>-9.9622826622143279E-3</v>
      </c>
      <c r="BW181" s="862">
        <v>-9.9622826622143279E-3</v>
      </c>
      <c r="BX181" s="862">
        <v>-9.9622826622143279E-3</v>
      </c>
      <c r="BY181" s="862">
        <v>0</v>
      </c>
      <c r="BZ181" s="862">
        <v>0</v>
      </c>
      <c r="CA181" s="862">
        <v>0</v>
      </c>
      <c r="CB181" s="862">
        <v>0</v>
      </c>
      <c r="CC181" s="862">
        <v>0</v>
      </c>
      <c r="CD181" s="862">
        <v>0</v>
      </c>
      <c r="CE181" s="862">
        <v>0</v>
      </c>
      <c r="CF181" s="862">
        <v>0</v>
      </c>
      <c r="CG181" s="862">
        <v>0</v>
      </c>
      <c r="CH181" s="862">
        <v>-6.1097904578781836E-3</v>
      </c>
      <c r="CI181" s="862">
        <v>-6.0860525519945696E-3</v>
      </c>
      <c r="CJ181" s="862">
        <v>-6.0860525519945696E-3</v>
      </c>
      <c r="CK181" s="862">
        <v>-6.0860525519945696E-3</v>
      </c>
      <c r="CL181" s="862">
        <v>-6.0860525519945696E-3</v>
      </c>
      <c r="CM181" s="862">
        <v>-6.0860525519945696E-3</v>
      </c>
      <c r="CN181" s="862">
        <v>-6.0860525519945696E-3</v>
      </c>
      <c r="CO181" s="862">
        <v>-6.0860525519945696E-3</v>
      </c>
      <c r="CP181" s="862">
        <v>0</v>
      </c>
      <c r="CQ181" s="862">
        <v>0</v>
      </c>
      <c r="CR181" s="862">
        <v>0</v>
      </c>
      <c r="CS181" s="862">
        <v>0</v>
      </c>
      <c r="CT181" s="862">
        <v>0</v>
      </c>
      <c r="CU181" s="862">
        <v>0</v>
      </c>
      <c r="CV181" s="862">
        <v>0</v>
      </c>
      <c r="CW181" s="862">
        <v>0</v>
      </c>
      <c r="CX181" s="862">
        <v>0</v>
      </c>
      <c r="CY181" s="862">
        <v>0</v>
      </c>
      <c r="CZ181" s="862">
        <v>0</v>
      </c>
      <c r="DA181" s="862">
        <v>0</v>
      </c>
      <c r="DB181" s="862">
        <v>-2.6173618428790846E-3</v>
      </c>
      <c r="DC181" s="862">
        <v>-2.6173618428790846E-3</v>
      </c>
      <c r="DD181" s="862">
        <v>-2.6173618428790846E-3</v>
      </c>
      <c r="DE181" s="862">
        <v>-2.6173618428790846E-3</v>
      </c>
      <c r="DF181" s="862">
        <v>0</v>
      </c>
      <c r="DG181" s="862">
        <v>-2.3519104818898739E-3</v>
      </c>
      <c r="DH181" s="862">
        <v>-2.3519104818898739E-3</v>
      </c>
      <c r="DI181" s="862">
        <v>-2.3519104818898739E-3</v>
      </c>
      <c r="DJ181" s="862">
        <v>-2.3519104818898739E-3</v>
      </c>
      <c r="DK181" s="862">
        <v>-2.3519104818898739E-3</v>
      </c>
      <c r="DL181" s="862">
        <v>-2.3519104818898739E-3</v>
      </c>
      <c r="DM181" s="862">
        <v>-2.3519104818898739E-3</v>
      </c>
      <c r="DN181" s="862">
        <v>-8.490889347337216E-3</v>
      </c>
      <c r="DO181" s="862">
        <v>-8.490889347337216E-3</v>
      </c>
      <c r="DP181" s="862">
        <v>-8.490889347337216E-3</v>
      </c>
      <c r="DQ181" s="862">
        <v>-8.490889347337216E-3</v>
      </c>
      <c r="DR181" s="862">
        <v>-8.490889347337216E-3</v>
      </c>
      <c r="DS181" s="862">
        <v>-8.490889347337216E-3</v>
      </c>
      <c r="DT181" s="862">
        <v>-8.490889347337216E-3</v>
      </c>
      <c r="DU181" s="862">
        <v>-9.9622826622125515E-3</v>
      </c>
      <c r="DV181" s="862">
        <v>-9.9622826622125515E-3</v>
      </c>
      <c r="DW181" s="862">
        <v>-9.9622826622125515E-3</v>
      </c>
      <c r="DX181" s="862">
        <v>-9.9622826622125515E-3</v>
      </c>
      <c r="DY181" s="862">
        <v>-6.9205180237654318E-2</v>
      </c>
      <c r="DZ181" s="862">
        <v>-6.9205180237654318E-2</v>
      </c>
      <c r="EA181" s="862">
        <v>-0.64994288245099874</v>
      </c>
      <c r="EB181" s="862">
        <v>-0.64994288245099874</v>
      </c>
      <c r="EC181" s="862">
        <v>-0.64994288245099874</v>
      </c>
      <c r="ED181" s="862">
        <v>-1.0337548784891011</v>
      </c>
      <c r="EE181" s="862">
        <v>-1.0337548784891011</v>
      </c>
      <c r="EF181" s="862">
        <v>-1.0337548784891011</v>
      </c>
      <c r="EG181" s="862">
        <v>-1.0337548784891011</v>
      </c>
      <c r="EH181" s="862">
        <v>-0.13131837684676206</v>
      </c>
      <c r="EI181" s="862">
        <v>-0.1024385495460205</v>
      </c>
      <c r="EJ181" s="862">
        <v>-0.1024385495460205</v>
      </c>
      <c r="EK181" s="862">
        <v>-0.1024385495460205</v>
      </c>
      <c r="EL181" s="862">
        <v>-0.1024385495460205</v>
      </c>
      <c r="EM181" s="862">
        <v>-0.1024385495460205</v>
      </c>
      <c r="EN181" s="862">
        <v>-0.1024385495460205</v>
      </c>
      <c r="EO181" s="862">
        <v>-0.1024385495460205</v>
      </c>
      <c r="EP181" s="862">
        <v>0.39124173536470863</v>
      </c>
      <c r="EQ181" s="862">
        <v>0.39124173536470863</v>
      </c>
      <c r="ER181" s="862">
        <v>0.39124173536470863</v>
      </c>
      <c r="ES181" s="862">
        <v>0.39124173536470863</v>
      </c>
      <c r="ET181" s="862">
        <v>0.39124173536470863</v>
      </c>
      <c r="EU181" s="862">
        <v>0.39124173536470863</v>
      </c>
      <c r="EV181" s="862">
        <v>0.39124173536470863</v>
      </c>
      <c r="EW181" s="862">
        <v>2.8130090989970213E-2</v>
      </c>
      <c r="EX181" s="862">
        <v>2.8130090989970213E-2</v>
      </c>
      <c r="EY181" s="862">
        <v>2.8130090989970213E-2</v>
      </c>
      <c r="EZ181" s="862">
        <v>2.8130090989970213E-2</v>
      </c>
      <c r="FA181" s="862">
        <v>2.8130090989970213E-2</v>
      </c>
      <c r="FB181" s="862">
        <v>-4.9951640288712795E-2</v>
      </c>
      <c r="FC181" s="862">
        <v>-4.9951640288712795E-2</v>
      </c>
      <c r="FD181" s="862">
        <v>-4.9951640288712795E-2</v>
      </c>
      <c r="FE181" s="862">
        <v>-4.9951640288712795E-2</v>
      </c>
      <c r="FF181" s="862">
        <v>0</v>
      </c>
      <c r="FG181" s="862">
        <v>-6.6916885629844103E-3</v>
      </c>
      <c r="FH181" s="862">
        <v>-6.6916885629844103E-3</v>
      </c>
      <c r="FI181" s="862">
        <v>-6.6916885629844103E-3</v>
      </c>
      <c r="FJ181" s="862">
        <v>-6.6916885629844103E-3</v>
      </c>
      <c r="FK181" s="862">
        <v>-6.6916885629844103E-3</v>
      </c>
      <c r="FL181" s="862">
        <v>-6.6916885629844103E-3</v>
      </c>
      <c r="FM181" s="862">
        <v>-6.6916885629844103E-3</v>
      </c>
      <c r="FN181" s="862">
        <v>-1.6981778694674432E-2</v>
      </c>
      <c r="FO181" s="862">
        <v>-1.6981778694674432E-2</v>
      </c>
      <c r="FP181" s="862">
        <v>-1.6981778694674432E-2</v>
      </c>
      <c r="FQ181" s="862">
        <v>-1.6981778694674432E-2</v>
      </c>
      <c r="FR181" s="862">
        <v>-1.6981778694674432E-2</v>
      </c>
      <c r="FS181" s="862">
        <v>-1.6981778694674432E-2</v>
      </c>
      <c r="FT181" s="862">
        <v>-1.6981778694674432E-2</v>
      </c>
      <c r="FU181" s="862">
        <v>-1.9924565324425991E-2</v>
      </c>
      <c r="FV181" s="862">
        <v>-1.9924565324425991E-2</v>
      </c>
      <c r="FW181" s="862">
        <v>-1.9924565324425991E-2</v>
      </c>
      <c r="FX181" s="862">
        <v>-1.9924565324425991E-2</v>
      </c>
      <c r="FY181" s="862">
        <v>-0.1153419670627569</v>
      </c>
      <c r="FZ181" s="862">
        <v>-0.1153419670627569</v>
      </c>
      <c r="GA181" s="862">
        <v>-0.83704765164143868</v>
      </c>
      <c r="GB181" s="862">
        <v>-0.83704765164143868</v>
      </c>
      <c r="GC181" s="862">
        <v>-0.83704765164143868</v>
      </c>
      <c r="GD181" s="862">
        <v>-1.6519034191723891</v>
      </c>
      <c r="GE181" s="862">
        <v>-1.6519034191723891</v>
      </c>
      <c r="GF181" s="862">
        <v>-1.6519034191723891</v>
      </c>
      <c r="GG181" s="862">
        <v>-1.6519034191723891</v>
      </c>
      <c r="GH181" s="862">
        <v>-0.60373012997768427</v>
      </c>
      <c r="GI181" s="862">
        <v>-0.59698085226941977</v>
      </c>
      <c r="GJ181" s="862">
        <v>-0.59698085226941977</v>
      </c>
      <c r="GK181" s="862">
        <v>-0.59698085226941977</v>
      </c>
      <c r="GL181" s="862">
        <v>-0.59698085226941977</v>
      </c>
      <c r="GM181" s="862">
        <v>-0.59698085226941977</v>
      </c>
      <c r="GN181" s="862">
        <v>-0.59698085226941977</v>
      </c>
      <c r="GO181" s="862">
        <v>-0.59698085226941977</v>
      </c>
      <c r="GP181" s="862">
        <v>-0.13359023432675876</v>
      </c>
      <c r="GQ181" s="862">
        <v>-0.13359023432675876</v>
      </c>
      <c r="GR181" s="862">
        <v>-0.13359023432675876</v>
      </c>
      <c r="GS181" s="862">
        <v>-0.13359023432675876</v>
      </c>
      <c r="GT181" s="862">
        <v>-0.13359023432675876</v>
      </c>
      <c r="GU181" s="862">
        <v>-0.13359023432675876</v>
      </c>
      <c r="GV181" s="862">
        <v>-0.13359023432675876</v>
      </c>
      <c r="GW181" s="862">
        <v>-0.22355006174108993</v>
      </c>
      <c r="GX181" s="862">
        <v>-0.22355006174108993</v>
      </c>
      <c r="GY181" s="862">
        <v>-0.22355006174108993</v>
      </c>
      <c r="GZ181" s="862">
        <v>-0.22355006174108993</v>
      </c>
      <c r="HA181" s="862">
        <v>-0.22355006174108993</v>
      </c>
      <c r="HB181" s="862">
        <v>-0.10545346283172563</v>
      </c>
      <c r="HC181" s="862">
        <v>-0.10545346283172563</v>
      </c>
      <c r="HD181" s="862">
        <v>-0.10545346283172563</v>
      </c>
      <c r="HE181" s="862">
        <v>-0.10545346283172563</v>
      </c>
      <c r="HF181" s="862">
        <v>-0.16729221407464845</v>
      </c>
      <c r="HG181" s="862">
        <v>-0.15390883694867341</v>
      </c>
      <c r="HH181" s="862">
        <v>-0.15390883694867341</v>
      </c>
      <c r="HI181" s="862">
        <v>-0.15390883694867341</v>
      </c>
      <c r="HJ181" s="862">
        <v>-0.15390883694867341</v>
      </c>
      <c r="HK181" s="862">
        <v>-0.15390883694867341</v>
      </c>
      <c r="HL181" s="862">
        <v>-0.15390883694867341</v>
      </c>
      <c r="HM181" s="862">
        <v>-0.15390883694867341</v>
      </c>
      <c r="HN181" s="862">
        <v>1.6981778694679761E-2</v>
      </c>
      <c r="HO181" s="862">
        <v>1.6981778694679761E-2</v>
      </c>
      <c r="HP181" s="862">
        <v>1.6981778694679761E-2</v>
      </c>
      <c r="HQ181" s="862">
        <v>1.6981778694679761E-2</v>
      </c>
      <c r="HR181" s="862">
        <v>1.6981778694679761E-2</v>
      </c>
      <c r="HS181" s="862">
        <v>1.6981778694679761E-2</v>
      </c>
      <c r="HT181" s="862">
        <v>1.6981778694679761E-2</v>
      </c>
      <c r="HU181" s="862">
        <v>9.9622826622134397E-3</v>
      </c>
      <c r="HV181" s="862">
        <v>9.9622826622134397E-3</v>
      </c>
      <c r="HW181" s="862">
        <v>9.9622826622134397E-3</v>
      </c>
      <c r="HX181" s="862">
        <v>9.9622826622134397E-3</v>
      </c>
      <c r="HY181" s="862">
        <v>-4.6136786825103471E-2</v>
      </c>
      <c r="HZ181" s="862">
        <v>-4.6136786825103471E-2</v>
      </c>
      <c r="IA181" s="862">
        <v>-0.88628574879681565</v>
      </c>
      <c r="IB181" s="862">
        <v>-0.88628574879681565</v>
      </c>
      <c r="IC181" s="862">
        <v>-0.88628574879681565</v>
      </c>
      <c r="ID181" s="862">
        <v>-1.474515301860472</v>
      </c>
      <c r="IE181" s="862">
        <v>-1.474515301860472</v>
      </c>
      <c r="IF181" s="862">
        <v>-1.474515301860472</v>
      </c>
      <c r="IG181" s="862">
        <v>-1.474515301860472</v>
      </c>
      <c r="IH181" s="862">
        <v>-0.22391404500682555</v>
      </c>
      <c r="II181" s="862">
        <v>-0.21060089667708048</v>
      </c>
      <c r="IJ181" s="862">
        <v>-0.21060089667708048</v>
      </c>
      <c r="IK181" s="862">
        <v>-0.21060089667708048</v>
      </c>
      <c r="IL181" s="862">
        <v>-0.21060089667708048</v>
      </c>
      <c r="IM181" s="862">
        <v>-0.21060089667708048</v>
      </c>
      <c r="IN181" s="862">
        <v>-0.21060089667708048</v>
      </c>
      <c r="IO181" s="862">
        <v>-0.21060089667708048</v>
      </c>
      <c r="IP181" s="862">
        <v>0.61805313129707962</v>
      </c>
      <c r="IQ181" s="862">
        <v>0.61805313129707962</v>
      </c>
      <c r="IR181" s="862">
        <v>0.61805313129707962</v>
      </c>
      <c r="IS181" s="862">
        <v>0.61805313129707962</v>
      </c>
      <c r="IT181" s="862">
        <v>0.61805313129707962</v>
      </c>
      <c r="IU181" s="862">
        <v>0.61805313129707962</v>
      </c>
      <c r="IV181" s="862">
        <v>0.61805313129707962</v>
      </c>
      <c r="IW181" s="862">
        <v>-0.12941306212433901</v>
      </c>
      <c r="IX181" s="862">
        <v>-0.12941306212433901</v>
      </c>
      <c r="IY181" s="862">
        <v>-0.12941306212433901</v>
      </c>
      <c r="IZ181" s="862">
        <v>-0.12941306212433901</v>
      </c>
      <c r="JA181" s="862">
        <v>-0.12941306212433901</v>
      </c>
      <c r="JB181" s="862">
        <v>4.4401458034411867E-2</v>
      </c>
      <c r="JC181" s="862">
        <v>4.4401458034411867E-2</v>
      </c>
      <c r="JD181" s="862">
        <v>4.4401458034411867E-2</v>
      </c>
      <c r="JE181" s="862">
        <v>4.4401458034411867E-2</v>
      </c>
      <c r="JF181" s="862">
        <v>5.353350850388594E-2</v>
      </c>
      <c r="JG181" s="862">
        <v>4.6841819940900642E-2</v>
      </c>
      <c r="JH181" s="862">
        <v>4.6841819940900642E-2</v>
      </c>
      <c r="JI181" s="862">
        <v>4.6841819940900642E-2</v>
      </c>
      <c r="JJ181" s="862">
        <v>4.6841819940900642E-2</v>
      </c>
      <c r="JK181" s="862">
        <v>4.6841819940900642E-2</v>
      </c>
      <c r="JL181" s="862">
        <v>4.6841819940900642E-2</v>
      </c>
      <c r="JM181" s="862">
        <v>4.6841819940900642E-2</v>
      </c>
      <c r="JN181" s="862">
        <v>8.4908893473389924E-3</v>
      </c>
      <c r="JO181" s="862">
        <v>8.4908893473389924E-3</v>
      </c>
      <c r="JP181" s="862">
        <v>8.4908893473389924E-3</v>
      </c>
      <c r="JQ181" s="862">
        <v>8.4908893473389924E-3</v>
      </c>
      <c r="JR181" s="862">
        <v>8.4908893473389924E-3</v>
      </c>
      <c r="JS181" s="862">
        <v>8.4908893473389924E-3</v>
      </c>
      <c r="JT181" s="862">
        <v>8.4908893473389924E-3</v>
      </c>
      <c r="JU181" s="862">
        <v>0</v>
      </c>
      <c r="JV181" s="862">
        <v>0</v>
      </c>
      <c r="JW181" s="862">
        <v>0</v>
      </c>
      <c r="JX181" s="862">
        <v>0</v>
      </c>
      <c r="JY181" s="862">
        <v>-5.7670983531379783E-2</v>
      </c>
      <c r="JZ181" s="862">
        <v>-5.7670983531379783E-2</v>
      </c>
      <c r="KA181" s="862">
        <v>-0.7878095544860626</v>
      </c>
      <c r="KB181" s="862">
        <v>-0.7878095544860626</v>
      </c>
      <c r="KC181" s="862">
        <v>-0.7878095544860626</v>
      </c>
      <c r="KD181" s="862">
        <v>-1.4542163545469684</v>
      </c>
      <c r="KE181" s="862">
        <v>-1.4542163545469684</v>
      </c>
      <c r="KF181" s="862">
        <v>-1.4542163545469684</v>
      </c>
      <c r="KG181" s="862">
        <v>-1.4542163545469684</v>
      </c>
      <c r="KH181" s="862">
        <v>-0.16457340768265105</v>
      </c>
      <c r="KI181" s="862">
        <v>-0.15920256967590696</v>
      </c>
      <c r="KJ181" s="862">
        <v>-0.15920256967590696</v>
      </c>
      <c r="KK181" s="862">
        <v>-0.15920256967590696</v>
      </c>
      <c r="KL181" s="862">
        <v>-0.15920256967590696</v>
      </c>
      <c r="KM181" s="862">
        <v>-0.15920256967590696</v>
      </c>
      <c r="KN181" s="862">
        <v>-0.15920256967590696</v>
      </c>
      <c r="KO181" s="862">
        <v>-0.15920256967590696</v>
      </c>
      <c r="KP181" s="862">
        <v>0.48674096374698017</v>
      </c>
      <c r="KQ181" s="862">
        <v>0.48674096374698017</v>
      </c>
      <c r="KR181" s="862">
        <v>0.48674096374698017</v>
      </c>
      <c r="KS181" s="862">
        <v>0.48674096374698017</v>
      </c>
      <c r="KT181" s="862">
        <v>0.48674096374698017</v>
      </c>
      <c r="KU181" s="862">
        <v>0.48674096374698017</v>
      </c>
      <c r="KV181" s="862">
        <v>0.48674096374698017</v>
      </c>
      <c r="KW181" s="862">
        <v>8.0701167137750218E-2</v>
      </c>
      <c r="KX181" s="862">
        <v>8.0701167137750218E-2</v>
      </c>
      <c r="KY181" s="862">
        <v>8.0701167137750218E-2</v>
      </c>
      <c r="KZ181" s="862">
        <v>8.0701167137750218E-2</v>
      </c>
      <c r="LA181" s="862">
        <v>8.0701167137750218E-2</v>
      </c>
      <c r="LB181" s="862">
        <v>0.19632667153520433</v>
      </c>
      <c r="LC181" s="862">
        <v>0.19632667153520433</v>
      </c>
      <c r="LD181" s="862">
        <v>0.19632667153520433</v>
      </c>
      <c r="LE181" s="862">
        <v>0.19632667153520433</v>
      </c>
      <c r="LF181" s="862">
        <v>0.17355923258269179</v>
      </c>
      <c r="LG181" s="862">
        <v>0.13340910120477556</v>
      </c>
      <c r="LH181" s="862">
        <v>0.13340910120477556</v>
      </c>
      <c r="LI181" s="862">
        <v>0.13340910120477556</v>
      </c>
      <c r="LJ181" s="862">
        <v>0.13340910120477556</v>
      </c>
      <c r="LK181" s="862">
        <v>0.13340910120477556</v>
      </c>
      <c r="LL181" s="862">
        <v>0.13340910120477556</v>
      </c>
      <c r="LM181" s="862">
        <v>0.13340910120477556</v>
      </c>
      <c r="LN181" s="862">
        <v>-0.1443451189047682</v>
      </c>
      <c r="LO181" s="862">
        <v>-0.1443451189047682</v>
      </c>
      <c r="LP181" s="862">
        <v>-0.1443451189047682</v>
      </c>
      <c r="LQ181" s="862">
        <v>-0.1443451189047682</v>
      </c>
      <c r="LR181" s="862">
        <v>-0.1443451189047682</v>
      </c>
      <c r="LS181" s="862">
        <v>-0.1443451189047682</v>
      </c>
      <c r="LT181" s="862">
        <v>-0.1443451189047682</v>
      </c>
      <c r="LU181" s="862">
        <v>-0.15939652259542747</v>
      </c>
      <c r="LV181" s="862">
        <v>-0.15939652259542747</v>
      </c>
      <c r="LW181" s="862">
        <v>-0.15939652259542747</v>
      </c>
      <c r="LX181" s="862">
        <v>-0.15939652259542747</v>
      </c>
      <c r="LY181" s="862">
        <v>-0.1384103604753113</v>
      </c>
      <c r="LZ181" s="862">
        <v>-0.1384103604753113</v>
      </c>
      <c r="MA181" s="862">
        <v>-1.1817143317290917</v>
      </c>
      <c r="MB181" s="862">
        <v>-1.1817143317290917</v>
      </c>
      <c r="MC181" s="862">
        <v>-1.1817143317290917</v>
      </c>
      <c r="MD181" s="862">
        <v>-1.094977517074077</v>
      </c>
      <c r="ME181" s="862">
        <v>-1.094977517074077</v>
      </c>
      <c r="MF181" s="862">
        <v>-1.094977517074077</v>
      </c>
      <c r="MG181" s="862">
        <v>-1.094977517074077</v>
      </c>
      <c r="MH181" s="862">
        <v>-0.3591296161903248</v>
      </c>
      <c r="MI181" s="862">
        <v>-0.33785464211351268</v>
      </c>
      <c r="MJ181" s="862">
        <v>-0.33785464211351268</v>
      </c>
      <c r="MK181" s="862">
        <v>-0.33785464211351268</v>
      </c>
      <c r="ML181" s="862">
        <v>-0.33785464211351268</v>
      </c>
      <c r="MM181" s="862">
        <v>-0.33785464211351268</v>
      </c>
      <c r="MN181" s="862">
        <v>-0.33785464211351268</v>
      </c>
      <c r="MO181" s="862">
        <v>-0.33785464211351268</v>
      </c>
      <c r="MP181" s="862">
        <v>-9.0821514163799577E-2</v>
      </c>
      <c r="MQ181" s="862">
        <v>-9.0821514163799577E-2</v>
      </c>
      <c r="MR181" s="862">
        <v>-9.0821514163799577E-2</v>
      </c>
      <c r="MS181" s="862">
        <v>-9.0821514163799577E-2</v>
      </c>
      <c r="MT181" s="862">
        <v>-9.0821514163799577E-2</v>
      </c>
      <c r="MU181" s="862">
        <v>-9.0821514163799577E-2</v>
      </c>
      <c r="MV181" s="862">
        <v>-9.0821514163799577E-2</v>
      </c>
      <c r="MW181" s="862">
        <v>-0.41501014688062021</v>
      </c>
      <c r="MX181" s="862">
        <v>-0.41501014688062021</v>
      </c>
      <c r="MY181" s="862">
        <v>-0.41501014688062021</v>
      </c>
      <c r="MZ181" s="862">
        <v>-0.41501014688062021</v>
      </c>
      <c r="NA181" s="862">
        <v>-0.41501014688062021</v>
      </c>
      <c r="NB181" s="862">
        <v>-0.39406294005540499</v>
      </c>
      <c r="NC181" s="862">
        <v>-0.39406294005540499</v>
      </c>
      <c r="ND181" s="862">
        <v>-0.39406294005540499</v>
      </c>
      <c r="NE181" s="862">
        <v>-0.39406294005540499</v>
      </c>
      <c r="NF181" s="862">
        <v>-0.18923451761543753</v>
      </c>
      <c r="NG181" s="862">
        <v>-0.18923451761543753</v>
      </c>
      <c r="NH181" s="862">
        <v>-0.18923451761543753</v>
      </c>
      <c r="NI181" s="862">
        <v>-0.18923451761543753</v>
      </c>
      <c r="NJ181" s="862">
        <v>-0.18923451761543753</v>
      </c>
      <c r="NK181" s="862">
        <v>-0.18923451761543753</v>
      </c>
      <c r="NL181" s="862">
        <v>-0.18923451761543753</v>
      </c>
      <c r="NM181" s="862">
        <v>-0.18923451761543753</v>
      </c>
      <c r="NN181" s="862">
        <v>-0.1443451189047682</v>
      </c>
      <c r="NO181" s="862">
        <v>-0.1443451189047682</v>
      </c>
      <c r="NP181" s="862">
        <v>-0.1443451189047682</v>
      </c>
      <c r="NQ181" s="862">
        <v>-0.1443451189047682</v>
      </c>
      <c r="NR181" s="862">
        <v>-0.1443451189047682</v>
      </c>
      <c r="NS181" s="862">
        <v>-0.1443451189047682</v>
      </c>
      <c r="NT181" s="862">
        <v>-0.1443451189047682</v>
      </c>
      <c r="NU181" s="862">
        <v>-0.15939652259542747</v>
      </c>
      <c r="NV181" s="862">
        <v>-0.15939652259542747</v>
      </c>
      <c r="NW181" s="862">
        <v>-0.15939652259542747</v>
      </c>
      <c r="NX181" s="862">
        <v>-0.15939652259542747</v>
      </c>
      <c r="NY181" s="862">
        <v>-0.1384103604753113</v>
      </c>
      <c r="NZ181" s="862">
        <v>-0.1384103604753113</v>
      </c>
      <c r="OA181" s="862">
        <v>-1.1817143317290917</v>
      </c>
      <c r="OB181" s="862">
        <v>-1.1817143317290917</v>
      </c>
      <c r="OC181" s="862">
        <v>-1.1817143317290917</v>
      </c>
      <c r="OD181" s="862">
        <v>-1.094977517074077</v>
      </c>
      <c r="OE181" s="862">
        <v>-1.094977517074077</v>
      </c>
      <c r="OF181" s="862">
        <v>-1.094977517074077</v>
      </c>
      <c r="OG181" s="862">
        <v>-1.094977517074077</v>
      </c>
      <c r="OH181" s="862">
        <v>-0.3591296161903248</v>
      </c>
      <c r="OI181" s="862">
        <v>-0.33785464211351268</v>
      </c>
      <c r="OJ181" s="862">
        <v>-0.33785464211351268</v>
      </c>
      <c r="OK181" s="862">
        <v>-0.33785464211351268</v>
      </c>
      <c r="OL181" s="862">
        <v>-0.33785464211351268</v>
      </c>
      <c r="OM181" s="862">
        <v>-0.33785464211351268</v>
      </c>
      <c r="ON181" s="862">
        <v>-0.33785464211351268</v>
      </c>
      <c r="OO181" s="862">
        <v>-0.33785464211351268</v>
      </c>
      <c r="OP181" s="862">
        <v>-9.0821514163799577E-2</v>
      </c>
      <c r="OQ181" s="862">
        <v>-9.0821514163799577E-2</v>
      </c>
      <c r="OR181" s="862">
        <v>-9.0821514163799577E-2</v>
      </c>
      <c r="OS181" s="862">
        <v>-9.0821514163799577E-2</v>
      </c>
      <c r="OT181" s="862">
        <v>-9.0821514163799577E-2</v>
      </c>
      <c r="OU181" s="862">
        <v>-9.0821514163799577E-2</v>
      </c>
      <c r="OV181" s="862">
        <v>-9.0821514163799577E-2</v>
      </c>
      <c r="OW181" s="862">
        <v>-0.41501014688062021</v>
      </c>
      <c r="OX181" s="862">
        <v>-0.41501014688062021</v>
      </c>
      <c r="OY181" s="862">
        <v>-0.41501014688062021</v>
      </c>
      <c r="OZ181" s="862">
        <v>-0.41501014688062021</v>
      </c>
      <c r="PA181" s="862">
        <v>-0.41501014688062021</v>
      </c>
      <c r="PB181" s="862">
        <v>-0.39406294005540499</v>
      </c>
      <c r="PC181" s="862">
        <v>-0.39406294005540499</v>
      </c>
      <c r="PD181" s="862">
        <v>-0.39406294005540499</v>
      </c>
      <c r="PE181" s="862">
        <v>-0.39406294005540499</v>
      </c>
      <c r="PF181" s="862">
        <v>-0.18923451761543753</v>
      </c>
      <c r="PG181" s="862">
        <v>-0.18923451761543753</v>
      </c>
      <c r="PH181" s="862">
        <v>-0.18923451761543753</v>
      </c>
      <c r="PI181" s="862">
        <v>-0.18923451761543753</v>
      </c>
      <c r="PJ181" s="862">
        <v>-0.18923451761543753</v>
      </c>
      <c r="PK181" s="862">
        <v>-0.18923451761543753</v>
      </c>
      <c r="PL181" s="862">
        <v>-0.18923451761543753</v>
      </c>
      <c r="PM181" s="862">
        <v>-0.18923451761543753</v>
      </c>
      <c r="PN181" s="862">
        <v>-0.1443451189047682</v>
      </c>
      <c r="PO181" s="862">
        <v>-0.1443451189047682</v>
      </c>
      <c r="PP181" s="862">
        <v>-0.1443451189047682</v>
      </c>
      <c r="PQ181" s="862">
        <v>-0.1443451189047682</v>
      </c>
      <c r="PR181" s="862">
        <v>-0.1443451189047682</v>
      </c>
      <c r="PS181" s="862">
        <v>-0.1443451189047682</v>
      </c>
      <c r="PT181" s="862">
        <v>-0.1443451189047682</v>
      </c>
      <c r="PU181" s="862">
        <v>-0.15939652259542747</v>
      </c>
      <c r="PV181" s="862">
        <v>-0.15939652259542747</v>
      </c>
      <c r="PW181" s="862">
        <v>-0.15939652259542747</v>
      </c>
      <c r="PX181" s="862">
        <v>-0.15939652259542747</v>
      </c>
      <c r="PY181" s="862">
        <v>-0.1384103604753113</v>
      </c>
      <c r="PZ181" s="862">
        <v>-0.1384103604753113</v>
      </c>
      <c r="QA181" s="862">
        <v>-1.1817143317290917</v>
      </c>
      <c r="QB181" s="862">
        <v>-1.1817143317290917</v>
      </c>
      <c r="QC181" s="862">
        <v>-1.1817143317290917</v>
      </c>
      <c r="QD181" s="862">
        <v>-1.094977517074077</v>
      </c>
      <c r="QE181" s="862">
        <v>-1.094977517074077</v>
      </c>
      <c r="QF181" s="862">
        <v>-1.094977517074077</v>
      </c>
      <c r="QG181" s="862">
        <v>-1.094977517074077</v>
      </c>
      <c r="QH181" s="862">
        <v>-0.3591296161903248</v>
      </c>
      <c r="QI181" s="862">
        <v>-0.33785464211351268</v>
      </c>
      <c r="QJ181" s="862">
        <v>-0.33785464211351268</v>
      </c>
      <c r="QK181" s="862">
        <v>-0.33785464211351268</v>
      </c>
      <c r="QL181" s="862">
        <v>-0.33785464211351268</v>
      </c>
      <c r="QM181" s="862">
        <v>-0.33785464211351268</v>
      </c>
      <c r="QN181" s="862">
        <v>-0.33785464211351268</v>
      </c>
      <c r="QO181" s="862">
        <v>-0.33785464211351268</v>
      </c>
      <c r="QP181" s="862">
        <v>-9.0821514163799577E-2</v>
      </c>
      <c r="QQ181" s="862">
        <v>-9.0821514163799577E-2</v>
      </c>
      <c r="QR181" s="862">
        <v>-9.0821514163799577E-2</v>
      </c>
      <c r="QS181" s="862">
        <v>-9.0821514163799577E-2</v>
      </c>
      <c r="QT181" s="862">
        <v>-9.0821514163799577E-2</v>
      </c>
      <c r="QU181" s="862">
        <v>-9.0821514163799577E-2</v>
      </c>
      <c r="QV181" s="862">
        <v>-9.0821514163799577E-2</v>
      </c>
      <c r="QW181" s="862">
        <v>-0.41501014688062021</v>
      </c>
      <c r="QX181" s="862">
        <v>-0.41501014688062021</v>
      </c>
      <c r="QY181" s="862">
        <v>-0.41501014688062021</v>
      </c>
      <c r="QZ181" s="862">
        <v>-0.41501014688062021</v>
      </c>
      <c r="RA181" s="862">
        <v>-0.41501014688062021</v>
      </c>
      <c r="RB181" s="862">
        <v>-0.39406294005540499</v>
      </c>
      <c r="RC181" s="862">
        <v>-0.39406294005540499</v>
      </c>
      <c r="RD181" s="862">
        <v>-0.39406294005540499</v>
      </c>
      <c r="RE181" s="862">
        <v>-0.39406294005540499</v>
      </c>
      <c r="RF181" s="862">
        <v>-0.18923451761543753</v>
      </c>
      <c r="RG181" s="862">
        <v>-0.18923451761543753</v>
      </c>
      <c r="RH181" s="862">
        <v>-0.18923451761543753</v>
      </c>
      <c r="RI181" s="862">
        <v>-0.18923451761543753</v>
      </c>
      <c r="RJ181" s="862">
        <v>-0.18923451761543753</v>
      </c>
      <c r="RK181" s="862">
        <v>-0.18923451761543753</v>
      </c>
      <c r="RL181" s="862">
        <v>-0.18923451761543753</v>
      </c>
      <c r="RM181" s="862">
        <v>-0.18923451761543753</v>
      </c>
      <c r="RN181" s="862">
        <v>-0.1443451189047682</v>
      </c>
      <c r="RO181" s="862">
        <v>-0.1443451189047682</v>
      </c>
      <c r="RP181" s="862">
        <v>-0.1443451189047682</v>
      </c>
      <c r="RQ181" s="862">
        <v>-0.1443451189047682</v>
      </c>
      <c r="RR181" s="862">
        <v>-0.1443451189047682</v>
      </c>
      <c r="RS181" s="862">
        <v>-0.1443451189047682</v>
      </c>
      <c r="RT181" s="862">
        <v>-0.1443451189047682</v>
      </c>
      <c r="RU181" s="862">
        <v>-0.15939652259542747</v>
      </c>
      <c r="RV181" s="862">
        <v>-0.15939652259542747</v>
      </c>
      <c r="RW181" s="862">
        <v>-0.15939652259542747</v>
      </c>
      <c r="RX181" s="862">
        <v>-0.15939652259542747</v>
      </c>
      <c r="RY181" s="862">
        <v>-0.1384103604753113</v>
      </c>
      <c r="RZ181" s="862">
        <v>-0.1384103604753113</v>
      </c>
      <c r="SA181" s="862">
        <v>-1.1817143317290917</v>
      </c>
      <c r="SB181" s="862">
        <v>-1.1817143317290917</v>
      </c>
      <c r="SC181" s="862">
        <v>-1.1817143317290917</v>
      </c>
      <c r="SD181" s="862">
        <v>-1.094977517074077</v>
      </c>
      <c r="SE181" s="862">
        <v>-1.094977517074077</v>
      </c>
      <c r="SF181" s="862">
        <v>-1.094977517074077</v>
      </c>
      <c r="SG181" s="862">
        <v>-1.094977517074077</v>
      </c>
      <c r="SH181" s="862">
        <v>-0.3591296161903248</v>
      </c>
      <c r="SI181" s="862">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934</v>
      </c>
      <c r="J182" s="764"/>
      <c r="K182" s="862">
        <v>0</v>
      </c>
      <c r="L182" s="862">
        <v>0</v>
      </c>
      <c r="M182" s="862">
        <v>0</v>
      </c>
      <c r="N182" s="862">
        <v>0</v>
      </c>
      <c r="O182" s="862">
        <v>0</v>
      </c>
      <c r="P182" s="862">
        <v>0</v>
      </c>
      <c r="Q182" s="862">
        <v>0</v>
      </c>
      <c r="R182" s="862">
        <v>0</v>
      </c>
      <c r="S182" s="862">
        <v>0</v>
      </c>
      <c r="T182" s="862">
        <v>0</v>
      </c>
      <c r="U182" s="862">
        <v>0</v>
      </c>
      <c r="V182" s="862">
        <v>0</v>
      </c>
      <c r="W182" s="862">
        <v>0</v>
      </c>
      <c r="X182" s="862">
        <v>0</v>
      </c>
      <c r="Y182" s="862">
        <v>0</v>
      </c>
      <c r="Z182" s="862">
        <v>0</v>
      </c>
      <c r="AA182" s="862">
        <v>0</v>
      </c>
      <c r="AB182" s="862">
        <v>0</v>
      </c>
      <c r="AC182" s="862">
        <v>0</v>
      </c>
      <c r="AD182" s="862">
        <v>0</v>
      </c>
      <c r="AE182" s="862">
        <v>0</v>
      </c>
      <c r="AF182" s="862">
        <v>0</v>
      </c>
      <c r="AG182" s="862">
        <v>0</v>
      </c>
      <c r="AH182" s="862">
        <v>0</v>
      </c>
      <c r="AI182" s="862">
        <v>0</v>
      </c>
      <c r="AJ182" s="862">
        <v>0</v>
      </c>
      <c r="AK182" s="862">
        <v>0</v>
      </c>
      <c r="AL182" s="862">
        <v>0</v>
      </c>
      <c r="AM182" s="862">
        <v>0</v>
      </c>
      <c r="AN182" s="862">
        <v>0</v>
      </c>
      <c r="AO182" s="862">
        <v>0</v>
      </c>
      <c r="AP182" s="862">
        <v>0</v>
      </c>
      <c r="AQ182" s="862">
        <v>0</v>
      </c>
      <c r="AR182" s="862">
        <v>0</v>
      </c>
      <c r="AS182" s="862">
        <v>0</v>
      </c>
      <c r="AT182" s="862">
        <v>0</v>
      </c>
      <c r="AU182" s="862">
        <v>0</v>
      </c>
      <c r="AV182" s="862">
        <v>0</v>
      </c>
      <c r="AW182" s="862">
        <v>0</v>
      </c>
      <c r="AX182" s="862">
        <v>0</v>
      </c>
      <c r="AY182" s="862">
        <v>0</v>
      </c>
      <c r="AZ182" s="862">
        <v>0</v>
      </c>
      <c r="BA182" s="862">
        <v>0</v>
      </c>
      <c r="BB182" s="862">
        <v>0</v>
      </c>
      <c r="BC182" s="862">
        <v>0</v>
      </c>
      <c r="BD182" s="862">
        <v>0</v>
      </c>
      <c r="BE182" s="862">
        <v>0</v>
      </c>
      <c r="BF182" s="862">
        <v>0</v>
      </c>
      <c r="BG182" s="862">
        <v>0</v>
      </c>
      <c r="BH182" s="862">
        <v>0</v>
      </c>
      <c r="BI182" s="862">
        <v>0</v>
      </c>
      <c r="BJ182" s="862">
        <v>0</v>
      </c>
      <c r="BK182" s="862">
        <v>0</v>
      </c>
      <c r="BL182" s="862">
        <v>0</v>
      </c>
      <c r="BM182" s="862">
        <v>0</v>
      </c>
      <c r="BN182" s="862">
        <v>-1.4256027151002826E-3</v>
      </c>
      <c r="BO182" s="862">
        <v>-1.4256027151002826E-3</v>
      </c>
      <c r="BP182" s="862">
        <v>-1.4256027151002826E-3</v>
      </c>
      <c r="BQ182" s="862">
        <v>-1.4256027151002826E-3</v>
      </c>
      <c r="BR182" s="862">
        <v>-1.4256027151002826E-3</v>
      </c>
      <c r="BS182" s="862">
        <v>-1.4256027151002826E-3</v>
      </c>
      <c r="BT182" s="862">
        <v>-1.4256027151002826E-3</v>
      </c>
      <c r="BU182" s="862">
        <v>-9.9622826622143279E-3</v>
      </c>
      <c r="BV182" s="862">
        <v>-9.9622826622143279E-3</v>
      </c>
      <c r="BW182" s="862">
        <v>-9.9622826622143279E-3</v>
      </c>
      <c r="BX182" s="862">
        <v>-9.9622826622143279E-3</v>
      </c>
      <c r="BY182" s="862">
        <v>0</v>
      </c>
      <c r="BZ182" s="862">
        <v>0</v>
      </c>
      <c r="CA182" s="862">
        <v>0</v>
      </c>
      <c r="CB182" s="862">
        <v>0</v>
      </c>
      <c r="CC182" s="862">
        <v>0</v>
      </c>
      <c r="CD182" s="862">
        <v>0</v>
      </c>
      <c r="CE182" s="862">
        <v>0</v>
      </c>
      <c r="CF182" s="862">
        <v>0</v>
      </c>
      <c r="CG182" s="862">
        <v>0</v>
      </c>
      <c r="CH182" s="862">
        <v>-6.1097904578781836E-3</v>
      </c>
      <c r="CI182" s="862">
        <v>-6.0860525519945696E-3</v>
      </c>
      <c r="CJ182" s="862">
        <v>-6.0860525519945696E-3</v>
      </c>
      <c r="CK182" s="862">
        <v>-6.0860525519945696E-3</v>
      </c>
      <c r="CL182" s="862">
        <v>-6.0860525519945696E-3</v>
      </c>
      <c r="CM182" s="862">
        <v>-6.0860525519945696E-3</v>
      </c>
      <c r="CN182" s="862">
        <v>-6.0860525519945696E-3</v>
      </c>
      <c r="CO182" s="862">
        <v>-6.0860525519945696E-3</v>
      </c>
      <c r="CP182" s="862">
        <v>0</v>
      </c>
      <c r="CQ182" s="862">
        <v>0</v>
      </c>
      <c r="CR182" s="862">
        <v>0</v>
      </c>
      <c r="CS182" s="862">
        <v>0</v>
      </c>
      <c r="CT182" s="862">
        <v>0</v>
      </c>
      <c r="CU182" s="862">
        <v>0</v>
      </c>
      <c r="CV182" s="862">
        <v>0</v>
      </c>
      <c r="CW182" s="862">
        <v>0</v>
      </c>
      <c r="CX182" s="862">
        <v>0</v>
      </c>
      <c r="CY182" s="862">
        <v>0</v>
      </c>
      <c r="CZ182" s="862">
        <v>0</v>
      </c>
      <c r="DA182" s="862">
        <v>0</v>
      </c>
      <c r="DB182" s="862">
        <v>-2.6173618428790846E-3</v>
      </c>
      <c r="DC182" s="862">
        <v>-2.6173618428790846E-3</v>
      </c>
      <c r="DD182" s="862">
        <v>-2.6173618428790846E-3</v>
      </c>
      <c r="DE182" s="862">
        <v>-2.6173618428790846E-3</v>
      </c>
      <c r="DF182" s="862">
        <v>0</v>
      </c>
      <c r="DG182" s="862">
        <v>-2.3519104818898739E-3</v>
      </c>
      <c r="DH182" s="862">
        <v>-2.3519104818898739E-3</v>
      </c>
      <c r="DI182" s="862">
        <v>-2.3519104818898739E-3</v>
      </c>
      <c r="DJ182" s="862">
        <v>-2.3519104818898739E-3</v>
      </c>
      <c r="DK182" s="862">
        <v>-2.3519104818898739E-3</v>
      </c>
      <c r="DL182" s="862">
        <v>-2.3519104818898739E-3</v>
      </c>
      <c r="DM182" s="862">
        <v>-2.3519104818898739E-3</v>
      </c>
      <c r="DN182" s="862">
        <v>-8.490889347337216E-3</v>
      </c>
      <c r="DO182" s="862">
        <v>-8.490889347337216E-3</v>
      </c>
      <c r="DP182" s="862">
        <v>-8.490889347337216E-3</v>
      </c>
      <c r="DQ182" s="862">
        <v>-8.490889347337216E-3</v>
      </c>
      <c r="DR182" s="862">
        <v>-8.490889347337216E-3</v>
      </c>
      <c r="DS182" s="862">
        <v>-8.490889347337216E-3</v>
      </c>
      <c r="DT182" s="862">
        <v>-8.490889347337216E-3</v>
      </c>
      <c r="DU182" s="862">
        <v>-9.9622826622125515E-3</v>
      </c>
      <c r="DV182" s="862">
        <v>-9.9622826622125515E-3</v>
      </c>
      <c r="DW182" s="862">
        <v>-9.9622826622125515E-3</v>
      </c>
      <c r="DX182" s="862">
        <v>-9.9622826622125515E-3</v>
      </c>
      <c r="DY182" s="862">
        <v>8.0739376943932406E-2</v>
      </c>
      <c r="DZ182" s="862">
        <v>8.0739376943932406E-2</v>
      </c>
      <c r="EA182" s="862">
        <v>1.4771429146613668</v>
      </c>
      <c r="EB182" s="862">
        <v>1.4771429146613668</v>
      </c>
      <c r="EC182" s="862">
        <v>1.4771429146613668</v>
      </c>
      <c r="ED182" s="862">
        <v>2.0556067090288384</v>
      </c>
      <c r="EE182" s="862">
        <v>2.0556067090288384</v>
      </c>
      <c r="EF182" s="862">
        <v>2.0556067090288384</v>
      </c>
      <c r="EG182" s="862">
        <v>2.0556067090288384</v>
      </c>
      <c r="EH182" s="862">
        <v>0.13671512676976327</v>
      </c>
      <c r="EI182" s="862">
        <v>0.15888514732702141</v>
      </c>
      <c r="EJ182" s="862">
        <v>0.15888514732702141</v>
      </c>
      <c r="EK182" s="862">
        <v>0.15888514732702141</v>
      </c>
      <c r="EL182" s="862">
        <v>0.15888514732702141</v>
      </c>
      <c r="EM182" s="862">
        <v>0.15888514732702141</v>
      </c>
      <c r="EN182" s="862">
        <v>0.15888514732702141</v>
      </c>
      <c r="EO182" s="862">
        <v>0.15888514732702141</v>
      </c>
      <c r="EP182" s="862">
        <v>-0.12298173638285093</v>
      </c>
      <c r="EQ182" s="862">
        <v>-0.12298173638285093</v>
      </c>
      <c r="ER182" s="862">
        <v>-0.12298173638285093</v>
      </c>
      <c r="ES182" s="862">
        <v>-0.12298173638285093</v>
      </c>
      <c r="ET182" s="862">
        <v>-0.12298173638285093</v>
      </c>
      <c r="EU182" s="862">
        <v>-0.12298173638285093</v>
      </c>
      <c r="EV182" s="862">
        <v>-0.12298173638285093</v>
      </c>
      <c r="EW182" s="862">
        <v>2.8130090989970213E-2</v>
      </c>
      <c r="EX182" s="862">
        <v>2.8130090989970213E-2</v>
      </c>
      <c r="EY182" s="862">
        <v>2.8130090989970213E-2</v>
      </c>
      <c r="EZ182" s="862">
        <v>2.8130090989970213E-2</v>
      </c>
      <c r="FA182" s="862">
        <v>2.8130090989970213E-2</v>
      </c>
      <c r="FB182" s="862">
        <v>-4.9951640288712795E-2</v>
      </c>
      <c r="FC182" s="862">
        <v>-4.9951640288712795E-2</v>
      </c>
      <c r="FD182" s="862">
        <v>-4.9951640288712795E-2</v>
      </c>
      <c r="FE182" s="862">
        <v>-4.9951640288712795E-2</v>
      </c>
      <c r="FF182" s="862">
        <v>6.0225197066870351E-2</v>
      </c>
      <c r="FG182" s="862">
        <v>4.6841819940900642E-2</v>
      </c>
      <c r="FH182" s="862">
        <v>4.6841819940900642E-2</v>
      </c>
      <c r="FI182" s="862">
        <v>4.6841819940900642E-2</v>
      </c>
      <c r="FJ182" s="862">
        <v>4.6841819940900642E-2</v>
      </c>
      <c r="FK182" s="862">
        <v>4.6841819940900642E-2</v>
      </c>
      <c r="FL182" s="862">
        <v>4.6841819940900642E-2</v>
      </c>
      <c r="FM182" s="862">
        <v>4.6841819940900642E-2</v>
      </c>
      <c r="FN182" s="862">
        <v>-1.6981778694674432E-2</v>
      </c>
      <c r="FO182" s="862">
        <v>-1.6981778694674432E-2</v>
      </c>
      <c r="FP182" s="862">
        <v>-1.6981778694674432E-2</v>
      </c>
      <c r="FQ182" s="862">
        <v>-1.6981778694674432E-2</v>
      </c>
      <c r="FR182" s="862">
        <v>-1.6981778694674432E-2</v>
      </c>
      <c r="FS182" s="862">
        <v>-1.6981778694674432E-2</v>
      </c>
      <c r="FT182" s="862">
        <v>-1.6981778694674432E-2</v>
      </c>
      <c r="FU182" s="862">
        <v>-1.9924565324425991E-2</v>
      </c>
      <c r="FV182" s="862">
        <v>-1.9924565324425991E-2</v>
      </c>
      <c r="FW182" s="862">
        <v>-1.9924565324425991E-2</v>
      </c>
      <c r="FX182" s="862">
        <v>-1.9924565324425991E-2</v>
      </c>
      <c r="FY182" s="862">
        <v>0.21914973741924459</v>
      </c>
      <c r="FZ182" s="862">
        <v>0.21914973741924459</v>
      </c>
      <c r="GA182" s="862">
        <v>1.546076250678893</v>
      </c>
      <c r="GB182" s="862">
        <v>1.546076250678893</v>
      </c>
      <c r="GC182" s="862">
        <v>1.546076250678893</v>
      </c>
      <c r="GD182" s="862">
        <v>1.5816628615809876</v>
      </c>
      <c r="GE182" s="862">
        <v>1.5816628615809876</v>
      </c>
      <c r="GF182" s="862">
        <v>1.5816628615809876</v>
      </c>
      <c r="GG182" s="862">
        <v>1.5816628615809876</v>
      </c>
      <c r="GH182" s="862">
        <v>0.18105516788428133</v>
      </c>
      <c r="GI182" s="862">
        <v>0.14410513362218147</v>
      </c>
      <c r="GJ182" s="862">
        <v>0.14410513362218147</v>
      </c>
      <c r="GK182" s="862">
        <v>0.14410513362218147</v>
      </c>
      <c r="GL182" s="862">
        <v>0.14410513362218147</v>
      </c>
      <c r="GM182" s="862">
        <v>0.14410513362218147</v>
      </c>
      <c r="GN182" s="862">
        <v>0.14410513362218147</v>
      </c>
      <c r="GO182" s="862">
        <v>0.14410513362218147</v>
      </c>
      <c r="GP182" s="862">
        <v>-0.21771127715171978</v>
      </c>
      <c r="GQ182" s="862">
        <v>-0.21771127715171978</v>
      </c>
      <c r="GR182" s="862">
        <v>-0.21771127715171978</v>
      </c>
      <c r="GS182" s="862">
        <v>-0.21771127715171978</v>
      </c>
      <c r="GT182" s="862">
        <v>-0.21771127715171978</v>
      </c>
      <c r="GU182" s="862">
        <v>-0.21771127715171978</v>
      </c>
      <c r="GV182" s="862">
        <v>-0.21771127715171978</v>
      </c>
      <c r="GW182" s="862">
        <v>4.1591147966739683E-2</v>
      </c>
      <c r="GX182" s="862">
        <v>4.1591147966739683E-2</v>
      </c>
      <c r="GY182" s="862">
        <v>4.1591147966739683E-2</v>
      </c>
      <c r="GZ182" s="862">
        <v>4.1591147966739683E-2</v>
      </c>
      <c r="HA182" s="862">
        <v>4.1591147966739683E-2</v>
      </c>
      <c r="HB182" s="862">
        <v>0.11655382734033459</v>
      </c>
      <c r="HC182" s="862">
        <v>0.11655382734033459</v>
      </c>
      <c r="HD182" s="862">
        <v>0.11655382734033459</v>
      </c>
      <c r="HE182" s="862">
        <v>0.11655382734033459</v>
      </c>
      <c r="HF182" s="862">
        <v>6.6916885629844103E-3</v>
      </c>
      <c r="HG182" s="862">
        <v>0</v>
      </c>
      <c r="HH182" s="862">
        <v>0</v>
      </c>
      <c r="HI182" s="862">
        <v>0</v>
      </c>
      <c r="HJ182" s="862">
        <v>0</v>
      </c>
      <c r="HK182" s="862">
        <v>0</v>
      </c>
      <c r="HL182" s="862">
        <v>0</v>
      </c>
      <c r="HM182" s="862">
        <v>0</v>
      </c>
      <c r="HN182" s="862">
        <v>1.6981778694679761E-2</v>
      </c>
      <c r="HO182" s="862">
        <v>1.6981778694679761E-2</v>
      </c>
      <c r="HP182" s="862">
        <v>1.6981778694679761E-2</v>
      </c>
      <c r="HQ182" s="862">
        <v>1.6981778694679761E-2</v>
      </c>
      <c r="HR182" s="862">
        <v>1.6981778694679761E-2</v>
      </c>
      <c r="HS182" s="862">
        <v>1.6981778694679761E-2</v>
      </c>
      <c r="HT182" s="862">
        <v>1.6981778694679761E-2</v>
      </c>
      <c r="HU182" s="862">
        <v>9.9622826622134397E-3</v>
      </c>
      <c r="HV182" s="862">
        <v>9.9622826622134397E-3</v>
      </c>
      <c r="HW182" s="862">
        <v>9.9622826622134397E-3</v>
      </c>
      <c r="HX182" s="862">
        <v>9.9622826622134397E-3</v>
      </c>
      <c r="HY182" s="862">
        <v>0.24221813083179455</v>
      </c>
      <c r="HZ182" s="862">
        <v>0.24221813083179455</v>
      </c>
      <c r="IA182" s="862">
        <v>1.2900381454709269</v>
      </c>
      <c r="IB182" s="862">
        <v>1.2900381454709269</v>
      </c>
      <c r="IC182" s="862">
        <v>1.2900381454709269</v>
      </c>
      <c r="ID182" s="862">
        <v>1.1002005903788081</v>
      </c>
      <c r="IE182" s="862">
        <v>1.1002005903788081</v>
      </c>
      <c r="IF182" s="862">
        <v>1.1002005903788081</v>
      </c>
      <c r="IG182" s="862">
        <v>1.1002005903788081</v>
      </c>
      <c r="IH182" s="862">
        <v>0.22170020557258674</v>
      </c>
      <c r="II182" s="862">
        <v>0.22170020557258496</v>
      </c>
      <c r="IJ182" s="862">
        <v>0.22170020557258496</v>
      </c>
      <c r="IK182" s="862">
        <v>0.22170020557258496</v>
      </c>
      <c r="IL182" s="862">
        <v>0.22170020557258496</v>
      </c>
      <c r="IM182" s="862">
        <v>0.22170020557258496</v>
      </c>
      <c r="IN182" s="862">
        <v>0.22170020557258496</v>
      </c>
      <c r="IO182" s="862">
        <v>0.22170020557258496</v>
      </c>
      <c r="IP182" s="862">
        <v>-5.9925084571080589E-2</v>
      </c>
      <c r="IQ182" s="862">
        <v>-5.9925084571080589E-2</v>
      </c>
      <c r="IR182" s="862">
        <v>-5.9925084571080589E-2</v>
      </c>
      <c r="IS182" s="862">
        <v>-5.9925084571080589E-2</v>
      </c>
      <c r="IT182" s="862">
        <v>-5.9925084571080589E-2</v>
      </c>
      <c r="IU182" s="862">
        <v>-5.9925084571080589E-2</v>
      </c>
      <c r="IV182" s="862">
        <v>-5.9925084571080589E-2</v>
      </c>
      <c r="IW182" s="862">
        <v>-0.12941306212433901</v>
      </c>
      <c r="IX182" s="862">
        <v>-0.12941306212433901</v>
      </c>
      <c r="IY182" s="862">
        <v>-0.12941306212433901</v>
      </c>
      <c r="IZ182" s="862">
        <v>-0.12941306212433901</v>
      </c>
      <c r="JA182" s="862">
        <v>-0.12941306212433901</v>
      </c>
      <c r="JB182" s="862">
        <v>0.111003645086031</v>
      </c>
      <c r="JC182" s="862">
        <v>0.111003645086031</v>
      </c>
      <c r="JD182" s="862">
        <v>0.111003645086031</v>
      </c>
      <c r="JE182" s="862">
        <v>0.111003645086031</v>
      </c>
      <c r="JF182" s="862">
        <v>5.353350850388594E-2</v>
      </c>
      <c r="JG182" s="862">
        <v>4.6841819940900642E-2</v>
      </c>
      <c r="JH182" s="862">
        <v>4.6841819940900642E-2</v>
      </c>
      <c r="JI182" s="862">
        <v>4.6841819940900642E-2</v>
      </c>
      <c r="JJ182" s="862">
        <v>4.6841819940900642E-2</v>
      </c>
      <c r="JK182" s="862">
        <v>4.6841819940900642E-2</v>
      </c>
      <c r="JL182" s="862">
        <v>4.6841819940900642E-2</v>
      </c>
      <c r="JM182" s="862">
        <v>4.6841819940900642E-2</v>
      </c>
      <c r="JN182" s="862">
        <v>8.4908893473389924E-3</v>
      </c>
      <c r="JO182" s="862">
        <v>8.4908893473389924E-3</v>
      </c>
      <c r="JP182" s="862">
        <v>8.4908893473389924E-3</v>
      </c>
      <c r="JQ182" s="862">
        <v>8.4908893473389924E-3</v>
      </c>
      <c r="JR182" s="862">
        <v>8.4908893473389924E-3</v>
      </c>
      <c r="JS182" s="862">
        <v>8.4908893473389924E-3</v>
      </c>
      <c r="JT182" s="862">
        <v>8.4908893473389924E-3</v>
      </c>
      <c r="JU182" s="862">
        <v>0</v>
      </c>
      <c r="JV182" s="862">
        <v>0</v>
      </c>
      <c r="JW182" s="862">
        <v>0</v>
      </c>
      <c r="JX182" s="862">
        <v>0</v>
      </c>
      <c r="JY182" s="862">
        <v>2.3068393412553512E-2</v>
      </c>
      <c r="JZ182" s="862">
        <v>2.3068393412553512E-2</v>
      </c>
      <c r="KA182" s="862">
        <v>0.98476194310757581</v>
      </c>
      <c r="KB182" s="862">
        <v>0.98476194310757581</v>
      </c>
      <c r="KC182" s="862">
        <v>0.98476194310757581</v>
      </c>
      <c r="KD182" s="862">
        <v>0.88256096428840181</v>
      </c>
      <c r="KE182" s="862">
        <v>0.88256096428840181</v>
      </c>
      <c r="KF182" s="862">
        <v>0.88256096428840181</v>
      </c>
      <c r="KG182" s="862">
        <v>0.88256096428840181</v>
      </c>
      <c r="KH182" s="862">
        <v>0.22539520899879584</v>
      </c>
      <c r="KI182" s="862">
        <v>0.19214017816290863</v>
      </c>
      <c r="KJ182" s="862">
        <v>0.19214017816290863</v>
      </c>
      <c r="KK182" s="862">
        <v>0.19214017816290863</v>
      </c>
      <c r="KL182" s="862">
        <v>0.19214017816290863</v>
      </c>
      <c r="KM182" s="862">
        <v>0.19214017816290863</v>
      </c>
      <c r="KN182" s="862">
        <v>0.19214017816290863</v>
      </c>
      <c r="KO182" s="862">
        <v>0.19214017816290863</v>
      </c>
      <c r="KP182" s="862">
        <v>-0.13821958517443989</v>
      </c>
      <c r="KQ182" s="862">
        <v>-0.13821958517443989</v>
      </c>
      <c r="KR182" s="862">
        <v>-0.13821958517443989</v>
      </c>
      <c r="KS182" s="862">
        <v>-0.13821958517443989</v>
      </c>
      <c r="KT182" s="862">
        <v>-0.13821958517443989</v>
      </c>
      <c r="KU182" s="862">
        <v>-0.13821958517443989</v>
      </c>
      <c r="KV182" s="862">
        <v>-0.13821958517443989</v>
      </c>
      <c r="KW182" s="862">
        <v>0.27804979427715892</v>
      </c>
      <c r="KX182" s="862">
        <v>0.27804979427715892</v>
      </c>
      <c r="KY182" s="862">
        <v>0.27804979427715892</v>
      </c>
      <c r="KZ182" s="862">
        <v>0.27804979427715892</v>
      </c>
      <c r="LA182" s="862">
        <v>0.27804979427715892</v>
      </c>
      <c r="LB182" s="862">
        <v>0.28512958760402451</v>
      </c>
      <c r="LC182" s="862">
        <v>0.28512958760402451</v>
      </c>
      <c r="LD182" s="862">
        <v>0.28512958760402451</v>
      </c>
      <c r="LE182" s="862">
        <v>0.28512958760402451</v>
      </c>
      <c r="LF182" s="862">
        <v>0.27393456102748015</v>
      </c>
      <c r="LG182" s="862">
        <v>0.22040105252359155</v>
      </c>
      <c r="LH182" s="862">
        <v>0.22040105252359155</v>
      </c>
      <c r="LI182" s="862">
        <v>0.22040105252359155</v>
      </c>
      <c r="LJ182" s="862">
        <v>0.22040105252359155</v>
      </c>
      <c r="LK182" s="862">
        <v>0.22040105252359155</v>
      </c>
      <c r="LL182" s="862">
        <v>0.22040105252359155</v>
      </c>
      <c r="LM182" s="862">
        <v>0.22040105252359155</v>
      </c>
      <c r="LN182" s="862">
        <v>-0.1443451189047682</v>
      </c>
      <c r="LO182" s="862">
        <v>-0.1443451189047682</v>
      </c>
      <c r="LP182" s="862">
        <v>-0.1443451189047682</v>
      </c>
      <c r="LQ182" s="862">
        <v>-0.1443451189047682</v>
      </c>
      <c r="LR182" s="862">
        <v>-0.1443451189047682</v>
      </c>
      <c r="LS182" s="862">
        <v>-0.1443451189047682</v>
      </c>
      <c r="LT182" s="862">
        <v>-0.1443451189047682</v>
      </c>
      <c r="LU182" s="862">
        <v>-0.15939652259542747</v>
      </c>
      <c r="LV182" s="862">
        <v>-0.15939652259542747</v>
      </c>
      <c r="LW182" s="862">
        <v>-0.15939652259542747</v>
      </c>
      <c r="LX182" s="862">
        <v>-0.15939652259542747</v>
      </c>
      <c r="LY182" s="862">
        <v>0.24221813083179367</v>
      </c>
      <c r="LZ182" s="862">
        <v>0.24221813083179367</v>
      </c>
      <c r="MA182" s="862">
        <v>1.6544000644207282</v>
      </c>
      <c r="MB182" s="862">
        <v>1.6544000644207282</v>
      </c>
      <c r="MC182" s="862">
        <v>1.6544000644207282</v>
      </c>
      <c r="MD182" s="862">
        <v>1.374940967818123</v>
      </c>
      <c r="ME182" s="862">
        <v>1.374940967818123</v>
      </c>
      <c r="MF182" s="862">
        <v>1.374940967818123</v>
      </c>
      <c r="MG182" s="862">
        <v>1.374940967818123</v>
      </c>
      <c r="MH182" s="862">
        <v>6.6510061671777976E-2</v>
      </c>
      <c r="MI182" s="862">
        <v>4.064503768830896E-2</v>
      </c>
      <c r="MJ182" s="862">
        <v>4.064503768830896E-2</v>
      </c>
      <c r="MK182" s="862">
        <v>4.064503768830896E-2</v>
      </c>
      <c r="ML182" s="862">
        <v>4.064503768830896E-2</v>
      </c>
      <c r="MM182" s="862">
        <v>4.064503768830896E-2</v>
      </c>
      <c r="MN182" s="862">
        <v>4.064503768830896E-2</v>
      </c>
      <c r="MO182" s="862">
        <v>4.064503768830896E-2</v>
      </c>
      <c r="MP182" s="862">
        <v>-0.24433505728092086</v>
      </c>
      <c r="MQ182" s="862">
        <v>-0.24433505728092086</v>
      </c>
      <c r="MR182" s="862">
        <v>-0.24433505728092086</v>
      </c>
      <c r="MS182" s="862">
        <v>-0.24433505728092086</v>
      </c>
      <c r="MT182" s="862">
        <v>-0.24433505728092086</v>
      </c>
      <c r="MU182" s="862">
        <v>-0.24433505728092086</v>
      </c>
      <c r="MV182" s="862">
        <v>-0.24433505728092086</v>
      </c>
      <c r="MW182" s="862">
        <v>-1.7481611248259199E-2</v>
      </c>
      <c r="MX182" s="862">
        <v>-1.7481611248259199E-2</v>
      </c>
      <c r="MY182" s="862">
        <v>-1.7481611248259199E-2</v>
      </c>
      <c r="MZ182" s="862">
        <v>-1.7481611248259199E-2</v>
      </c>
      <c r="NA182" s="862">
        <v>-1.7481611248259199E-2</v>
      </c>
      <c r="NB182" s="862">
        <v>-0.11100364508602745</v>
      </c>
      <c r="NC182" s="862">
        <v>-0.11100364508602745</v>
      </c>
      <c r="ND182" s="862">
        <v>-0.11100364508602745</v>
      </c>
      <c r="NE182" s="862">
        <v>-0.11100364508602745</v>
      </c>
      <c r="NF182" s="862">
        <v>-6.6916885629858314E-2</v>
      </c>
      <c r="NG182" s="862">
        <v>-6.6916885629858314E-2</v>
      </c>
      <c r="NH182" s="862">
        <v>-6.6916885629858314E-2</v>
      </c>
      <c r="NI182" s="862">
        <v>-6.6916885629858314E-2</v>
      </c>
      <c r="NJ182" s="862">
        <v>-6.6916885629858314E-2</v>
      </c>
      <c r="NK182" s="862">
        <v>-6.6916885629858314E-2</v>
      </c>
      <c r="NL182" s="862">
        <v>-6.6916885629858314E-2</v>
      </c>
      <c r="NM182" s="862">
        <v>-6.6916885629858314E-2</v>
      </c>
      <c r="NN182" s="862">
        <v>-0.1443451189047682</v>
      </c>
      <c r="NO182" s="862">
        <v>-0.1443451189047682</v>
      </c>
      <c r="NP182" s="862">
        <v>-0.1443451189047682</v>
      </c>
      <c r="NQ182" s="862">
        <v>-0.1443451189047682</v>
      </c>
      <c r="NR182" s="862">
        <v>-0.1443451189047682</v>
      </c>
      <c r="NS182" s="862">
        <v>-0.1443451189047682</v>
      </c>
      <c r="NT182" s="862">
        <v>-0.1443451189047682</v>
      </c>
      <c r="NU182" s="862">
        <v>-0.15939652259542747</v>
      </c>
      <c r="NV182" s="862">
        <v>-0.15939652259542747</v>
      </c>
      <c r="NW182" s="862">
        <v>-0.15939652259542747</v>
      </c>
      <c r="NX182" s="862">
        <v>-0.15939652259542747</v>
      </c>
      <c r="NY182" s="862">
        <v>0.24221813083179367</v>
      </c>
      <c r="NZ182" s="862">
        <v>0.24221813083179367</v>
      </c>
      <c r="OA182" s="862">
        <v>1.6544000644207282</v>
      </c>
      <c r="OB182" s="862">
        <v>1.6544000644207282</v>
      </c>
      <c r="OC182" s="862">
        <v>1.6544000644207282</v>
      </c>
      <c r="OD182" s="862">
        <v>1.374940967818123</v>
      </c>
      <c r="OE182" s="862">
        <v>1.374940967818123</v>
      </c>
      <c r="OF182" s="862">
        <v>1.374940967818123</v>
      </c>
      <c r="OG182" s="862">
        <v>1.374940967818123</v>
      </c>
      <c r="OH182" s="862">
        <v>6.6510061671777976E-2</v>
      </c>
      <c r="OI182" s="862">
        <v>4.064503768830896E-2</v>
      </c>
      <c r="OJ182" s="862">
        <v>4.064503768830896E-2</v>
      </c>
      <c r="OK182" s="862">
        <v>4.064503768830896E-2</v>
      </c>
      <c r="OL182" s="862">
        <v>4.064503768830896E-2</v>
      </c>
      <c r="OM182" s="862">
        <v>4.064503768830896E-2</v>
      </c>
      <c r="ON182" s="862">
        <v>4.064503768830896E-2</v>
      </c>
      <c r="OO182" s="862">
        <v>4.064503768830896E-2</v>
      </c>
      <c r="OP182" s="862">
        <v>-0.24433505728092086</v>
      </c>
      <c r="OQ182" s="862">
        <v>-0.24433505728092086</v>
      </c>
      <c r="OR182" s="862">
        <v>-0.24433505728092086</v>
      </c>
      <c r="OS182" s="862">
        <v>-0.24433505728092086</v>
      </c>
      <c r="OT182" s="862">
        <v>-0.24433505728092086</v>
      </c>
      <c r="OU182" s="862">
        <v>-0.24433505728092086</v>
      </c>
      <c r="OV182" s="862">
        <v>-0.24433505728092086</v>
      </c>
      <c r="OW182" s="862">
        <v>-1.7481611248259199E-2</v>
      </c>
      <c r="OX182" s="862">
        <v>-1.7481611248259199E-2</v>
      </c>
      <c r="OY182" s="862">
        <v>-1.7481611248259199E-2</v>
      </c>
      <c r="OZ182" s="862">
        <v>-1.7481611248259199E-2</v>
      </c>
      <c r="PA182" s="862">
        <v>-1.7481611248259199E-2</v>
      </c>
      <c r="PB182" s="862">
        <v>-0.11100364508602745</v>
      </c>
      <c r="PC182" s="862">
        <v>-0.11100364508602745</v>
      </c>
      <c r="PD182" s="862">
        <v>-0.11100364508602745</v>
      </c>
      <c r="PE182" s="862">
        <v>-0.11100364508602745</v>
      </c>
      <c r="PF182" s="862">
        <v>-6.6916885629858314E-2</v>
      </c>
      <c r="PG182" s="862">
        <v>-6.6916885629858314E-2</v>
      </c>
      <c r="PH182" s="862">
        <v>-6.6916885629858314E-2</v>
      </c>
      <c r="PI182" s="862">
        <v>-6.6916885629858314E-2</v>
      </c>
      <c r="PJ182" s="862">
        <v>-6.6916885629858314E-2</v>
      </c>
      <c r="PK182" s="862">
        <v>-6.6916885629858314E-2</v>
      </c>
      <c r="PL182" s="862">
        <v>-6.6916885629858314E-2</v>
      </c>
      <c r="PM182" s="862">
        <v>-6.6916885629858314E-2</v>
      </c>
      <c r="PN182" s="862">
        <v>-0.1443451189047682</v>
      </c>
      <c r="PO182" s="862">
        <v>-0.1443451189047682</v>
      </c>
      <c r="PP182" s="862">
        <v>-0.1443451189047682</v>
      </c>
      <c r="PQ182" s="862">
        <v>-0.1443451189047682</v>
      </c>
      <c r="PR182" s="862">
        <v>-0.1443451189047682</v>
      </c>
      <c r="PS182" s="862">
        <v>-0.1443451189047682</v>
      </c>
      <c r="PT182" s="862">
        <v>-0.1443451189047682</v>
      </c>
      <c r="PU182" s="862">
        <v>-0.15939652259542747</v>
      </c>
      <c r="PV182" s="862">
        <v>-0.15939652259542747</v>
      </c>
      <c r="PW182" s="862">
        <v>-0.15939652259542747</v>
      </c>
      <c r="PX182" s="862">
        <v>-0.15939652259542747</v>
      </c>
      <c r="PY182" s="862">
        <v>0.24221813083179367</v>
      </c>
      <c r="PZ182" s="862">
        <v>0.24221813083179367</v>
      </c>
      <c r="QA182" s="862">
        <v>1.6544000644207282</v>
      </c>
      <c r="QB182" s="862">
        <v>1.6544000644207282</v>
      </c>
      <c r="QC182" s="862">
        <v>1.6544000644207282</v>
      </c>
      <c r="QD182" s="862">
        <v>1.374940967818123</v>
      </c>
      <c r="QE182" s="862">
        <v>1.374940967818123</v>
      </c>
      <c r="QF182" s="862">
        <v>1.374940967818123</v>
      </c>
      <c r="QG182" s="862">
        <v>1.374940967818123</v>
      </c>
      <c r="QH182" s="862">
        <v>6.6510061671777976E-2</v>
      </c>
      <c r="QI182" s="862">
        <v>4.064503768830896E-2</v>
      </c>
      <c r="QJ182" s="862">
        <v>4.064503768830896E-2</v>
      </c>
      <c r="QK182" s="862">
        <v>4.064503768830896E-2</v>
      </c>
      <c r="QL182" s="862">
        <v>4.064503768830896E-2</v>
      </c>
      <c r="QM182" s="862">
        <v>4.064503768830896E-2</v>
      </c>
      <c r="QN182" s="862">
        <v>4.064503768830896E-2</v>
      </c>
      <c r="QO182" s="862">
        <v>4.064503768830896E-2</v>
      </c>
      <c r="QP182" s="862">
        <v>-0.24433505728092086</v>
      </c>
      <c r="QQ182" s="862">
        <v>-0.24433505728092086</v>
      </c>
      <c r="QR182" s="862">
        <v>-0.24433505728092086</v>
      </c>
      <c r="QS182" s="862">
        <v>-0.24433505728092086</v>
      </c>
      <c r="QT182" s="862">
        <v>-0.24433505728092086</v>
      </c>
      <c r="QU182" s="862">
        <v>-0.24433505728092086</v>
      </c>
      <c r="QV182" s="862">
        <v>-0.24433505728092086</v>
      </c>
      <c r="QW182" s="862">
        <v>-1.7481611248259199E-2</v>
      </c>
      <c r="QX182" s="862">
        <v>-1.7481611248259199E-2</v>
      </c>
      <c r="QY182" s="862">
        <v>-1.7481611248259199E-2</v>
      </c>
      <c r="QZ182" s="862">
        <v>-1.7481611248259199E-2</v>
      </c>
      <c r="RA182" s="862">
        <v>-1.7481611248259199E-2</v>
      </c>
      <c r="RB182" s="862">
        <v>-0.11100364508602745</v>
      </c>
      <c r="RC182" s="862">
        <v>-0.11100364508602745</v>
      </c>
      <c r="RD182" s="862">
        <v>-0.11100364508602745</v>
      </c>
      <c r="RE182" s="862">
        <v>-0.11100364508602745</v>
      </c>
      <c r="RF182" s="862">
        <v>-6.6916885629858314E-2</v>
      </c>
      <c r="RG182" s="862">
        <v>-6.6916885629858314E-2</v>
      </c>
      <c r="RH182" s="862">
        <v>-6.6916885629858314E-2</v>
      </c>
      <c r="RI182" s="862">
        <v>-6.6916885629858314E-2</v>
      </c>
      <c r="RJ182" s="862">
        <v>-6.6916885629858314E-2</v>
      </c>
      <c r="RK182" s="862">
        <v>-6.6916885629858314E-2</v>
      </c>
      <c r="RL182" s="862">
        <v>-6.6916885629858314E-2</v>
      </c>
      <c r="RM182" s="862">
        <v>-6.6916885629858314E-2</v>
      </c>
      <c r="RN182" s="862">
        <v>-0.1443451189047682</v>
      </c>
      <c r="RO182" s="862">
        <v>-0.1443451189047682</v>
      </c>
      <c r="RP182" s="862">
        <v>-0.1443451189047682</v>
      </c>
      <c r="RQ182" s="862">
        <v>-0.1443451189047682</v>
      </c>
      <c r="RR182" s="862">
        <v>-0.1443451189047682</v>
      </c>
      <c r="RS182" s="862">
        <v>-0.1443451189047682</v>
      </c>
      <c r="RT182" s="862">
        <v>-0.1443451189047682</v>
      </c>
      <c r="RU182" s="862">
        <v>-0.15939652259542747</v>
      </c>
      <c r="RV182" s="862">
        <v>-0.15939652259542747</v>
      </c>
      <c r="RW182" s="862">
        <v>-0.15939652259542747</v>
      </c>
      <c r="RX182" s="862">
        <v>-0.15939652259542747</v>
      </c>
      <c r="RY182" s="862">
        <v>0.24221813083179367</v>
      </c>
      <c r="RZ182" s="862">
        <v>0.24221813083179367</v>
      </c>
      <c r="SA182" s="862">
        <v>1.6544000644207282</v>
      </c>
      <c r="SB182" s="862">
        <v>1.6544000644207282</v>
      </c>
      <c r="SC182" s="862">
        <v>1.6544000644207282</v>
      </c>
      <c r="SD182" s="862">
        <v>1.374940967818123</v>
      </c>
      <c r="SE182" s="862">
        <v>1.374940967818123</v>
      </c>
      <c r="SF182" s="862">
        <v>1.374940967818123</v>
      </c>
      <c r="SG182" s="862">
        <v>1.374940967818123</v>
      </c>
      <c r="SH182" s="862">
        <v>6.6510061671777976E-2</v>
      </c>
      <c r="SI182" s="862">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935</v>
      </c>
      <c r="J183" s="764"/>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931</v>
      </c>
      <c r="J184" s="764"/>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932</v>
      </c>
      <c r="J185" s="764"/>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933</v>
      </c>
      <c r="J186" s="764"/>
      <c r="K186" s="862">
        <v>0</v>
      </c>
      <c r="L186" s="862">
        <v>0</v>
      </c>
      <c r="M186" s="862">
        <v>0</v>
      </c>
      <c r="N186" s="862">
        <v>0</v>
      </c>
      <c r="O186" s="862">
        <v>0</v>
      </c>
      <c r="P186" s="862">
        <v>0</v>
      </c>
      <c r="Q186" s="862">
        <v>0</v>
      </c>
      <c r="R186" s="862">
        <v>0</v>
      </c>
      <c r="S186" s="862">
        <v>0</v>
      </c>
      <c r="T186" s="862">
        <v>0</v>
      </c>
      <c r="U186" s="862">
        <v>0</v>
      </c>
      <c r="V186" s="862">
        <v>0</v>
      </c>
      <c r="W186" s="862">
        <v>0</v>
      </c>
      <c r="X186" s="862">
        <v>0</v>
      </c>
      <c r="Y186" s="862">
        <v>0</v>
      </c>
      <c r="Z186" s="862">
        <v>0</v>
      </c>
      <c r="AA186" s="862">
        <v>0</v>
      </c>
      <c r="AB186" s="862">
        <v>0</v>
      </c>
      <c r="AC186" s="862">
        <v>0</v>
      </c>
      <c r="AD186" s="862">
        <v>0</v>
      </c>
      <c r="AE186" s="862">
        <v>0</v>
      </c>
      <c r="AF186" s="862">
        <v>0</v>
      </c>
      <c r="AG186" s="862">
        <v>0</v>
      </c>
      <c r="AH186" s="862">
        <v>0</v>
      </c>
      <c r="AI186" s="862">
        <v>0</v>
      </c>
      <c r="AJ186" s="862">
        <v>0</v>
      </c>
      <c r="AK186" s="862">
        <v>0</v>
      </c>
      <c r="AL186" s="862">
        <v>0</v>
      </c>
      <c r="AM186" s="862">
        <v>0</v>
      </c>
      <c r="AN186" s="862">
        <v>0</v>
      </c>
      <c r="AO186" s="862">
        <v>0</v>
      </c>
      <c r="AP186" s="862">
        <v>0</v>
      </c>
      <c r="AQ186" s="862">
        <v>0</v>
      </c>
      <c r="AR186" s="862">
        <v>0</v>
      </c>
      <c r="AS186" s="862">
        <v>0</v>
      </c>
      <c r="AT186" s="862">
        <v>0</v>
      </c>
      <c r="AU186" s="862">
        <v>0</v>
      </c>
      <c r="AV186" s="862">
        <v>0</v>
      </c>
      <c r="AW186" s="862">
        <v>0</v>
      </c>
      <c r="AX186" s="862">
        <v>0</v>
      </c>
      <c r="AY186" s="862">
        <v>0</v>
      </c>
      <c r="AZ186" s="862">
        <v>0</v>
      </c>
      <c r="BA186" s="862">
        <v>0</v>
      </c>
      <c r="BB186" s="862">
        <v>0</v>
      </c>
      <c r="BC186" s="862">
        <v>0</v>
      </c>
      <c r="BD186" s="862">
        <v>0</v>
      </c>
      <c r="BE186" s="862">
        <v>0</v>
      </c>
      <c r="BF186" s="862">
        <v>0</v>
      </c>
      <c r="BG186" s="862">
        <v>0</v>
      </c>
      <c r="BH186" s="862">
        <v>0</v>
      </c>
      <c r="BI186" s="862">
        <v>0</v>
      </c>
      <c r="BJ186" s="862">
        <v>0</v>
      </c>
      <c r="BK186" s="862">
        <v>0</v>
      </c>
      <c r="BL186" s="862">
        <v>0</v>
      </c>
      <c r="BM186" s="862">
        <v>0</v>
      </c>
      <c r="BN186" s="862">
        <v>0</v>
      </c>
      <c r="BO186" s="862">
        <v>0</v>
      </c>
      <c r="BP186" s="862">
        <v>0</v>
      </c>
      <c r="BQ186" s="862">
        <v>0</v>
      </c>
      <c r="BR186" s="862">
        <v>0</v>
      </c>
      <c r="BS186" s="862">
        <v>0</v>
      </c>
      <c r="BT186" s="862">
        <v>0</v>
      </c>
      <c r="BU186" s="862">
        <v>0</v>
      </c>
      <c r="BV186" s="862">
        <v>0</v>
      </c>
      <c r="BW186" s="862">
        <v>0</v>
      </c>
      <c r="BX186" s="862">
        <v>0</v>
      </c>
      <c r="BY186" s="862">
        <v>0</v>
      </c>
      <c r="BZ186" s="862">
        <v>0</v>
      </c>
      <c r="CA186" s="862">
        <v>0</v>
      </c>
      <c r="CB186" s="862">
        <v>0</v>
      </c>
      <c r="CC186" s="862">
        <v>0</v>
      </c>
      <c r="CD186" s="862">
        <v>0</v>
      </c>
      <c r="CE186" s="862">
        <v>0</v>
      </c>
      <c r="CF186" s="862">
        <v>0</v>
      </c>
      <c r="CG186" s="862">
        <v>0</v>
      </c>
      <c r="CH186" s="862">
        <v>0</v>
      </c>
      <c r="CI186" s="862">
        <v>0</v>
      </c>
      <c r="CJ186" s="862">
        <v>0</v>
      </c>
      <c r="CK186" s="862">
        <v>0</v>
      </c>
      <c r="CL186" s="862">
        <v>0</v>
      </c>
      <c r="CM186" s="862">
        <v>0</v>
      </c>
      <c r="CN186" s="862">
        <v>0</v>
      </c>
      <c r="CO186" s="862">
        <v>0</v>
      </c>
      <c r="CP186" s="862">
        <v>0</v>
      </c>
      <c r="CQ186" s="862">
        <v>0</v>
      </c>
      <c r="CR186" s="862">
        <v>0</v>
      </c>
      <c r="CS186" s="862">
        <v>0</v>
      </c>
      <c r="CT186" s="862">
        <v>0</v>
      </c>
      <c r="CU186" s="862">
        <v>0</v>
      </c>
      <c r="CV186" s="862">
        <v>0</v>
      </c>
      <c r="CW186" s="862">
        <v>0</v>
      </c>
      <c r="CX186" s="862">
        <v>0</v>
      </c>
      <c r="CY186" s="862">
        <v>0</v>
      </c>
      <c r="CZ186" s="862">
        <v>0</v>
      </c>
      <c r="DA186" s="862">
        <v>0</v>
      </c>
      <c r="DB186" s="862">
        <v>0</v>
      </c>
      <c r="DC186" s="862">
        <v>0</v>
      </c>
      <c r="DD186" s="862">
        <v>0</v>
      </c>
      <c r="DE186" s="862">
        <v>0</v>
      </c>
      <c r="DF186" s="862">
        <v>0</v>
      </c>
      <c r="DG186" s="862">
        <v>0</v>
      </c>
      <c r="DH186" s="862">
        <v>0</v>
      </c>
      <c r="DI186" s="862">
        <v>0</v>
      </c>
      <c r="DJ186" s="862">
        <v>0</v>
      </c>
      <c r="DK186" s="862">
        <v>0</v>
      </c>
      <c r="DL186" s="862">
        <v>0</v>
      </c>
      <c r="DM186" s="862">
        <v>0</v>
      </c>
      <c r="DN186" s="862">
        <v>0</v>
      </c>
      <c r="DO186" s="862">
        <v>0</v>
      </c>
      <c r="DP186" s="862">
        <v>0</v>
      </c>
      <c r="DQ186" s="862">
        <v>0</v>
      </c>
      <c r="DR186" s="862">
        <v>0</v>
      </c>
      <c r="DS186" s="862">
        <v>0</v>
      </c>
      <c r="DT186" s="862">
        <v>0</v>
      </c>
      <c r="DU186" s="862">
        <v>0</v>
      </c>
      <c r="DV186" s="862">
        <v>0</v>
      </c>
      <c r="DW186" s="862">
        <v>0</v>
      </c>
      <c r="DX186" s="862">
        <v>0</v>
      </c>
      <c r="DY186" s="862">
        <v>0</v>
      </c>
      <c r="DZ186" s="862">
        <v>0</v>
      </c>
      <c r="EA186" s="862">
        <v>0</v>
      </c>
      <c r="EB186" s="862">
        <v>0</v>
      </c>
      <c r="EC186" s="862">
        <v>0</v>
      </c>
      <c r="ED186" s="862">
        <v>0</v>
      </c>
      <c r="EE186" s="862">
        <v>0</v>
      </c>
      <c r="EF186" s="862">
        <v>0</v>
      </c>
      <c r="EG186" s="862">
        <v>0</v>
      </c>
      <c r="EH186" s="862">
        <v>0</v>
      </c>
      <c r="EI186" s="862">
        <v>0</v>
      </c>
      <c r="EJ186" s="862">
        <v>0</v>
      </c>
      <c r="EK186" s="862">
        <v>0</v>
      </c>
      <c r="EL186" s="862">
        <v>0</v>
      </c>
      <c r="EM186" s="862">
        <v>0</v>
      </c>
      <c r="EN186" s="862">
        <v>0</v>
      </c>
      <c r="EO186" s="862">
        <v>0</v>
      </c>
      <c r="EP186" s="862">
        <v>0</v>
      </c>
      <c r="EQ186" s="862">
        <v>0</v>
      </c>
      <c r="ER186" s="862">
        <v>0</v>
      </c>
      <c r="ES186" s="862">
        <v>0</v>
      </c>
      <c r="ET186" s="862">
        <v>0</v>
      </c>
      <c r="EU186" s="862">
        <v>0</v>
      </c>
      <c r="EV186" s="862">
        <v>0</v>
      </c>
      <c r="EW186" s="862">
        <v>0</v>
      </c>
      <c r="EX186" s="862">
        <v>0</v>
      </c>
      <c r="EY186" s="862">
        <v>0</v>
      </c>
      <c r="EZ186" s="862">
        <v>0</v>
      </c>
      <c r="FA186" s="862">
        <v>0</v>
      </c>
      <c r="FB186" s="862">
        <v>0</v>
      </c>
      <c r="FC186" s="862">
        <v>0</v>
      </c>
      <c r="FD186" s="862">
        <v>0</v>
      </c>
      <c r="FE186" s="862">
        <v>0</v>
      </c>
      <c r="FF186" s="862">
        <v>0</v>
      </c>
      <c r="FG186" s="862">
        <v>0</v>
      </c>
      <c r="FH186" s="862">
        <v>0</v>
      </c>
      <c r="FI186" s="862">
        <v>0</v>
      </c>
      <c r="FJ186" s="862">
        <v>0</v>
      </c>
      <c r="FK186" s="862">
        <v>0</v>
      </c>
      <c r="FL186" s="862">
        <v>0</v>
      </c>
      <c r="FM186" s="862">
        <v>0</v>
      </c>
      <c r="FN186" s="862">
        <v>0</v>
      </c>
      <c r="FO186" s="862">
        <v>0</v>
      </c>
      <c r="FP186" s="862">
        <v>0</v>
      </c>
      <c r="FQ186" s="862">
        <v>0</v>
      </c>
      <c r="FR186" s="862">
        <v>0</v>
      </c>
      <c r="FS186" s="862">
        <v>0</v>
      </c>
      <c r="FT186" s="862">
        <v>0</v>
      </c>
      <c r="FU186" s="862">
        <v>0</v>
      </c>
      <c r="FV186" s="862">
        <v>0</v>
      </c>
      <c r="FW186" s="862">
        <v>0</v>
      </c>
      <c r="FX186" s="862">
        <v>0</v>
      </c>
      <c r="FY186" s="862">
        <v>0</v>
      </c>
      <c r="FZ186" s="862">
        <v>0</v>
      </c>
      <c r="GA186" s="862">
        <v>0</v>
      </c>
      <c r="GB186" s="862">
        <v>0</v>
      </c>
      <c r="GC186" s="862">
        <v>0</v>
      </c>
      <c r="GD186" s="862">
        <v>0</v>
      </c>
      <c r="GE186" s="862">
        <v>0</v>
      </c>
      <c r="GF186" s="862">
        <v>0</v>
      </c>
      <c r="GG186" s="862">
        <v>0</v>
      </c>
      <c r="GH186" s="862">
        <v>0</v>
      </c>
      <c r="GI186" s="862">
        <v>0</v>
      </c>
      <c r="GJ186" s="862">
        <v>0</v>
      </c>
      <c r="GK186" s="862">
        <v>0</v>
      </c>
      <c r="GL186" s="862">
        <v>0</v>
      </c>
      <c r="GM186" s="862">
        <v>0</v>
      </c>
      <c r="GN186" s="862">
        <v>0</v>
      </c>
      <c r="GO186" s="862">
        <v>0</v>
      </c>
      <c r="GP186" s="862">
        <v>0</v>
      </c>
      <c r="GQ186" s="862">
        <v>0</v>
      </c>
      <c r="GR186" s="862">
        <v>0</v>
      </c>
      <c r="GS186" s="862">
        <v>0</v>
      </c>
      <c r="GT186" s="862">
        <v>0</v>
      </c>
      <c r="GU186" s="862">
        <v>0</v>
      </c>
      <c r="GV186" s="862">
        <v>0</v>
      </c>
      <c r="GW186" s="862">
        <v>0</v>
      </c>
      <c r="GX186" s="862">
        <v>0</v>
      </c>
      <c r="GY186" s="862">
        <v>0</v>
      </c>
      <c r="GZ186" s="862">
        <v>0</v>
      </c>
      <c r="HA186" s="862">
        <v>0</v>
      </c>
      <c r="HB186" s="862">
        <v>0</v>
      </c>
      <c r="HC186" s="862">
        <v>0</v>
      </c>
      <c r="HD186" s="862">
        <v>0</v>
      </c>
      <c r="HE186" s="862">
        <v>0</v>
      </c>
      <c r="HF186" s="862">
        <v>0</v>
      </c>
      <c r="HG186" s="862">
        <v>0</v>
      </c>
      <c r="HH186" s="862">
        <v>0</v>
      </c>
      <c r="HI186" s="862">
        <v>0</v>
      </c>
      <c r="HJ186" s="862">
        <v>0</v>
      </c>
      <c r="HK186" s="862">
        <v>0</v>
      </c>
      <c r="HL186" s="862">
        <v>0</v>
      </c>
      <c r="HM186" s="862">
        <v>0</v>
      </c>
      <c r="HN186" s="862">
        <v>0</v>
      </c>
      <c r="HO186" s="862">
        <v>0</v>
      </c>
      <c r="HP186" s="862">
        <v>0</v>
      </c>
      <c r="HQ186" s="862">
        <v>0</v>
      </c>
      <c r="HR186" s="862">
        <v>0</v>
      </c>
      <c r="HS186" s="862">
        <v>0</v>
      </c>
      <c r="HT186" s="862">
        <v>0</v>
      </c>
      <c r="HU186" s="862">
        <v>0</v>
      </c>
      <c r="HV186" s="862">
        <v>0</v>
      </c>
      <c r="HW186" s="862">
        <v>0</v>
      </c>
      <c r="HX186" s="862">
        <v>0</v>
      </c>
      <c r="HY186" s="862">
        <v>0</v>
      </c>
      <c r="HZ186" s="862">
        <v>0</v>
      </c>
      <c r="IA186" s="862">
        <v>0</v>
      </c>
      <c r="IB186" s="862">
        <v>0</v>
      </c>
      <c r="IC186" s="862">
        <v>0</v>
      </c>
      <c r="ID186" s="862">
        <v>0</v>
      </c>
      <c r="IE186" s="862">
        <v>0</v>
      </c>
      <c r="IF186" s="862">
        <v>0</v>
      </c>
      <c r="IG186" s="862">
        <v>0</v>
      </c>
      <c r="IH186" s="862">
        <v>0</v>
      </c>
      <c r="II186" s="862">
        <v>0</v>
      </c>
      <c r="IJ186" s="862">
        <v>0</v>
      </c>
      <c r="IK186" s="862">
        <v>0</v>
      </c>
      <c r="IL186" s="862">
        <v>0</v>
      </c>
      <c r="IM186" s="862">
        <v>0</v>
      </c>
      <c r="IN186" s="862">
        <v>0</v>
      </c>
      <c r="IO186" s="862">
        <v>0</v>
      </c>
      <c r="IP186" s="862">
        <v>0</v>
      </c>
      <c r="IQ186" s="862">
        <v>0</v>
      </c>
      <c r="IR186" s="862">
        <v>0</v>
      </c>
      <c r="IS186" s="862">
        <v>0</v>
      </c>
      <c r="IT186" s="862">
        <v>0</v>
      </c>
      <c r="IU186" s="862">
        <v>0</v>
      </c>
      <c r="IV186" s="862">
        <v>0</v>
      </c>
      <c r="IW186" s="862">
        <v>0</v>
      </c>
      <c r="IX186" s="862">
        <v>0</v>
      </c>
      <c r="IY186" s="862">
        <v>0</v>
      </c>
      <c r="IZ186" s="862">
        <v>0</v>
      </c>
      <c r="JA186" s="862">
        <v>0</v>
      </c>
      <c r="JB186" s="862">
        <v>0</v>
      </c>
      <c r="JC186" s="862">
        <v>0</v>
      </c>
      <c r="JD186" s="862">
        <v>0</v>
      </c>
      <c r="JE186" s="862">
        <v>0</v>
      </c>
      <c r="JF186" s="862">
        <v>0</v>
      </c>
      <c r="JG186" s="862">
        <v>0</v>
      </c>
      <c r="JH186" s="862">
        <v>0</v>
      </c>
      <c r="JI186" s="862">
        <v>0</v>
      </c>
      <c r="JJ186" s="862">
        <v>0</v>
      </c>
      <c r="JK186" s="862">
        <v>0</v>
      </c>
      <c r="JL186" s="862">
        <v>0</v>
      </c>
      <c r="JM186" s="862">
        <v>0</v>
      </c>
      <c r="JN186" s="862">
        <v>0</v>
      </c>
      <c r="JO186" s="862">
        <v>0</v>
      </c>
      <c r="JP186" s="862">
        <v>0</v>
      </c>
      <c r="JQ186" s="862">
        <v>0</v>
      </c>
      <c r="JR186" s="862">
        <v>0</v>
      </c>
      <c r="JS186" s="862">
        <v>0</v>
      </c>
      <c r="JT186" s="862">
        <v>0</v>
      </c>
      <c r="JU186" s="862">
        <v>0</v>
      </c>
      <c r="JV186" s="862">
        <v>0</v>
      </c>
      <c r="JW186" s="862">
        <v>0</v>
      </c>
      <c r="JX186" s="862">
        <v>0</v>
      </c>
      <c r="JY186" s="862">
        <v>0</v>
      </c>
      <c r="JZ186" s="862">
        <v>0</v>
      </c>
      <c r="KA186" s="862">
        <v>0</v>
      </c>
      <c r="KB186" s="862">
        <v>0</v>
      </c>
      <c r="KC186" s="862">
        <v>0</v>
      </c>
      <c r="KD186" s="862">
        <v>0</v>
      </c>
      <c r="KE186" s="862">
        <v>0</v>
      </c>
      <c r="KF186" s="862">
        <v>0</v>
      </c>
      <c r="KG186" s="862">
        <v>0</v>
      </c>
      <c r="KH186" s="862">
        <v>0</v>
      </c>
      <c r="KI186" s="862">
        <v>0</v>
      </c>
      <c r="KJ186" s="862">
        <v>0</v>
      </c>
      <c r="KK186" s="862">
        <v>0</v>
      </c>
      <c r="KL186" s="862">
        <v>0</v>
      </c>
      <c r="KM186" s="862">
        <v>0</v>
      </c>
      <c r="KN186" s="862">
        <v>0</v>
      </c>
      <c r="KO186" s="862">
        <v>0</v>
      </c>
      <c r="KP186" s="862">
        <v>0</v>
      </c>
      <c r="KQ186" s="862">
        <v>0</v>
      </c>
      <c r="KR186" s="862">
        <v>0</v>
      </c>
      <c r="KS186" s="862">
        <v>0</v>
      </c>
      <c r="KT186" s="862">
        <v>0</v>
      </c>
      <c r="KU186" s="862">
        <v>0</v>
      </c>
      <c r="KV186" s="862">
        <v>0</v>
      </c>
      <c r="KW186" s="862">
        <v>0</v>
      </c>
      <c r="KX186" s="862">
        <v>0</v>
      </c>
      <c r="KY186" s="862">
        <v>0</v>
      </c>
      <c r="KZ186" s="862">
        <v>0</v>
      </c>
      <c r="LA186" s="862">
        <v>0</v>
      </c>
      <c r="LB186" s="862">
        <v>0</v>
      </c>
      <c r="LC186" s="862">
        <v>0</v>
      </c>
      <c r="LD186" s="862">
        <v>0</v>
      </c>
      <c r="LE186" s="862">
        <v>0</v>
      </c>
      <c r="LF186" s="862">
        <v>0</v>
      </c>
      <c r="LG186" s="862">
        <v>0</v>
      </c>
      <c r="LH186" s="862">
        <v>0</v>
      </c>
      <c r="LI186" s="862">
        <v>0</v>
      </c>
      <c r="LJ186" s="862">
        <v>0</v>
      </c>
      <c r="LK186" s="862">
        <v>0</v>
      </c>
      <c r="LL186" s="862">
        <v>0</v>
      </c>
      <c r="LM186" s="862">
        <v>0</v>
      </c>
      <c r="LN186" s="862">
        <v>0</v>
      </c>
      <c r="LO186" s="862">
        <v>0</v>
      </c>
      <c r="LP186" s="862">
        <v>0</v>
      </c>
      <c r="LQ186" s="862">
        <v>0</v>
      </c>
      <c r="LR186" s="862">
        <v>0</v>
      </c>
      <c r="LS186" s="862">
        <v>0</v>
      </c>
      <c r="LT186" s="862">
        <v>0</v>
      </c>
      <c r="LU186" s="862">
        <v>0</v>
      </c>
      <c r="LV186" s="862">
        <v>0</v>
      </c>
      <c r="LW186" s="862">
        <v>0</v>
      </c>
      <c r="LX186" s="862">
        <v>0</v>
      </c>
      <c r="LY186" s="862">
        <v>0</v>
      </c>
      <c r="LZ186" s="862">
        <v>0</v>
      </c>
      <c r="MA186" s="862">
        <v>0</v>
      </c>
      <c r="MB186" s="862">
        <v>0</v>
      </c>
      <c r="MC186" s="862">
        <v>0</v>
      </c>
      <c r="MD186" s="862">
        <v>0</v>
      </c>
      <c r="ME186" s="862">
        <v>0</v>
      </c>
      <c r="MF186" s="862">
        <v>0</v>
      </c>
      <c r="MG186" s="862">
        <v>0</v>
      </c>
      <c r="MH186" s="862">
        <v>0</v>
      </c>
      <c r="MI186" s="862">
        <v>0</v>
      </c>
      <c r="MJ186" s="862">
        <v>0</v>
      </c>
      <c r="MK186" s="862">
        <v>0</v>
      </c>
      <c r="ML186" s="862">
        <v>0</v>
      </c>
      <c r="MM186" s="862">
        <v>0</v>
      </c>
      <c r="MN186" s="862">
        <v>0</v>
      </c>
      <c r="MO186" s="862">
        <v>0</v>
      </c>
      <c r="MP186" s="862">
        <v>0</v>
      </c>
      <c r="MQ186" s="862">
        <v>0</v>
      </c>
      <c r="MR186" s="862">
        <v>0</v>
      </c>
      <c r="MS186" s="862">
        <v>0</v>
      </c>
      <c r="MT186" s="862">
        <v>0</v>
      </c>
      <c r="MU186" s="862">
        <v>0</v>
      </c>
      <c r="MV186" s="862">
        <v>0</v>
      </c>
      <c r="MW186" s="862">
        <v>0</v>
      </c>
      <c r="MX186" s="862">
        <v>0</v>
      </c>
      <c r="MY186" s="862">
        <v>0</v>
      </c>
      <c r="MZ186" s="862">
        <v>0</v>
      </c>
      <c r="NA186" s="862">
        <v>0</v>
      </c>
      <c r="NB186" s="862">
        <v>0</v>
      </c>
      <c r="NC186" s="862">
        <v>0</v>
      </c>
      <c r="ND186" s="862">
        <v>0</v>
      </c>
      <c r="NE186" s="862">
        <v>0</v>
      </c>
      <c r="NF186" s="862">
        <v>0</v>
      </c>
      <c r="NG186" s="862">
        <v>0</v>
      </c>
      <c r="NH186" s="862">
        <v>0</v>
      </c>
      <c r="NI186" s="862">
        <v>0</v>
      </c>
      <c r="NJ186" s="862">
        <v>0</v>
      </c>
      <c r="NK186" s="862">
        <v>0</v>
      </c>
      <c r="NL186" s="862">
        <v>0</v>
      </c>
      <c r="NM186" s="862">
        <v>0</v>
      </c>
      <c r="NN186" s="862">
        <v>0</v>
      </c>
      <c r="NO186" s="862">
        <v>0</v>
      </c>
      <c r="NP186" s="862">
        <v>0</v>
      </c>
      <c r="NQ186" s="862">
        <v>0</v>
      </c>
      <c r="NR186" s="862">
        <v>0</v>
      </c>
      <c r="NS186" s="862">
        <v>0</v>
      </c>
      <c r="NT186" s="862">
        <v>0</v>
      </c>
      <c r="NU186" s="862">
        <v>0</v>
      </c>
      <c r="NV186" s="862">
        <v>0</v>
      </c>
      <c r="NW186" s="862">
        <v>0</v>
      </c>
      <c r="NX186" s="862">
        <v>0</v>
      </c>
      <c r="NY186" s="862">
        <v>0</v>
      </c>
      <c r="NZ186" s="862">
        <v>0</v>
      </c>
      <c r="OA186" s="862">
        <v>0</v>
      </c>
      <c r="OB186" s="862">
        <v>0</v>
      </c>
      <c r="OC186" s="862">
        <v>0</v>
      </c>
      <c r="OD186" s="862">
        <v>0</v>
      </c>
      <c r="OE186" s="862">
        <v>0</v>
      </c>
      <c r="OF186" s="862">
        <v>0</v>
      </c>
      <c r="OG186" s="862">
        <v>0</v>
      </c>
      <c r="OH186" s="862">
        <v>0</v>
      </c>
      <c r="OI186" s="862">
        <v>0</v>
      </c>
      <c r="OJ186" s="862">
        <v>0</v>
      </c>
      <c r="OK186" s="862">
        <v>0</v>
      </c>
      <c r="OL186" s="862">
        <v>0</v>
      </c>
      <c r="OM186" s="862">
        <v>0</v>
      </c>
      <c r="ON186" s="862">
        <v>0</v>
      </c>
      <c r="OO186" s="862">
        <v>0</v>
      </c>
      <c r="OP186" s="862">
        <v>0</v>
      </c>
      <c r="OQ186" s="862">
        <v>0</v>
      </c>
      <c r="OR186" s="862">
        <v>0</v>
      </c>
      <c r="OS186" s="862">
        <v>0</v>
      </c>
      <c r="OT186" s="862">
        <v>0</v>
      </c>
      <c r="OU186" s="862">
        <v>0</v>
      </c>
      <c r="OV186" s="862">
        <v>0</v>
      </c>
      <c r="OW186" s="862">
        <v>0</v>
      </c>
      <c r="OX186" s="862">
        <v>0</v>
      </c>
      <c r="OY186" s="862">
        <v>0</v>
      </c>
      <c r="OZ186" s="862">
        <v>0</v>
      </c>
      <c r="PA186" s="862">
        <v>0</v>
      </c>
      <c r="PB186" s="862">
        <v>0</v>
      </c>
      <c r="PC186" s="862">
        <v>0</v>
      </c>
      <c r="PD186" s="862">
        <v>0</v>
      </c>
      <c r="PE186" s="862">
        <v>0</v>
      </c>
      <c r="PF186" s="862">
        <v>0</v>
      </c>
      <c r="PG186" s="862">
        <v>0</v>
      </c>
      <c r="PH186" s="862">
        <v>0</v>
      </c>
      <c r="PI186" s="862">
        <v>0</v>
      </c>
      <c r="PJ186" s="862">
        <v>0</v>
      </c>
      <c r="PK186" s="862">
        <v>0</v>
      </c>
      <c r="PL186" s="862">
        <v>0</v>
      </c>
      <c r="PM186" s="862">
        <v>0</v>
      </c>
      <c r="PN186" s="862">
        <v>0</v>
      </c>
      <c r="PO186" s="862">
        <v>0</v>
      </c>
      <c r="PP186" s="862">
        <v>0</v>
      </c>
      <c r="PQ186" s="862">
        <v>0</v>
      </c>
      <c r="PR186" s="862">
        <v>0</v>
      </c>
      <c r="PS186" s="862">
        <v>0</v>
      </c>
      <c r="PT186" s="862">
        <v>0</v>
      </c>
      <c r="PU186" s="862">
        <v>0</v>
      </c>
      <c r="PV186" s="862">
        <v>0</v>
      </c>
      <c r="PW186" s="862">
        <v>0</v>
      </c>
      <c r="PX186" s="862">
        <v>0</v>
      </c>
      <c r="PY186" s="862">
        <v>0</v>
      </c>
      <c r="PZ186" s="862">
        <v>0</v>
      </c>
      <c r="QA186" s="862">
        <v>0</v>
      </c>
      <c r="QB186" s="862">
        <v>0</v>
      </c>
      <c r="QC186" s="862">
        <v>0</v>
      </c>
      <c r="QD186" s="862">
        <v>0</v>
      </c>
      <c r="QE186" s="862">
        <v>0</v>
      </c>
      <c r="QF186" s="862">
        <v>0</v>
      </c>
      <c r="QG186" s="862">
        <v>0</v>
      </c>
      <c r="QH186" s="862">
        <v>0</v>
      </c>
      <c r="QI186" s="862">
        <v>0</v>
      </c>
      <c r="QJ186" s="862">
        <v>0</v>
      </c>
      <c r="QK186" s="862">
        <v>0</v>
      </c>
      <c r="QL186" s="862">
        <v>0</v>
      </c>
      <c r="QM186" s="862">
        <v>0</v>
      </c>
      <c r="QN186" s="862">
        <v>0</v>
      </c>
      <c r="QO186" s="862">
        <v>0</v>
      </c>
      <c r="QP186" s="862">
        <v>0</v>
      </c>
      <c r="QQ186" s="862">
        <v>0</v>
      </c>
      <c r="QR186" s="862">
        <v>0</v>
      </c>
      <c r="QS186" s="862">
        <v>0</v>
      </c>
      <c r="QT186" s="862">
        <v>0</v>
      </c>
      <c r="QU186" s="862">
        <v>0</v>
      </c>
      <c r="QV186" s="862">
        <v>0</v>
      </c>
      <c r="QW186" s="862">
        <v>0</v>
      </c>
      <c r="QX186" s="862">
        <v>0</v>
      </c>
      <c r="QY186" s="862">
        <v>0</v>
      </c>
      <c r="QZ186" s="862">
        <v>0</v>
      </c>
      <c r="RA186" s="862">
        <v>0</v>
      </c>
      <c r="RB186" s="862">
        <v>0</v>
      </c>
      <c r="RC186" s="862">
        <v>0</v>
      </c>
      <c r="RD186" s="862">
        <v>0</v>
      </c>
      <c r="RE186" s="862">
        <v>0</v>
      </c>
      <c r="RF186" s="862">
        <v>0</v>
      </c>
      <c r="RG186" s="862">
        <v>0</v>
      </c>
      <c r="RH186" s="862">
        <v>0</v>
      </c>
      <c r="RI186" s="862">
        <v>0</v>
      </c>
      <c r="RJ186" s="862">
        <v>0</v>
      </c>
      <c r="RK186" s="862">
        <v>0</v>
      </c>
      <c r="RL186" s="862">
        <v>0</v>
      </c>
      <c r="RM186" s="862">
        <v>0</v>
      </c>
      <c r="RN186" s="862">
        <v>0</v>
      </c>
      <c r="RO186" s="862">
        <v>0</v>
      </c>
      <c r="RP186" s="862">
        <v>0</v>
      </c>
      <c r="RQ186" s="862">
        <v>0</v>
      </c>
      <c r="RR186" s="862">
        <v>0</v>
      </c>
      <c r="RS186" s="862">
        <v>0</v>
      </c>
      <c r="RT186" s="862">
        <v>0</v>
      </c>
      <c r="RU186" s="862">
        <v>0</v>
      </c>
      <c r="RV186" s="862">
        <v>0</v>
      </c>
      <c r="RW186" s="862">
        <v>0</v>
      </c>
      <c r="RX186" s="862">
        <v>0</v>
      </c>
      <c r="RY186" s="862">
        <v>0</v>
      </c>
      <c r="RZ186" s="862">
        <v>0</v>
      </c>
      <c r="SA186" s="862">
        <v>0</v>
      </c>
      <c r="SB186" s="862">
        <v>0</v>
      </c>
      <c r="SC186" s="862">
        <v>0</v>
      </c>
      <c r="SD186" s="862">
        <v>0</v>
      </c>
      <c r="SE186" s="862">
        <v>0</v>
      </c>
      <c r="SF186" s="862">
        <v>0</v>
      </c>
      <c r="SG186" s="862">
        <v>0</v>
      </c>
      <c r="SH186" s="862">
        <v>0</v>
      </c>
      <c r="SI186" s="862">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939</v>
      </c>
      <c r="J187" s="764"/>
      <c r="K187" s="862">
        <v>0</v>
      </c>
      <c r="L187" s="862">
        <v>0</v>
      </c>
      <c r="M187" s="862">
        <v>0</v>
      </c>
      <c r="N187" s="862">
        <v>0</v>
      </c>
      <c r="O187" s="862">
        <v>0</v>
      </c>
      <c r="P187" s="862">
        <v>0</v>
      </c>
      <c r="Q187" s="862">
        <v>0</v>
      </c>
      <c r="R187" s="862">
        <v>0</v>
      </c>
      <c r="S187" s="862">
        <v>0</v>
      </c>
      <c r="T187" s="862">
        <v>0</v>
      </c>
      <c r="U187" s="862">
        <v>0</v>
      </c>
      <c r="V187" s="862">
        <v>0</v>
      </c>
      <c r="W187" s="862">
        <v>0</v>
      </c>
      <c r="X187" s="862">
        <v>0</v>
      </c>
      <c r="Y187" s="862">
        <v>0</v>
      </c>
      <c r="Z187" s="862">
        <v>0</v>
      </c>
      <c r="AA187" s="862">
        <v>0</v>
      </c>
      <c r="AB187" s="862">
        <v>0</v>
      </c>
      <c r="AC187" s="862">
        <v>0</v>
      </c>
      <c r="AD187" s="862">
        <v>0</v>
      </c>
      <c r="AE187" s="862">
        <v>0</v>
      </c>
      <c r="AF187" s="862">
        <v>0</v>
      </c>
      <c r="AG187" s="862">
        <v>0</v>
      </c>
      <c r="AH187" s="862">
        <v>0</v>
      </c>
      <c r="AI187" s="862">
        <v>0</v>
      </c>
      <c r="AJ187" s="862">
        <v>0</v>
      </c>
      <c r="AK187" s="862">
        <v>0</v>
      </c>
      <c r="AL187" s="862">
        <v>0</v>
      </c>
      <c r="AM187" s="862">
        <v>0</v>
      </c>
      <c r="AN187" s="862">
        <v>0</v>
      </c>
      <c r="AO187" s="862">
        <v>0</v>
      </c>
      <c r="AP187" s="862">
        <v>0</v>
      </c>
      <c r="AQ187" s="862">
        <v>0</v>
      </c>
      <c r="AR187" s="862">
        <v>0</v>
      </c>
      <c r="AS187" s="862">
        <v>0</v>
      </c>
      <c r="AT187" s="862">
        <v>0</v>
      </c>
      <c r="AU187" s="862">
        <v>0</v>
      </c>
      <c r="AV187" s="862">
        <v>0</v>
      </c>
      <c r="AW187" s="862">
        <v>0</v>
      </c>
      <c r="AX187" s="862">
        <v>0</v>
      </c>
      <c r="AY187" s="862">
        <v>0</v>
      </c>
      <c r="AZ187" s="862">
        <v>0</v>
      </c>
      <c r="BA187" s="862">
        <v>0</v>
      </c>
      <c r="BB187" s="862">
        <v>0</v>
      </c>
      <c r="BC187" s="862">
        <v>0</v>
      </c>
      <c r="BD187" s="862">
        <v>0</v>
      </c>
      <c r="BE187" s="862">
        <v>0</v>
      </c>
      <c r="BF187" s="862">
        <v>0</v>
      </c>
      <c r="BG187" s="862">
        <v>0</v>
      </c>
      <c r="BH187" s="862">
        <v>0</v>
      </c>
      <c r="BI187" s="862">
        <v>0</v>
      </c>
      <c r="BJ187" s="862">
        <v>0</v>
      </c>
      <c r="BK187" s="862">
        <v>0</v>
      </c>
      <c r="BL187" s="862">
        <v>0</v>
      </c>
      <c r="BM187" s="862">
        <v>0</v>
      </c>
      <c r="BN187" s="862">
        <v>0</v>
      </c>
      <c r="BO187" s="862">
        <v>0</v>
      </c>
      <c r="BP187" s="862">
        <v>0</v>
      </c>
      <c r="BQ187" s="862">
        <v>0</v>
      </c>
      <c r="BR187" s="862">
        <v>0</v>
      </c>
      <c r="BS187" s="862">
        <v>0</v>
      </c>
      <c r="BT187" s="862">
        <v>0</v>
      </c>
      <c r="BU187" s="862">
        <v>0</v>
      </c>
      <c r="BV187" s="862">
        <v>0</v>
      </c>
      <c r="BW187" s="862">
        <v>0</v>
      </c>
      <c r="BX187" s="862">
        <v>0</v>
      </c>
      <c r="BY187" s="862">
        <v>0</v>
      </c>
      <c r="BZ187" s="862">
        <v>0</v>
      </c>
      <c r="CA187" s="862">
        <v>0</v>
      </c>
      <c r="CB187" s="862">
        <v>0</v>
      </c>
      <c r="CC187" s="862">
        <v>0</v>
      </c>
      <c r="CD187" s="862">
        <v>0</v>
      </c>
      <c r="CE187" s="862">
        <v>0</v>
      </c>
      <c r="CF187" s="862">
        <v>0</v>
      </c>
      <c r="CG187" s="862">
        <v>0</v>
      </c>
      <c r="CH187" s="862">
        <v>0</v>
      </c>
      <c r="CI187" s="862">
        <v>0</v>
      </c>
      <c r="CJ187" s="862">
        <v>0</v>
      </c>
      <c r="CK187" s="862">
        <v>0</v>
      </c>
      <c r="CL187" s="862">
        <v>0</v>
      </c>
      <c r="CM187" s="862">
        <v>0</v>
      </c>
      <c r="CN187" s="862">
        <v>0</v>
      </c>
      <c r="CO187" s="862">
        <v>0</v>
      </c>
      <c r="CP187" s="862">
        <v>0</v>
      </c>
      <c r="CQ187" s="862">
        <v>0</v>
      </c>
      <c r="CR187" s="862">
        <v>0</v>
      </c>
      <c r="CS187" s="862">
        <v>0</v>
      </c>
      <c r="CT187" s="862">
        <v>0</v>
      </c>
      <c r="CU187" s="862">
        <v>0</v>
      </c>
      <c r="CV187" s="862">
        <v>0</v>
      </c>
      <c r="CW187" s="862">
        <v>0</v>
      </c>
      <c r="CX187" s="862">
        <v>0</v>
      </c>
      <c r="CY187" s="862">
        <v>0</v>
      </c>
      <c r="CZ187" s="862">
        <v>0</v>
      </c>
      <c r="DA187" s="862">
        <v>0</v>
      </c>
      <c r="DB187" s="862">
        <v>0</v>
      </c>
      <c r="DC187" s="862">
        <v>0</v>
      </c>
      <c r="DD187" s="862">
        <v>0</v>
      </c>
      <c r="DE187" s="862">
        <v>0</v>
      </c>
      <c r="DF187" s="862">
        <v>0</v>
      </c>
      <c r="DG187" s="862">
        <v>0</v>
      </c>
      <c r="DH187" s="862">
        <v>0</v>
      </c>
      <c r="DI187" s="862">
        <v>0</v>
      </c>
      <c r="DJ187" s="862">
        <v>0</v>
      </c>
      <c r="DK187" s="862">
        <v>0</v>
      </c>
      <c r="DL187" s="862">
        <v>0</v>
      </c>
      <c r="DM187" s="862">
        <v>0</v>
      </c>
      <c r="DN187" s="862">
        <v>0</v>
      </c>
      <c r="DO187" s="862">
        <v>0</v>
      </c>
      <c r="DP187" s="862">
        <v>0</v>
      </c>
      <c r="DQ187" s="862">
        <v>0</v>
      </c>
      <c r="DR187" s="862">
        <v>0</v>
      </c>
      <c r="DS187" s="862">
        <v>0</v>
      </c>
      <c r="DT187" s="862">
        <v>0</v>
      </c>
      <c r="DU187" s="862">
        <v>0</v>
      </c>
      <c r="DV187" s="862">
        <v>0</v>
      </c>
      <c r="DW187" s="862">
        <v>0</v>
      </c>
      <c r="DX187" s="862">
        <v>0</v>
      </c>
      <c r="DY187" s="862">
        <v>0</v>
      </c>
      <c r="DZ187" s="862">
        <v>0</v>
      </c>
      <c r="EA187" s="862">
        <v>0</v>
      </c>
      <c r="EB187" s="862">
        <v>0</v>
      </c>
      <c r="EC187" s="862">
        <v>0</v>
      </c>
      <c r="ED187" s="862">
        <v>0</v>
      </c>
      <c r="EE187" s="862">
        <v>0</v>
      </c>
      <c r="EF187" s="862">
        <v>0</v>
      </c>
      <c r="EG187" s="862">
        <v>0</v>
      </c>
      <c r="EH187" s="862">
        <v>0</v>
      </c>
      <c r="EI187" s="862">
        <v>0</v>
      </c>
      <c r="EJ187" s="862">
        <v>0</v>
      </c>
      <c r="EK187" s="862">
        <v>0</v>
      </c>
      <c r="EL187" s="862">
        <v>0</v>
      </c>
      <c r="EM187" s="862">
        <v>0</v>
      </c>
      <c r="EN187" s="862">
        <v>0</v>
      </c>
      <c r="EO187" s="862">
        <v>0</v>
      </c>
      <c r="EP187" s="862">
        <v>0</v>
      </c>
      <c r="EQ187" s="862">
        <v>0</v>
      </c>
      <c r="ER187" s="862">
        <v>0</v>
      </c>
      <c r="ES187" s="862">
        <v>0</v>
      </c>
      <c r="ET187" s="862">
        <v>0</v>
      </c>
      <c r="EU187" s="862">
        <v>0</v>
      </c>
      <c r="EV187" s="862">
        <v>0</v>
      </c>
      <c r="EW187" s="862">
        <v>0</v>
      </c>
      <c r="EX187" s="862">
        <v>0</v>
      </c>
      <c r="EY187" s="862">
        <v>0</v>
      </c>
      <c r="EZ187" s="862">
        <v>0</v>
      </c>
      <c r="FA187" s="862">
        <v>0</v>
      </c>
      <c r="FB187" s="862">
        <v>0</v>
      </c>
      <c r="FC187" s="862">
        <v>0</v>
      </c>
      <c r="FD187" s="862">
        <v>0</v>
      </c>
      <c r="FE187" s="862">
        <v>0</v>
      </c>
      <c r="FF187" s="862">
        <v>0</v>
      </c>
      <c r="FG187" s="862">
        <v>0</v>
      </c>
      <c r="FH187" s="862">
        <v>0</v>
      </c>
      <c r="FI187" s="862">
        <v>0</v>
      </c>
      <c r="FJ187" s="862">
        <v>0</v>
      </c>
      <c r="FK187" s="862">
        <v>0</v>
      </c>
      <c r="FL187" s="862">
        <v>0</v>
      </c>
      <c r="FM187" s="862">
        <v>0</v>
      </c>
      <c r="FN187" s="862">
        <v>0</v>
      </c>
      <c r="FO187" s="862">
        <v>0</v>
      </c>
      <c r="FP187" s="862">
        <v>0</v>
      </c>
      <c r="FQ187" s="862">
        <v>0</v>
      </c>
      <c r="FR187" s="862">
        <v>0</v>
      </c>
      <c r="FS187" s="862">
        <v>0</v>
      </c>
      <c r="FT187" s="862">
        <v>0</v>
      </c>
      <c r="FU187" s="862">
        <v>0</v>
      </c>
      <c r="FV187" s="862">
        <v>0</v>
      </c>
      <c r="FW187" s="862">
        <v>0</v>
      </c>
      <c r="FX187" s="862">
        <v>0</v>
      </c>
      <c r="FY187" s="862">
        <v>0</v>
      </c>
      <c r="FZ187" s="862">
        <v>0</v>
      </c>
      <c r="GA187" s="862">
        <v>0</v>
      </c>
      <c r="GB187" s="862">
        <v>0</v>
      </c>
      <c r="GC187" s="862">
        <v>0</v>
      </c>
      <c r="GD187" s="862">
        <v>0</v>
      </c>
      <c r="GE187" s="862">
        <v>0</v>
      </c>
      <c r="GF187" s="862">
        <v>0</v>
      </c>
      <c r="GG187" s="862">
        <v>0</v>
      </c>
      <c r="GH187" s="862">
        <v>0</v>
      </c>
      <c r="GI187" s="862">
        <v>0</v>
      </c>
      <c r="GJ187" s="862">
        <v>0</v>
      </c>
      <c r="GK187" s="862">
        <v>0</v>
      </c>
      <c r="GL187" s="862">
        <v>0</v>
      </c>
      <c r="GM187" s="862">
        <v>0</v>
      </c>
      <c r="GN187" s="862">
        <v>0</v>
      </c>
      <c r="GO187" s="862">
        <v>0</v>
      </c>
      <c r="GP187" s="862">
        <v>0</v>
      </c>
      <c r="GQ187" s="862">
        <v>0</v>
      </c>
      <c r="GR187" s="862">
        <v>0</v>
      </c>
      <c r="GS187" s="862">
        <v>0</v>
      </c>
      <c r="GT187" s="862">
        <v>0</v>
      </c>
      <c r="GU187" s="862">
        <v>0</v>
      </c>
      <c r="GV187" s="862">
        <v>0</v>
      </c>
      <c r="GW187" s="862">
        <v>0</v>
      </c>
      <c r="GX187" s="862">
        <v>0</v>
      </c>
      <c r="GY187" s="862">
        <v>0</v>
      </c>
      <c r="GZ187" s="862">
        <v>0</v>
      </c>
      <c r="HA187" s="862">
        <v>0</v>
      </c>
      <c r="HB187" s="862">
        <v>0</v>
      </c>
      <c r="HC187" s="862">
        <v>0</v>
      </c>
      <c r="HD187" s="862">
        <v>0</v>
      </c>
      <c r="HE187" s="862">
        <v>0</v>
      </c>
      <c r="HF187" s="862">
        <v>0</v>
      </c>
      <c r="HG187" s="862">
        <v>0</v>
      </c>
      <c r="HH187" s="862">
        <v>0</v>
      </c>
      <c r="HI187" s="862">
        <v>0</v>
      </c>
      <c r="HJ187" s="862">
        <v>0</v>
      </c>
      <c r="HK187" s="862">
        <v>0</v>
      </c>
      <c r="HL187" s="862">
        <v>0</v>
      </c>
      <c r="HM187" s="862">
        <v>0</v>
      </c>
      <c r="HN187" s="862">
        <v>0</v>
      </c>
      <c r="HO187" s="862">
        <v>0</v>
      </c>
      <c r="HP187" s="862">
        <v>0</v>
      </c>
      <c r="HQ187" s="862">
        <v>0</v>
      </c>
      <c r="HR187" s="862">
        <v>0</v>
      </c>
      <c r="HS187" s="862">
        <v>0</v>
      </c>
      <c r="HT187" s="862">
        <v>0</v>
      </c>
      <c r="HU187" s="862">
        <v>0</v>
      </c>
      <c r="HV187" s="862">
        <v>0</v>
      </c>
      <c r="HW187" s="862">
        <v>0</v>
      </c>
      <c r="HX187" s="862">
        <v>0</v>
      </c>
      <c r="HY187" s="862">
        <v>0</v>
      </c>
      <c r="HZ187" s="862">
        <v>0</v>
      </c>
      <c r="IA187" s="862">
        <v>0</v>
      </c>
      <c r="IB187" s="862">
        <v>0</v>
      </c>
      <c r="IC187" s="862">
        <v>0</v>
      </c>
      <c r="ID187" s="862">
        <v>0</v>
      </c>
      <c r="IE187" s="862">
        <v>0</v>
      </c>
      <c r="IF187" s="862">
        <v>0</v>
      </c>
      <c r="IG187" s="862">
        <v>0</v>
      </c>
      <c r="IH187" s="862">
        <v>0</v>
      </c>
      <c r="II187" s="862">
        <v>0</v>
      </c>
      <c r="IJ187" s="862">
        <v>0</v>
      </c>
      <c r="IK187" s="862">
        <v>0</v>
      </c>
      <c r="IL187" s="862">
        <v>0</v>
      </c>
      <c r="IM187" s="862">
        <v>0</v>
      </c>
      <c r="IN187" s="862">
        <v>0</v>
      </c>
      <c r="IO187" s="862">
        <v>0</v>
      </c>
      <c r="IP187" s="862">
        <v>0</v>
      </c>
      <c r="IQ187" s="862">
        <v>0</v>
      </c>
      <c r="IR187" s="862">
        <v>0</v>
      </c>
      <c r="IS187" s="862">
        <v>0</v>
      </c>
      <c r="IT187" s="862">
        <v>0</v>
      </c>
      <c r="IU187" s="862">
        <v>0</v>
      </c>
      <c r="IV187" s="862">
        <v>0</v>
      </c>
      <c r="IW187" s="862">
        <v>0</v>
      </c>
      <c r="IX187" s="862">
        <v>0</v>
      </c>
      <c r="IY187" s="862">
        <v>0</v>
      </c>
      <c r="IZ187" s="862">
        <v>0</v>
      </c>
      <c r="JA187" s="862">
        <v>0</v>
      </c>
      <c r="JB187" s="862">
        <v>0</v>
      </c>
      <c r="JC187" s="862">
        <v>0</v>
      </c>
      <c r="JD187" s="862">
        <v>0</v>
      </c>
      <c r="JE187" s="862">
        <v>0</v>
      </c>
      <c r="JF187" s="862">
        <v>0</v>
      </c>
      <c r="JG187" s="862">
        <v>0</v>
      </c>
      <c r="JH187" s="862">
        <v>0</v>
      </c>
      <c r="JI187" s="862">
        <v>0</v>
      </c>
      <c r="JJ187" s="862">
        <v>0</v>
      </c>
      <c r="JK187" s="862">
        <v>0</v>
      </c>
      <c r="JL187" s="862">
        <v>0</v>
      </c>
      <c r="JM187" s="862">
        <v>0</v>
      </c>
      <c r="JN187" s="862">
        <v>0</v>
      </c>
      <c r="JO187" s="862">
        <v>0</v>
      </c>
      <c r="JP187" s="862">
        <v>0</v>
      </c>
      <c r="JQ187" s="862">
        <v>0</v>
      </c>
      <c r="JR187" s="862">
        <v>0</v>
      </c>
      <c r="JS187" s="862">
        <v>0</v>
      </c>
      <c r="JT187" s="862">
        <v>0</v>
      </c>
      <c r="JU187" s="862">
        <v>0</v>
      </c>
      <c r="JV187" s="862">
        <v>0</v>
      </c>
      <c r="JW187" s="862">
        <v>0</v>
      </c>
      <c r="JX187" s="862">
        <v>0</v>
      </c>
      <c r="JY187" s="862">
        <v>0</v>
      </c>
      <c r="JZ187" s="862">
        <v>0</v>
      </c>
      <c r="KA187" s="862">
        <v>0</v>
      </c>
      <c r="KB187" s="862">
        <v>0</v>
      </c>
      <c r="KC187" s="862">
        <v>0</v>
      </c>
      <c r="KD187" s="862">
        <v>0</v>
      </c>
      <c r="KE187" s="862">
        <v>0</v>
      </c>
      <c r="KF187" s="862">
        <v>0</v>
      </c>
      <c r="KG187" s="862">
        <v>0</v>
      </c>
      <c r="KH187" s="862">
        <v>0</v>
      </c>
      <c r="KI187" s="862">
        <v>0</v>
      </c>
      <c r="KJ187" s="862">
        <v>0</v>
      </c>
      <c r="KK187" s="862">
        <v>0</v>
      </c>
      <c r="KL187" s="862">
        <v>0</v>
      </c>
      <c r="KM187" s="862">
        <v>0</v>
      </c>
      <c r="KN187" s="862">
        <v>0</v>
      </c>
      <c r="KO187" s="862">
        <v>0</v>
      </c>
      <c r="KP187" s="862">
        <v>0</v>
      </c>
      <c r="KQ187" s="862">
        <v>0</v>
      </c>
      <c r="KR187" s="862">
        <v>0</v>
      </c>
      <c r="KS187" s="862">
        <v>0</v>
      </c>
      <c r="KT187" s="862">
        <v>0</v>
      </c>
      <c r="KU187" s="862">
        <v>0</v>
      </c>
      <c r="KV187" s="862">
        <v>0</v>
      </c>
      <c r="KW187" s="862">
        <v>0</v>
      </c>
      <c r="KX187" s="862">
        <v>0</v>
      </c>
      <c r="KY187" s="862">
        <v>0</v>
      </c>
      <c r="KZ187" s="862">
        <v>0</v>
      </c>
      <c r="LA187" s="862">
        <v>0</v>
      </c>
      <c r="LB187" s="862">
        <v>0</v>
      </c>
      <c r="LC187" s="862">
        <v>0</v>
      </c>
      <c r="LD187" s="862">
        <v>0</v>
      </c>
      <c r="LE187" s="862">
        <v>0</v>
      </c>
      <c r="LF187" s="862">
        <v>0</v>
      </c>
      <c r="LG187" s="862">
        <v>0</v>
      </c>
      <c r="LH187" s="862">
        <v>0</v>
      </c>
      <c r="LI187" s="862">
        <v>0</v>
      </c>
      <c r="LJ187" s="862">
        <v>0</v>
      </c>
      <c r="LK187" s="862">
        <v>0</v>
      </c>
      <c r="LL187" s="862">
        <v>0</v>
      </c>
      <c r="LM187" s="862">
        <v>0</v>
      </c>
      <c r="LN187" s="862">
        <v>0</v>
      </c>
      <c r="LO187" s="862">
        <v>0</v>
      </c>
      <c r="LP187" s="862">
        <v>0</v>
      </c>
      <c r="LQ187" s="862">
        <v>0</v>
      </c>
      <c r="LR187" s="862">
        <v>0</v>
      </c>
      <c r="LS187" s="862">
        <v>0</v>
      </c>
      <c r="LT187" s="862">
        <v>0</v>
      </c>
      <c r="LU187" s="862">
        <v>0</v>
      </c>
      <c r="LV187" s="862">
        <v>0</v>
      </c>
      <c r="LW187" s="862">
        <v>0</v>
      </c>
      <c r="LX187" s="862">
        <v>0</v>
      </c>
      <c r="LY187" s="862">
        <v>0</v>
      </c>
      <c r="LZ187" s="862">
        <v>0</v>
      </c>
      <c r="MA187" s="862">
        <v>0</v>
      </c>
      <c r="MB187" s="862">
        <v>0</v>
      </c>
      <c r="MC187" s="862">
        <v>0</v>
      </c>
      <c r="MD187" s="862">
        <v>0</v>
      </c>
      <c r="ME187" s="862">
        <v>0</v>
      </c>
      <c r="MF187" s="862">
        <v>0</v>
      </c>
      <c r="MG187" s="862">
        <v>0</v>
      </c>
      <c r="MH187" s="862">
        <v>0</v>
      </c>
      <c r="MI187" s="862">
        <v>0</v>
      </c>
      <c r="MJ187" s="862">
        <v>0</v>
      </c>
      <c r="MK187" s="862">
        <v>0</v>
      </c>
      <c r="ML187" s="862">
        <v>0</v>
      </c>
      <c r="MM187" s="862">
        <v>0</v>
      </c>
      <c r="MN187" s="862">
        <v>0</v>
      </c>
      <c r="MO187" s="862">
        <v>0</v>
      </c>
      <c r="MP187" s="862">
        <v>0</v>
      </c>
      <c r="MQ187" s="862">
        <v>0</v>
      </c>
      <c r="MR187" s="862">
        <v>0</v>
      </c>
      <c r="MS187" s="862">
        <v>0</v>
      </c>
      <c r="MT187" s="862">
        <v>0</v>
      </c>
      <c r="MU187" s="862">
        <v>0</v>
      </c>
      <c r="MV187" s="862">
        <v>0</v>
      </c>
      <c r="MW187" s="862">
        <v>0</v>
      </c>
      <c r="MX187" s="862">
        <v>0</v>
      </c>
      <c r="MY187" s="862">
        <v>0</v>
      </c>
      <c r="MZ187" s="862">
        <v>0</v>
      </c>
      <c r="NA187" s="862">
        <v>0</v>
      </c>
      <c r="NB187" s="862">
        <v>0</v>
      </c>
      <c r="NC187" s="862">
        <v>0</v>
      </c>
      <c r="ND187" s="862">
        <v>0</v>
      </c>
      <c r="NE187" s="862">
        <v>0</v>
      </c>
      <c r="NF187" s="862">
        <v>0</v>
      </c>
      <c r="NG187" s="862">
        <v>0</v>
      </c>
      <c r="NH187" s="862">
        <v>0</v>
      </c>
      <c r="NI187" s="862">
        <v>0</v>
      </c>
      <c r="NJ187" s="862">
        <v>0</v>
      </c>
      <c r="NK187" s="862">
        <v>0</v>
      </c>
      <c r="NL187" s="862">
        <v>0</v>
      </c>
      <c r="NM187" s="862">
        <v>0</v>
      </c>
      <c r="NN187" s="862">
        <v>0</v>
      </c>
      <c r="NO187" s="862">
        <v>0</v>
      </c>
      <c r="NP187" s="862">
        <v>0</v>
      </c>
      <c r="NQ187" s="862">
        <v>0</v>
      </c>
      <c r="NR187" s="862">
        <v>0</v>
      </c>
      <c r="NS187" s="862">
        <v>0</v>
      </c>
      <c r="NT187" s="862">
        <v>0</v>
      </c>
      <c r="NU187" s="862">
        <v>0</v>
      </c>
      <c r="NV187" s="862">
        <v>0</v>
      </c>
      <c r="NW187" s="862">
        <v>0</v>
      </c>
      <c r="NX187" s="862">
        <v>0</v>
      </c>
      <c r="NY187" s="862">
        <v>0</v>
      </c>
      <c r="NZ187" s="862">
        <v>0</v>
      </c>
      <c r="OA187" s="862">
        <v>0</v>
      </c>
      <c r="OB187" s="862">
        <v>0</v>
      </c>
      <c r="OC187" s="862">
        <v>0</v>
      </c>
      <c r="OD187" s="862">
        <v>0</v>
      </c>
      <c r="OE187" s="862">
        <v>0</v>
      </c>
      <c r="OF187" s="862">
        <v>0</v>
      </c>
      <c r="OG187" s="862">
        <v>0</v>
      </c>
      <c r="OH187" s="862">
        <v>0</v>
      </c>
      <c r="OI187" s="862">
        <v>0</v>
      </c>
      <c r="OJ187" s="862">
        <v>0</v>
      </c>
      <c r="OK187" s="862">
        <v>0</v>
      </c>
      <c r="OL187" s="862">
        <v>0</v>
      </c>
      <c r="OM187" s="862">
        <v>0</v>
      </c>
      <c r="ON187" s="862">
        <v>0</v>
      </c>
      <c r="OO187" s="862">
        <v>0</v>
      </c>
      <c r="OP187" s="862">
        <v>0</v>
      </c>
      <c r="OQ187" s="862">
        <v>0</v>
      </c>
      <c r="OR187" s="862">
        <v>0</v>
      </c>
      <c r="OS187" s="862">
        <v>0</v>
      </c>
      <c r="OT187" s="862">
        <v>0</v>
      </c>
      <c r="OU187" s="862">
        <v>0</v>
      </c>
      <c r="OV187" s="862">
        <v>0</v>
      </c>
      <c r="OW187" s="862">
        <v>0</v>
      </c>
      <c r="OX187" s="862">
        <v>0</v>
      </c>
      <c r="OY187" s="862">
        <v>0</v>
      </c>
      <c r="OZ187" s="862">
        <v>0</v>
      </c>
      <c r="PA187" s="862">
        <v>0</v>
      </c>
      <c r="PB187" s="862">
        <v>0</v>
      </c>
      <c r="PC187" s="862">
        <v>0</v>
      </c>
      <c r="PD187" s="862">
        <v>0</v>
      </c>
      <c r="PE187" s="862">
        <v>0</v>
      </c>
      <c r="PF187" s="862">
        <v>0</v>
      </c>
      <c r="PG187" s="862">
        <v>0</v>
      </c>
      <c r="PH187" s="862">
        <v>0</v>
      </c>
      <c r="PI187" s="862">
        <v>0</v>
      </c>
      <c r="PJ187" s="862">
        <v>0</v>
      </c>
      <c r="PK187" s="862">
        <v>0</v>
      </c>
      <c r="PL187" s="862">
        <v>0</v>
      </c>
      <c r="PM187" s="862">
        <v>0</v>
      </c>
      <c r="PN187" s="862">
        <v>0</v>
      </c>
      <c r="PO187" s="862">
        <v>0</v>
      </c>
      <c r="PP187" s="862">
        <v>0</v>
      </c>
      <c r="PQ187" s="862">
        <v>0</v>
      </c>
      <c r="PR187" s="862">
        <v>0</v>
      </c>
      <c r="PS187" s="862">
        <v>0</v>
      </c>
      <c r="PT187" s="862">
        <v>0</v>
      </c>
      <c r="PU187" s="862">
        <v>0</v>
      </c>
      <c r="PV187" s="862">
        <v>0</v>
      </c>
      <c r="PW187" s="862">
        <v>0</v>
      </c>
      <c r="PX187" s="862">
        <v>0</v>
      </c>
      <c r="PY187" s="862">
        <v>0</v>
      </c>
      <c r="PZ187" s="862">
        <v>0</v>
      </c>
      <c r="QA187" s="862">
        <v>0</v>
      </c>
      <c r="QB187" s="862">
        <v>0</v>
      </c>
      <c r="QC187" s="862">
        <v>0</v>
      </c>
      <c r="QD187" s="862">
        <v>0</v>
      </c>
      <c r="QE187" s="862">
        <v>0</v>
      </c>
      <c r="QF187" s="862">
        <v>0</v>
      </c>
      <c r="QG187" s="862">
        <v>0</v>
      </c>
      <c r="QH187" s="862">
        <v>0</v>
      </c>
      <c r="QI187" s="862">
        <v>0</v>
      </c>
      <c r="QJ187" s="862">
        <v>0</v>
      </c>
      <c r="QK187" s="862">
        <v>0</v>
      </c>
      <c r="QL187" s="862">
        <v>0</v>
      </c>
      <c r="QM187" s="862">
        <v>0</v>
      </c>
      <c r="QN187" s="862">
        <v>0</v>
      </c>
      <c r="QO187" s="862">
        <v>0</v>
      </c>
      <c r="QP187" s="862">
        <v>0</v>
      </c>
      <c r="QQ187" s="862">
        <v>0</v>
      </c>
      <c r="QR187" s="862">
        <v>0</v>
      </c>
      <c r="QS187" s="862">
        <v>0</v>
      </c>
      <c r="QT187" s="862">
        <v>0</v>
      </c>
      <c r="QU187" s="862">
        <v>0</v>
      </c>
      <c r="QV187" s="862">
        <v>0</v>
      </c>
      <c r="QW187" s="862">
        <v>0</v>
      </c>
      <c r="QX187" s="862">
        <v>0</v>
      </c>
      <c r="QY187" s="862">
        <v>0</v>
      </c>
      <c r="QZ187" s="862">
        <v>0</v>
      </c>
      <c r="RA187" s="862">
        <v>0</v>
      </c>
      <c r="RB187" s="862">
        <v>0</v>
      </c>
      <c r="RC187" s="862">
        <v>0</v>
      </c>
      <c r="RD187" s="862">
        <v>0</v>
      </c>
      <c r="RE187" s="862">
        <v>0</v>
      </c>
      <c r="RF187" s="862">
        <v>0</v>
      </c>
      <c r="RG187" s="862">
        <v>0</v>
      </c>
      <c r="RH187" s="862">
        <v>0</v>
      </c>
      <c r="RI187" s="862">
        <v>0</v>
      </c>
      <c r="RJ187" s="862">
        <v>0</v>
      </c>
      <c r="RK187" s="862">
        <v>0</v>
      </c>
      <c r="RL187" s="862">
        <v>0</v>
      </c>
      <c r="RM187" s="862">
        <v>0</v>
      </c>
      <c r="RN187" s="862">
        <v>0</v>
      </c>
      <c r="RO187" s="862">
        <v>0</v>
      </c>
      <c r="RP187" s="862">
        <v>0</v>
      </c>
      <c r="RQ187" s="862">
        <v>0</v>
      </c>
      <c r="RR187" s="862">
        <v>0</v>
      </c>
      <c r="RS187" s="862">
        <v>0</v>
      </c>
      <c r="RT187" s="862">
        <v>0</v>
      </c>
      <c r="RU187" s="862">
        <v>0</v>
      </c>
      <c r="RV187" s="862">
        <v>0</v>
      </c>
      <c r="RW187" s="862">
        <v>0</v>
      </c>
      <c r="RX187" s="862">
        <v>0</v>
      </c>
      <c r="RY187" s="862">
        <v>0</v>
      </c>
      <c r="RZ187" s="862">
        <v>0</v>
      </c>
      <c r="SA187" s="862">
        <v>0</v>
      </c>
      <c r="SB187" s="862">
        <v>0</v>
      </c>
      <c r="SC187" s="862">
        <v>0</v>
      </c>
      <c r="SD187" s="862">
        <v>0</v>
      </c>
      <c r="SE187" s="862">
        <v>0</v>
      </c>
      <c r="SF187" s="862">
        <v>0</v>
      </c>
      <c r="SG187" s="862">
        <v>0</v>
      </c>
      <c r="SH187" s="862">
        <v>0</v>
      </c>
      <c r="SI187" s="862">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931</v>
      </c>
      <c r="J188" s="764"/>
      <c r="K188" s="862">
        <v>0</v>
      </c>
      <c r="L188" s="862">
        <v>0</v>
      </c>
      <c r="M188" s="862">
        <v>0</v>
      </c>
      <c r="N188" s="862">
        <v>0</v>
      </c>
      <c r="O188" s="862">
        <v>0</v>
      </c>
      <c r="P188" s="862">
        <v>0</v>
      </c>
      <c r="Q188" s="862">
        <v>0</v>
      </c>
      <c r="R188" s="862">
        <v>0</v>
      </c>
      <c r="S188" s="862">
        <v>0</v>
      </c>
      <c r="T188" s="862">
        <v>0</v>
      </c>
      <c r="U188" s="862">
        <v>0</v>
      </c>
      <c r="V188" s="862">
        <v>0</v>
      </c>
      <c r="W188" s="862">
        <v>0</v>
      </c>
      <c r="X188" s="862">
        <v>0</v>
      </c>
      <c r="Y188" s="862">
        <v>0</v>
      </c>
      <c r="Z188" s="862">
        <v>0</v>
      </c>
      <c r="AA188" s="862">
        <v>0</v>
      </c>
      <c r="AB188" s="862">
        <v>0</v>
      </c>
      <c r="AC188" s="862">
        <v>0</v>
      </c>
      <c r="AD188" s="862">
        <v>0</v>
      </c>
      <c r="AE188" s="862">
        <v>0</v>
      </c>
      <c r="AF188" s="862">
        <v>0</v>
      </c>
      <c r="AG188" s="862">
        <v>0</v>
      </c>
      <c r="AH188" s="862">
        <v>0</v>
      </c>
      <c r="AI188" s="862">
        <v>0</v>
      </c>
      <c r="AJ188" s="862">
        <v>0</v>
      </c>
      <c r="AK188" s="862">
        <v>0</v>
      </c>
      <c r="AL188" s="862">
        <v>0</v>
      </c>
      <c r="AM188" s="862">
        <v>0</v>
      </c>
      <c r="AN188" s="862">
        <v>0</v>
      </c>
      <c r="AO188" s="862">
        <v>0</v>
      </c>
      <c r="AP188" s="862">
        <v>0</v>
      </c>
      <c r="AQ188" s="862">
        <v>0</v>
      </c>
      <c r="AR188" s="862">
        <v>0</v>
      </c>
      <c r="AS188" s="862">
        <v>0</v>
      </c>
      <c r="AT188" s="862">
        <v>0</v>
      </c>
      <c r="AU188" s="862">
        <v>0</v>
      </c>
      <c r="AV188" s="862">
        <v>0</v>
      </c>
      <c r="AW188" s="862">
        <v>0</v>
      </c>
      <c r="AX188" s="862">
        <v>0</v>
      </c>
      <c r="AY188" s="862">
        <v>0</v>
      </c>
      <c r="AZ188" s="862">
        <v>0</v>
      </c>
      <c r="BA188" s="862">
        <v>0</v>
      </c>
      <c r="BB188" s="862">
        <v>0</v>
      </c>
      <c r="BC188" s="862">
        <v>0</v>
      </c>
      <c r="BD188" s="862">
        <v>0</v>
      </c>
      <c r="BE188" s="862">
        <v>0</v>
      </c>
      <c r="BF188" s="862">
        <v>0</v>
      </c>
      <c r="BG188" s="862">
        <v>0</v>
      </c>
      <c r="BH188" s="862">
        <v>0</v>
      </c>
      <c r="BI188" s="862">
        <v>0</v>
      </c>
      <c r="BJ188" s="862">
        <v>0</v>
      </c>
      <c r="BK188" s="862">
        <v>0</v>
      </c>
      <c r="BL188" s="862">
        <v>0</v>
      </c>
      <c r="BM188" s="862">
        <v>0</v>
      </c>
      <c r="BN188" s="862">
        <v>0</v>
      </c>
      <c r="BO188" s="862">
        <v>0</v>
      </c>
      <c r="BP188" s="862">
        <v>0</v>
      </c>
      <c r="BQ188" s="862">
        <v>0</v>
      </c>
      <c r="BR188" s="862">
        <v>0</v>
      </c>
      <c r="BS188" s="862">
        <v>0</v>
      </c>
      <c r="BT188" s="862">
        <v>0</v>
      </c>
      <c r="BU188" s="862">
        <v>0</v>
      </c>
      <c r="BV188" s="862">
        <v>0</v>
      </c>
      <c r="BW188" s="862">
        <v>0</v>
      </c>
      <c r="BX188" s="862">
        <v>0</v>
      </c>
      <c r="BY188" s="862">
        <v>0</v>
      </c>
      <c r="BZ188" s="862">
        <v>0</v>
      </c>
      <c r="CA188" s="862">
        <v>0</v>
      </c>
      <c r="CB188" s="862">
        <v>0</v>
      </c>
      <c r="CC188" s="862">
        <v>0</v>
      </c>
      <c r="CD188" s="862">
        <v>0</v>
      </c>
      <c r="CE188" s="862">
        <v>0</v>
      </c>
      <c r="CF188" s="862">
        <v>0</v>
      </c>
      <c r="CG188" s="862">
        <v>0</v>
      </c>
      <c r="CH188" s="862">
        <v>0</v>
      </c>
      <c r="CI188" s="862">
        <v>0</v>
      </c>
      <c r="CJ188" s="862">
        <v>0</v>
      </c>
      <c r="CK188" s="862">
        <v>0</v>
      </c>
      <c r="CL188" s="862">
        <v>0</v>
      </c>
      <c r="CM188" s="862">
        <v>0</v>
      </c>
      <c r="CN188" s="862">
        <v>0</v>
      </c>
      <c r="CO188" s="862">
        <v>0</v>
      </c>
      <c r="CP188" s="862">
        <v>0</v>
      </c>
      <c r="CQ188" s="862">
        <v>0</v>
      </c>
      <c r="CR188" s="862">
        <v>0</v>
      </c>
      <c r="CS188" s="862">
        <v>0</v>
      </c>
      <c r="CT188" s="862">
        <v>0</v>
      </c>
      <c r="CU188" s="862">
        <v>0</v>
      </c>
      <c r="CV188" s="862">
        <v>0</v>
      </c>
      <c r="CW188" s="862">
        <v>0</v>
      </c>
      <c r="CX188" s="862">
        <v>0</v>
      </c>
      <c r="CY188" s="862">
        <v>0</v>
      </c>
      <c r="CZ188" s="862">
        <v>0</v>
      </c>
      <c r="DA188" s="862">
        <v>0</v>
      </c>
      <c r="DB188" s="862">
        <v>0</v>
      </c>
      <c r="DC188" s="862">
        <v>0</v>
      </c>
      <c r="DD188" s="862">
        <v>0</v>
      </c>
      <c r="DE188" s="862">
        <v>0</v>
      </c>
      <c r="DF188" s="862">
        <v>0</v>
      </c>
      <c r="DG188" s="862">
        <v>0</v>
      </c>
      <c r="DH188" s="862">
        <v>0</v>
      </c>
      <c r="DI188" s="862">
        <v>0</v>
      </c>
      <c r="DJ188" s="862">
        <v>0</v>
      </c>
      <c r="DK188" s="862">
        <v>0</v>
      </c>
      <c r="DL188" s="862">
        <v>0</v>
      </c>
      <c r="DM188" s="862">
        <v>0</v>
      </c>
      <c r="DN188" s="862">
        <v>0</v>
      </c>
      <c r="DO188" s="862">
        <v>0</v>
      </c>
      <c r="DP188" s="862">
        <v>0</v>
      </c>
      <c r="DQ188" s="862">
        <v>0</v>
      </c>
      <c r="DR188" s="862">
        <v>0</v>
      </c>
      <c r="DS188" s="862">
        <v>0</v>
      </c>
      <c r="DT188" s="862">
        <v>0</v>
      </c>
      <c r="DU188" s="862">
        <v>0</v>
      </c>
      <c r="DV188" s="862">
        <v>0</v>
      </c>
      <c r="DW188" s="862">
        <v>0</v>
      </c>
      <c r="DX188" s="862">
        <v>0</v>
      </c>
      <c r="DY188" s="862">
        <v>0</v>
      </c>
      <c r="DZ188" s="862">
        <v>0</v>
      </c>
      <c r="EA188" s="862">
        <v>0</v>
      </c>
      <c r="EB188" s="862">
        <v>0</v>
      </c>
      <c r="EC188" s="862">
        <v>0</v>
      </c>
      <c r="ED188" s="862">
        <v>0</v>
      </c>
      <c r="EE188" s="862">
        <v>0</v>
      </c>
      <c r="EF188" s="862">
        <v>0</v>
      </c>
      <c r="EG188" s="862">
        <v>0</v>
      </c>
      <c r="EH188" s="862">
        <v>0</v>
      </c>
      <c r="EI188" s="862">
        <v>0</v>
      </c>
      <c r="EJ188" s="862">
        <v>0</v>
      </c>
      <c r="EK188" s="862">
        <v>0</v>
      </c>
      <c r="EL188" s="862">
        <v>0</v>
      </c>
      <c r="EM188" s="862">
        <v>0</v>
      </c>
      <c r="EN188" s="862">
        <v>0</v>
      </c>
      <c r="EO188" s="862">
        <v>0</v>
      </c>
      <c r="EP188" s="862">
        <v>0</v>
      </c>
      <c r="EQ188" s="862">
        <v>0</v>
      </c>
      <c r="ER188" s="862">
        <v>0</v>
      </c>
      <c r="ES188" s="862">
        <v>0</v>
      </c>
      <c r="ET188" s="862">
        <v>0</v>
      </c>
      <c r="EU188" s="862">
        <v>0</v>
      </c>
      <c r="EV188" s="862">
        <v>0</v>
      </c>
      <c r="EW188" s="862">
        <v>0</v>
      </c>
      <c r="EX188" s="862">
        <v>0</v>
      </c>
      <c r="EY188" s="862">
        <v>0</v>
      </c>
      <c r="EZ188" s="862">
        <v>0</v>
      </c>
      <c r="FA188" s="862">
        <v>0</v>
      </c>
      <c r="FB188" s="862">
        <v>0</v>
      </c>
      <c r="FC188" s="862">
        <v>0</v>
      </c>
      <c r="FD188" s="862">
        <v>0</v>
      </c>
      <c r="FE188" s="862">
        <v>0</v>
      </c>
      <c r="FF188" s="862">
        <v>0</v>
      </c>
      <c r="FG188" s="862">
        <v>0</v>
      </c>
      <c r="FH188" s="862">
        <v>0</v>
      </c>
      <c r="FI188" s="862">
        <v>0</v>
      </c>
      <c r="FJ188" s="862">
        <v>0</v>
      </c>
      <c r="FK188" s="862">
        <v>0</v>
      </c>
      <c r="FL188" s="862">
        <v>0</v>
      </c>
      <c r="FM188" s="862">
        <v>0</v>
      </c>
      <c r="FN188" s="862">
        <v>0</v>
      </c>
      <c r="FO188" s="862">
        <v>0</v>
      </c>
      <c r="FP188" s="862">
        <v>0</v>
      </c>
      <c r="FQ188" s="862">
        <v>0</v>
      </c>
      <c r="FR188" s="862">
        <v>0</v>
      </c>
      <c r="FS188" s="862">
        <v>0</v>
      </c>
      <c r="FT188" s="862">
        <v>0</v>
      </c>
      <c r="FU188" s="862">
        <v>0</v>
      </c>
      <c r="FV188" s="862">
        <v>0</v>
      </c>
      <c r="FW188" s="862">
        <v>0</v>
      </c>
      <c r="FX188" s="862">
        <v>0</v>
      </c>
      <c r="FY188" s="862">
        <v>0</v>
      </c>
      <c r="FZ188" s="862">
        <v>0</v>
      </c>
      <c r="GA188" s="862">
        <v>0</v>
      </c>
      <c r="GB188" s="862">
        <v>0</v>
      </c>
      <c r="GC188" s="862">
        <v>0</v>
      </c>
      <c r="GD188" s="862">
        <v>0</v>
      </c>
      <c r="GE188" s="862">
        <v>0</v>
      </c>
      <c r="GF188" s="862">
        <v>0</v>
      </c>
      <c r="GG188" s="862">
        <v>0</v>
      </c>
      <c r="GH188" s="862">
        <v>0</v>
      </c>
      <c r="GI188" s="862">
        <v>0</v>
      </c>
      <c r="GJ188" s="862">
        <v>0</v>
      </c>
      <c r="GK188" s="862">
        <v>0</v>
      </c>
      <c r="GL188" s="862">
        <v>0</v>
      </c>
      <c r="GM188" s="862">
        <v>0</v>
      </c>
      <c r="GN188" s="862">
        <v>0</v>
      </c>
      <c r="GO188" s="862">
        <v>0</v>
      </c>
      <c r="GP188" s="862">
        <v>0</v>
      </c>
      <c r="GQ188" s="862">
        <v>0</v>
      </c>
      <c r="GR188" s="862">
        <v>0</v>
      </c>
      <c r="GS188" s="862">
        <v>0</v>
      </c>
      <c r="GT188" s="862">
        <v>0</v>
      </c>
      <c r="GU188" s="862">
        <v>0</v>
      </c>
      <c r="GV188" s="862">
        <v>0</v>
      </c>
      <c r="GW188" s="862">
        <v>0</v>
      </c>
      <c r="GX188" s="862">
        <v>0</v>
      </c>
      <c r="GY188" s="862">
        <v>0</v>
      </c>
      <c r="GZ188" s="862">
        <v>0</v>
      </c>
      <c r="HA188" s="862">
        <v>0</v>
      </c>
      <c r="HB188" s="862">
        <v>0</v>
      </c>
      <c r="HC188" s="862">
        <v>0</v>
      </c>
      <c r="HD188" s="862">
        <v>0</v>
      </c>
      <c r="HE188" s="862">
        <v>0</v>
      </c>
      <c r="HF188" s="862">
        <v>0</v>
      </c>
      <c r="HG188" s="862">
        <v>0</v>
      </c>
      <c r="HH188" s="862">
        <v>0</v>
      </c>
      <c r="HI188" s="862">
        <v>0</v>
      </c>
      <c r="HJ188" s="862">
        <v>0</v>
      </c>
      <c r="HK188" s="862">
        <v>0</v>
      </c>
      <c r="HL188" s="862">
        <v>0</v>
      </c>
      <c r="HM188" s="862">
        <v>0</v>
      </c>
      <c r="HN188" s="862">
        <v>0</v>
      </c>
      <c r="HO188" s="862">
        <v>0</v>
      </c>
      <c r="HP188" s="862">
        <v>0</v>
      </c>
      <c r="HQ188" s="862">
        <v>0</v>
      </c>
      <c r="HR188" s="862">
        <v>0</v>
      </c>
      <c r="HS188" s="862">
        <v>0</v>
      </c>
      <c r="HT188" s="862">
        <v>0</v>
      </c>
      <c r="HU188" s="862">
        <v>0</v>
      </c>
      <c r="HV188" s="862">
        <v>0</v>
      </c>
      <c r="HW188" s="862">
        <v>0</v>
      </c>
      <c r="HX188" s="862">
        <v>0</v>
      </c>
      <c r="HY188" s="862">
        <v>0</v>
      </c>
      <c r="HZ188" s="862">
        <v>0</v>
      </c>
      <c r="IA188" s="862">
        <v>0</v>
      </c>
      <c r="IB188" s="862">
        <v>0</v>
      </c>
      <c r="IC188" s="862">
        <v>0</v>
      </c>
      <c r="ID188" s="862">
        <v>0</v>
      </c>
      <c r="IE188" s="862">
        <v>0</v>
      </c>
      <c r="IF188" s="862">
        <v>0</v>
      </c>
      <c r="IG188" s="862">
        <v>0</v>
      </c>
      <c r="IH188" s="862">
        <v>0</v>
      </c>
      <c r="II188" s="862">
        <v>0</v>
      </c>
      <c r="IJ188" s="862">
        <v>0</v>
      </c>
      <c r="IK188" s="862">
        <v>0</v>
      </c>
      <c r="IL188" s="862">
        <v>0</v>
      </c>
      <c r="IM188" s="862">
        <v>0</v>
      </c>
      <c r="IN188" s="862">
        <v>0</v>
      </c>
      <c r="IO188" s="862">
        <v>0</v>
      </c>
      <c r="IP188" s="862">
        <v>0</v>
      </c>
      <c r="IQ188" s="862">
        <v>0</v>
      </c>
      <c r="IR188" s="862">
        <v>0</v>
      </c>
      <c r="IS188" s="862">
        <v>0</v>
      </c>
      <c r="IT188" s="862">
        <v>0</v>
      </c>
      <c r="IU188" s="862">
        <v>0</v>
      </c>
      <c r="IV188" s="862">
        <v>0</v>
      </c>
      <c r="IW188" s="862">
        <v>0</v>
      </c>
      <c r="IX188" s="862">
        <v>0</v>
      </c>
      <c r="IY188" s="862">
        <v>0</v>
      </c>
      <c r="IZ188" s="862">
        <v>0</v>
      </c>
      <c r="JA188" s="862">
        <v>0</v>
      </c>
      <c r="JB188" s="862">
        <v>0</v>
      </c>
      <c r="JC188" s="862">
        <v>0</v>
      </c>
      <c r="JD188" s="862">
        <v>0</v>
      </c>
      <c r="JE188" s="862">
        <v>0</v>
      </c>
      <c r="JF188" s="862">
        <v>0</v>
      </c>
      <c r="JG188" s="862">
        <v>0</v>
      </c>
      <c r="JH188" s="862">
        <v>0</v>
      </c>
      <c r="JI188" s="862">
        <v>0</v>
      </c>
      <c r="JJ188" s="862">
        <v>0</v>
      </c>
      <c r="JK188" s="862">
        <v>0</v>
      </c>
      <c r="JL188" s="862">
        <v>0</v>
      </c>
      <c r="JM188" s="862">
        <v>0</v>
      </c>
      <c r="JN188" s="862">
        <v>0</v>
      </c>
      <c r="JO188" s="862">
        <v>0</v>
      </c>
      <c r="JP188" s="862">
        <v>0</v>
      </c>
      <c r="JQ188" s="862">
        <v>0</v>
      </c>
      <c r="JR188" s="862">
        <v>0</v>
      </c>
      <c r="JS188" s="862">
        <v>0</v>
      </c>
      <c r="JT188" s="862">
        <v>0</v>
      </c>
      <c r="JU188" s="862">
        <v>0</v>
      </c>
      <c r="JV188" s="862">
        <v>0</v>
      </c>
      <c r="JW188" s="862">
        <v>0</v>
      </c>
      <c r="JX188" s="862">
        <v>0</v>
      </c>
      <c r="JY188" s="862">
        <v>0</v>
      </c>
      <c r="JZ188" s="862">
        <v>0</v>
      </c>
      <c r="KA188" s="862">
        <v>0</v>
      </c>
      <c r="KB188" s="862">
        <v>0</v>
      </c>
      <c r="KC188" s="862">
        <v>0</v>
      </c>
      <c r="KD188" s="862">
        <v>0</v>
      </c>
      <c r="KE188" s="862">
        <v>0</v>
      </c>
      <c r="KF188" s="862">
        <v>0</v>
      </c>
      <c r="KG188" s="862">
        <v>0</v>
      </c>
      <c r="KH188" s="862">
        <v>0</v>
      </c>
      <c r="KI188" s="862">
        <v>0</v>
      </c>
      <c r="KJ188" s="862">
        <v>0</v>
      </c>
      <c r="KK188" s="862">
        <v>0</v>
      </c>
      <c r="KL188" s="862">
        <v>0</v>
      </c>
      <c r="KM188" s="862">
        <v>0</v>
      </c>
      <c r="KN188" s="862">
        <v>0</v>
      </c>
      <c r="KO188" s="862">
        <v>0</v>
      </c>
      <c r="KP188" s="862">
        <v>0</v>
      </c>
      <c r="KQ188" s="862">
        <v>0</v>
      </c>
      <c r="KR188" s="862">
        <v>0</v>
      </c>
      <c r="KS188" s="862">
        <v>0</v>
      </c>
      <c r="KT188" s="862">
        <v>0</v>
      </c>
      <c r="KU188" s="862">
        <v>0</v>
      </c>
      <c r="KV188" s="862">
        <v>0</v>
      </c>
      <c r="KW188" s="862">
        <v>0</v>
      </c>
      <c r="KX188" s="862">
        <v>0</v>
      </c>
      <c r="KY188" s="862">
        <v>0</v>
      </c>
      <c r="KZ188" s="862">
        <v>0</v>
      </c>
      <c r="LA188" s="862">
        <v>0</v>
      </c>
      <c r="LB188" s="862">
        <v>0</v>
      </c>
      <c r="LC188" s="862">
        <v>0</v>
      </c>
      <c r="LD188" s="862">
        <v>0</v>
      </c>
      <c r="LE188" s="862">
        <v>0</v>
      </c>
      <c r="LF188" s="862">
        <v>0</v>
      </c>
      <c r="LG188" s="862">
        <v>0</v>
      </c>
      <c r="LH188" s="862">
        <v>0</v>
      </c>
      <c r="LI188" s="862">
        <v>0</v>
      </c>
      <c r="LJ188" s="862">
        <v>0</v>
      </c>
      <c r="LK188" s="862">
        <v>0</v>
      </c>
      <c r="LL188" s="862">
        <v>0</v>
      </c>
      <c r="LM188" s="862">
        <v>0</v>
      </c>
      <c r="LN188" s="862">
        <v>0</v>
      </c>
      <c r="LO188" s="862">
        <v>0</v>
      </c>
      <c r="LP188" s="862">
        <v>0</v>
      </c>
      <c r="LQ188" s="862">
        <v>0</v>
      </c>
      <c r="LR188" s="862">
        <v>0</v>
      </c>
      <c r="LS188" s="862">
        <v>0</v>
      </c>
      <c r="LT188" s="862">
        <v>0</v>
      </c>
      <c r="LU188" s="862">
        <v>0</v>
      </c>
      <c r="LV188" s="862">
        <v>0</v>
      </c>
      <c r="LW188" s="862">
        <v>0</v>
      </c>
      <c r="LX188" s="862">
        <v>0</v>
      </c>
      <c r="LY188" s="862">
        <v>0</v>
      </c>
      <c r="LZ188" s="862">
        <v>0</v>
      </c>
      <c r="MA188" s="862">
        <v>0</v>
      </c>
      <c r="MB188" s="862">
        <v>0</v>
      </c>
      <c r="MC188" s="862">
        <v>0</v>
      </c>
      <c r="MD188" s="862">
        <v>0</v>
      </c>
      <c r="ME188" s="862">
        <v>0</v>
      </c>
      <c r="MF188" s="862">
        <v>0</v>
      </c>
      <c r="MG188" s="862">
        <v>0</v>
      </c>
      <c r="MH188" s="862">
        <v>0</v>
      </c>
      <c r="MI188" s="862">
        <v>0</v>
      </c>
      <c r="MJ188" s="862">
        <v>0</v>
      </c>
      <c r="MK188" s="862">
        <v>0</v>
      </c>
      <c r="ML188" s="862">
        <v>0</v>
      </c>
      <c r="MM188" s="862">
        <v>0</v>
      </c>
      <c r="MN188" s="862">
        <v>0</v>
      </c>
      <c r="MO188" s="862">
        <v>0</v>
      </c>
      <c r="MP188" s="862">
        <v>0</v>
      </c>
      <c r="MQ188" s="862">
        <v>0</v>
      </c>
      <c r="MR188" s="862">
        <v>0</v>
      </c>
      <c r="MS188" s="862">
        <v>0</v>
      </c>
      <c r="MT188" s="862">
        <v>0</v>
      </c>
      <c r="MU188" s="862">
        <v>0</v>
      </c>
      <c r="MV188" s="862">
        <v>0</v>
      </c>
      <c r="MW188" s="862">
        <v>0</v>
      </c>
      <c r="MX188" s="862">
        <v>0</v>
      </c>
      <c r="MY188" s="862">
        <v>0</v>
      </c>
      <c r="MZ188" s="862">
        <v>0</v>
      </c>
      <c r="NA188" s="862">
        <v>0</v>
      </c>
      <c r="NB188" s="862">
        <v>0</v>
      </c>
      <c r="NC188" s="862">
        <v>0</v>
      </c>
      <c r="ND188" s="862">
        <v>0</v>
      </c>
      <c r="NE188" s="862">
        <v>0</v>
      </c>
      <c r="NF188" s="862">
        <v>0</v>
      </c>
      <c r="NG188" s="862">
        <v>0</v>
      </c>
      <c r="NH188" s="862">
        <v>0</v>
      </c>
      <c r="NI188" s="862">
        <v>0</v>
      </c>
      <c r="NJ188" s="862">
        <v>0</v>
      </c>
      <c r="NK188" s="862">
        <v>0</v>
      </c>
      <c r="NL188" s="862">
        <v>0</v>
      </c>
      <c r="NM188" s="862">
        <v>0</v>
      </c>
      <c r="NN188" s="862">
        <v>0</v>
      </c>
      <c r="NO188" s="862">
        <v>0</v>
      </c>
      <c r="NP188" s="862">
        <v>0</v>
      </c>
      <c r="NQ188" s="862">
        <v>0</v>
      </c>
      <c r="NR188" s="862">
        <v>0</v>
      </c>
      <c r="NS188" s="862">
        <v>0</v>
      </c>
      <c r="NT188" s="862">
        <v>0</v>
      </c>
      <c r="NU188" s="862">
        <v>0</v>
      </c>
      <c r="NV188" s="862">
        <v>0</v>
      </c>
      <c r="NW188" s="862">
        <v>0</v>
      </c>
      <c r="NX188" s="862">
        <v>0</v>
      </c>
      <c r="NY188" s="862">
        <v>0</v>
      </c>
      <c r="NZ188" s="862">
        <v>0</v>
      </c>
      <c r="OA188" s="862">
        <v>0</v>
      </c>
      <c r="OB188" s="862">
        <v>0</v>
      </c>
      <c r="OC188" s="862">
        <v>0</v>
      </c>
      <c r="OD188" s="862">
        <v>0</v>
      </c>
      <c r="OE188" s="862">
        <v>0</v>
      </c>
      <c r="OF188" s="862">
        <v>0</v>
      </c>
      <c r="OG188" s="862">
        <v>0</v>
      </c>
      <c r="OH188" s="862">
        <v>0</v>
      </c>
      <c r="OI188" s="862">
        <v>0</v>
      </c>
      <c r="OJ188" s="862">
        <v>0</v>
      </c>
      <c r="OK188" s="862">
        <v>0</v>
      </c>
      <c r="OL188" s="862">
        <v>0</v>
      </c>
      <c r="OM188" s="862">
        <v>0</v>
      </c>
      <c r="ON188" s="862">
        <v>0</v>
      </c>
      <c r="OO188" s="862">
        <v>0</v>
      </c>
      <c r="OP188" s="862">
        <v>0</v>
      </c>
      <c r="OQ188" s="862">
        <v>0</v>
      </c>
      <c r="OR188" s="862">
        <v>0</v>
      </c>
      <c r="OS188" s="862">
        <v>0</v>
      </c>
      <c r="OT188" s="862">
        <v>0</v>
      </c>
      <c r="OU188" s="862">
        <v>0</v>
      </c>
      <c r="OV188" s="862">
        <v>0</v>
      </c>
      <c r="OW188" s="862">
        <v>0</v>
      </c>
      <c r="OX188" s="862">
        <v>0</v>
      </c>
      <c r="OY188" s="862">
        <v>0</v>
      </c>
      <c r="OZ188" s="862">
        <v>0</v>
      </c>
      <c r="PA188" s="862">
        <v>0</v>
      </c>
      <c r="PB188" s="862">
        <v>0</v>
      </c>
      <c r="PC188" s="862">
        <v>0</v>
      </c>
      <c r="PD188" s="862">
        <v>0</v>
      </c>
      <c r="PE188" s="862">
        <v>0</v>
      </c>
      <c r="PF188" s="862">
        <v>0</v>
      </c>
      <c r="PG188" s="862">
        <v>0</v>
      </c>
      <c r="PH188" s="862">
        <v>0</v>
      </c>
      <c r="PI188" s="862">
        <v>0</v>
      </c>
      <c r="PJ188" s="862">
        <v>0</v>
      </c>
      <c r="PK188" s="862">
        <v>0</v>
      </c>
      <c r="PL188" s="862">
        <v>0</v>
      </c>
      <c r="PM188" s="862">
        <v>0</v>
      </c>
      <c r="PN188" s="862">
        <v>0</v>
      </c>
      <c r="PO188" s="862">
        <v>0</v>
      </c>
      <c r="PP188" s="862">
        <v>0</v>
      </c>
      <c r="PQ188" s="862">
        <v>0</v>
      </c>
      <c r="PR188" s="862">
        <v>0</v>
      </c>
      <c r="PS188" s="862">
        <v>0</v>
      </c>
      <c r="PT188" s="862">
        <v>0</v>
      </c>
      <c r="PU188" s="862">
        <v>0</v>
      </c>
      <c r="PV188" s="862">
        <v>0</v>
      </c>
      <c r="PW188" s="862">
        <v>0</v>
      </c>
      <c r="PX188" s="862">
        <v>0</v>
      </c>
      <c r="PY188" s="862">
        <v>0</v>
      </c>
      <c r="PZ188" s="862">
        <v>0</v>
      </c>
      <c r="QA188" s="862">
        <v>0</v>
      </c>
      <c r="QB188" s="862">
        <v>0</v>
      </c>
      <c r="QC188" s="862">
        <v>0</v>
      </c>
      <c r="QD188" s="862">
        <v>0</v>
      </c>
      <c r="QE188" s="862">
        <v>0</v>
      </c>
      <c r="QF188" s="862">
        <v>0</v>
      </c>
      <c r="QG188" s="862">
        <v>0</v>
      </c>
      <c r="QH188" s="862">
        <v>0</v>
      </c>
      <c r="QI188" s="862">
        <v>0</v>
      </c>
      <c r="QJ188" s="862">
        <v>0</v>
      </c>
      <c r="QK188" s="862">
        <v>0</v>
      </c>
      <c r="QL188" s="862">
        <v>0</v>
      </c>
      <c r="QM188" s="862">
        <v>0</v>
      </c>
      <c r="QN188" s="862">
        <v>0</v>
      </c>
      <c r="QO188" s="862">
        <v>0</v>
      </c>
      <c r="QP188" s="862">
        <v>0</v>
      </c>
      <c r="QQ188" s="862">
        <v>0</v>
      </c>
      <c r="QR188" s="862">
        <v>0</v>
      </c>
      <c r="QS188" s="862">
        <v>0</v>
      </c>
      <c r="QT188" s="862">
        <v>0</v>
      </c>
      <c r="QU188" s="862">
        <v>0</v>
      </c>
      <c r="QV188" s="862">
        <v>0</v>
      </c>
      <c r="QW188" s="862">
        <v>0</v>
      </c>
      <c r="QX188" s="862">
        <v>0</v>
      </c>
      <c r="QY188" s="862">
        <v>0</v>
      </c>
      <c r="QZ188" s="862">
        <v>0</v>
      </c>
      <c r="RA188" s="862">
        <v>0</v>
      </c>
      <c r="RB188" s="862">
        <v>0</v>
      </c>
      <c r="RC188" s="862">
        <v>0</v>
      </c>
      <c r="RD188" s="862">
        <v>0</v>
      </c>
      <c r="RE188" s="862">
        <v>0</v>
      </c>
      <c r="RF188" s="862">
        <v>0</v>
      </c>
      <c r="RG188" s="862">
        <v>0</v>
      </c>
      <c r="RH188" s="862">
        <v>0</v>
      </c>
      <c r="RI188" s="862">
        <v>0</v>
      </c>
      <c r="RJ188" s="862">
        <v>0</v>
      </c>
      <c r="RK188" s="862">
        <v>0</v>
      </c>
      <c r="RL188" s="862">
        <v>0</v>
      </c>
      <c r="RM188" s="862">
        <v>0</v>
      </c>
      <c r="RN188" s="862">
        <v>0</v>
      </c>
      <c r="RO188" s="862">
        <v>0</v>
      </c>
      <c r="RP188" s="862">
        <v>0</v>
      </c>
      <c r="RQ188" s="862">
        <v>0</v>
      </c>
      <c r="RR188" s="862">
        <v>0</v>
      </c>
      <c r="RS188" s="862">
        <v>0</v>
      </c>
      <c r="RT188" s="862">
        <v>0</v>
      </c>
      <c r="RU188" s="862">
        <v>0</v>
      </c>
      <c r="RV188" s="862">
        <v>0</v>
      </c>
      <c r="RW188" s="862">
        <v>0</v>
      </c>
      <c r="RX188" s="862">
        <v>0</v>
      </c>
      <c r="RY188" s="862">
        <v>0</v>
      </c>
      <c r="RZ188" s="862">
        <v>0</v>
      </c>
      <c r="SA188" s="862">
        <v>0</v>
      </c>
      <c r="SB188" s="862">
        <v>0</v>
      </c>
      <c r="SC188" s="862">
        <v>0</v>
      </c>
      <c r="SD188" s="862">
        <v>0</v>
      </c>
      <c r="SE188" s="862">
        <v>0</v>
      </c>
      <c r="SF188" s="862">
        <v>0</v>
      </c>
      <c r="SG188" s="862">
        <v>0</v>
      </c>
      <c r="SH188" s="862">
        <v>0</v>
      </c>
      <c r="SI188" s="862">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932</v>
      </c>
      <c r="J189" s="764"/>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933</v>
      </c>
      <c r="J190" s="766"/>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623</v>
      </c>
      <c r="J191" s="762"/>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624</v>
      </c>
      <c r="J192" s="764"/>
      <c r="K192" s="862">
        <v>0</v>
      </c>
      <c r="L192" s="862">
        <v>0</v>
      </c>
      <c r="M192" s="862">
        <v>0</v>
      </c>
      <c r="N192" s="862">
        <v>0</v>
      </c>
      <c r="O192" s="862">
        <v>0</v>
      </c>
      <c r="P192" s="862">
        <v>0</v>
      </c>
      <c r="Q192" s="862">
        <v>0</v>
      </c>
      <c r="R192" s="862">
        <v>0</v>
      </c>
      <c r="S192" s="862">
        <v>0</v>
      </c>
      <c r="T192" s="862">
        <v>0</v>
      </c>
      <c r="U192" s="862">
        <v>0</v>
      </c>
      <c r="V192" s="862">
        <v>0</v>
      </c>
      <c r="W192" s="862">
        <v>0</v>
      </c>
      <c r="X192" s="862">
        <v>0</v>
      </c>
      <c r="Y192" s="862">
        <v>0</v>
      </c>
      <c r="Z192" s="862">
        <v>0</v>
      </c>
      <c r="AA192" s="862">
        <v>0</v>
      </c>
      <c r="AB192" s="862">
        <v>0</v>
      </c>
      <c r="AC192" s="862">
        <v>0</v>
      </c>
      <c r="AD192" s="862">
        <v>0</v>
      </c>
      <c r="AE192" s="862">
        <v>0</v>
      </c>
      <c r="AF192" s="862">
        <v>0</v>
      </c>
      <c r="AG192" s="862">
        <v>0</v>
      </c>
      <c r="AH192" s="862">
        <v>0</v>
      </c>
      <c r="AI192" s="862">
        <v>0</v>
      </c>
      <c r="AJ192" s="862">
        <v>0</v>
      </c>
      <c r="AK192" s="862">
        <v>0</v>
      </c>
      <c r="AL192" s="862">
        <v>0</v>
      </c>
      <c r="AM192" s="862">
        <v>0</v>
      </c>
      <c r="AN192" s="862">
        <v>0</v>
      </c>
      <c r="AO192" s="862">
        <v>0</v>
      </c>
      <c r="AP192" s="862">
        <v>0</v>
      </c>
      <c r="AQ192" s="862">
        <v>0</v>
      </c>
      <c r="AR192" s="862">
        <v>0</v>
      </c>
      <c r="AS192" s="862">
        <v>0</v>
      </c>
      <c r="AT192" s="862">
        <v>0</v>
      </c>
      <c r="AU192" s="862">
        <v>0</v>
      </c>
      <c r="AV192" s="862">
        <v>0</v>
      </c>
      <c r="AW192" s="862">
        <v>0</v>
      </c>
      <c r="AX192" s="862">
        <v>0</v>
      </c>
      <c r="AY192" s="862">
        <v>0</v>
      </c>
      <c r="AZ192" s="862">
        <v>0</v>
      </c>
      <c r="BA192" s="862">
        <v>0</v>
      </c>
      <c r="BB192" s="862">
        <v>0</v>
      </c>
      <c r="BC192" s="862">
        <v>0</v>
      </c>
      <c r="BD192" s="862">
        <v>0</v>
      </c>
      <c r="BE192" s="862">
        <v>0</v>
      </c>
      <c r="BF192" s="862">
        <v>0</v>
      </c>
      <c r="BG192" s="862">
        <v>0</v>
      </c>
      <c r="BH192" s="862">
        <v>0</v>
      </c>
      <c r="BI192" s="862">
        <v>0</v>
      </c>
      <c r="BJ192" s="862">
        <v>0</v>
      </c>
      <c r="BK192" s="862">
        <v>0</v>
      </c>
      <c r="BL192" s="862">
        <v>0</v>
      </c>
      <c r="BM192" s="862">
        <v>0</v>
      </c>
      <c r="BN192" s="862">
        <v>0</v>
      </c>
      <c r="BO192" s="862">
        <v>0</v>
      </c>
      <c r="BP192" s="862">
        <v>0</v>
      </c>
      <c r="BQ192" s="862">
        <v>0</v>
      </c>
      <c r="BR192" s="862">
        <v>0</v>
      </c>
      <c r="BS192" s="862">
        <v>0</v>
      </c>
      <c r="BT192" s="862">
        <v>0</v>
      </c>
      <c r="BU192" s="862">
        <v>0</v>
      </c>
      <c r="BV192" s="862">
        <v>0</v>
      </c>
      <c r="BW192" s="862">
        <v>0</v>
      </c>
      <c r="BX192" s="862">
        <v>0</v>
      </c>
      <c r="BY192" s="862">
        <v>0</v>
      </c>
      <c r="BZ192" s="862">
        <v>0</v>
      </c>
      <c r="CA192" s="862">
        <v>0</v>
      </c>
      <c r="CB192" s="862">
        <v>0</v>
      </c>
      <c r="CC192" s="862">
        <v>0</v>
      </c>
      <c r="CD192" s="862">
        <v>0</v>
      </c>
      <c r="CE192" s="862">
        <v>0</v>
      </c>
      <c r="CF192" s="862">
        <v>0</v>
      </c>
      <c r="CG192" s="862">
        <v>0</v>
      </c>
      <c r="CH192" s="862">
        <v>0</v>
      </c>
      <c r="CI192" s="862">
        <v>0</v>
      </c>
      <c r="CJ192" s="862">
        <v>0</v>
      </c>
      <c r="CK192" s="862">
        <v>0</v>
      </c>
      <c r="CL192" s="862">
        <v>0</v>
      </c>
      <c r="CM192" s="862">
        <v>0</v>
      </c>
      <c r="CN192" s="862">
        <v>0</v>
      </c>
      <c r="CO192" s="862">
        <v>0</v>
      </c>
      <c r="CP192" s="862">
        <v>0</v>
      </c>
      <c r="CQ192" s="862">
        <v>0</v>
      </c>
      <c r="CR192" s="862">
        <v>0</v>
      </c>
      <c r="CS192" s="862">
        <v>0</v>
      </c>
      <c r="CT192" s="862">
        <v>0</v>
      </c>
      <c r="CU192" s="862">
        <v>0</v>
      </c>
      <c r="CV192" s="862">
        <v>0</v>
      </c>
      <c r="CW192" s="862">
        <v>0</v>
      </c>
      <c r="CX192" s="862">
        <v>0</v>
      </c>
      <c r="CY192" s="862">
        <v>0</v>
      </c>
      <c r="CZ192" s="862">
        <v>0</v>
      </c>
      <c r="DA192" s="862">
        <v>0</v>
      </c>
      <c r="DB192" s="862">
        <v>0</v>
      </c>
      <c r="DC192" s="862">
        <v>0</v>
      </c>
      <c r="DD192" s="862">
        <v>0</v>
      </c>
      <c r="DE192" s="862">
        <v>0</v>
      </c>
      <c r="DF192" s="862">
        <v>0</v>
      </c>
      <c r="DG192" s="862">
        <v>0</v>
      </c>
      <c r="DH192" s="862">
        <v>0</v>
      </c>
      <c r="DI192" s="862">
        <v>0</v>
      </c>
      <c r="DJ192" s="862">
        <v>0</v>
      </c>
      <c r="DK192" s="862">
        <v>0</v>
      </c>
      <c r="DL192" s="862">
        <v>0</v>
      </c>
      <c r="DM192" s="862">
        <v>0</v>
      </c>
      <c r="DN192" s="862">
        <v>0</v>
      </c>
      <c r="DO192" s="862">
        <v>0</v>
      </c>
      <c r="DP192" s="862">
        <v>0</v>
      </c>
      <c r="DQ192" s="862">
        <v>0</v>
      </c>
      <c r="DR192" s="862">
        <v>0</v>
      </c>
      <c r="DS192" s="862">
        <v>0</v>
      </c>
      <c r="DT192" s="862">
        <v>0</v>
      </c>
      <c r="DU192" s="862">
        <v>0</v>
      </c>
      <c r="DV192" s="862">
        <v>0</v>
      </c>
      <c r="DW192" s="862">
        <v>0</v>
      </c>
      <c r="DX192" s="862">
        <v>0</v>
      </c>
      <c r="DY192" s="862">
        <v>0</v>
      </c>
      <c r="DZ192" s="862">
        <v>0</v>
      </c>
      <c r="EA192" s="862">
        <v>0</v>
      </c>
      <c r="EB192" s="862">
        <v>0</v>
      </c>
      <c r="EC192" s="862">
        <v>0</v>
      </c>
      <c r="ED192" s="862">
        <v>0</v>
      </c>
      <c r="EE192" s="862">
        <v>0</v>
      </c>
      <c r="EF192" s="862">
        <v>0</v>
      </c>
      <c r="EG192" s="862">
        <v>0</v>
      </c>
      <c r="EH192" s="862">
        <v>0</v>
      </c>
      <c r="EI192" s="862">
        <v>0</v>
      </c>
      <c r="EJ192" s="862">
        <v>0</v>
      </c>
      <c r="EK192" s="862">
        <v>0</v>
      </c>
      <c r="EL192" s="862">
        <v>0</v>
      </c>
      <c r="EM192" s="862">
        <v>0</v>
      </c>
      <c r="EN192" s="862">
        <v>0</v>
      </c>
      <c r="EO192" s="862">
        <v>0</v>
      </c>
      <c r="EP192" s="862">
        <v>0</v>
      </c>
      <c r="EQ192" s="862">
        <v>0</v>
      </c>
      <c r="ER192" s="862">
        <v>0</v>
      </c>
      <c r="ES192" s="862">
        <v>0</v>
      </c>
      <c r="ET192" s="862">
        <v>0</v>
      </c>
      <c r="EU192" s="862">
        <v>0</v>
      </c>
      <c r="EV192" s="862">
        <v>0</v>
      </c>
      <c r="EW192" s="862">
        <v>0</v>
      </c>
      <c r="EX192" s="862">
        <v>0</v>
      </c>
      <c r="EY192" s="862">
        <v>0</v>
      </c>
      <c r="EZ192" s="862">
        <v>0</v>
      </c>
      <c r="FA192" s="862">
        <v>0</v>
      </c>
      <c r="FB192" s="862">
        <v>0</v>
      </c>
      <c r="FC192" s="862">
        <v>0</v>
      </c>
      <c r="FD192" s="862">
        <v>0</v>
      </c>
      <c r="FE192" s="862">
        <v>0</v>
      </c>
      <c r="FF192" s="862">
        <v>0</v>
      </c>
      <c r="FG192" s="862">
        <v>0</v>
      </c>
      <c r="FH192" s="862">
        <v>0</v>
      </c>
      <c r="FI192" s="862">
        <v>0</v>
      </c>
      <c r="FJ192" s="862">
        <v>0</v>
      </c>
      <c r="FK192" s="862">
        <v>0</v>
      </c>
      <c r="FL192" s="862">
        <v>0</v>
      </c>
      <c r="FM192" s="862">
        <v>0</v>
      </c>
      <c r="FN192" s="862">
        <v>0</v>
      </c>
      <c r="FO192" s="862">
        <v>0</v>
      </c>
      <c r="FP192" s="862">
        <v>0</v>
      </c>
      <c r="FQ192" s="862">
        <v>0</v>
      </c>
      <c r="FR192" s="862">
        <v>0</v>
      </c>
      <c r="FS192" s="862">
        <v>0</v>
      </c>
      <c r="FT192" s="862">
        <v>0</v>
      </c>
      <c r="FU192" s="862">
        <v>0</v>
      </c>
      <c r="FV192" s="862">
        <v>0</v>
      </c>
      <c r="FW192" s="862">
        <v>0</v>
      </c>
      <c r="FX192" s="862">
        <v>0</v>
      </c>
      <c r="FY192" s="862">
        <v>0</v>
      </c>
      <c r="FZ192" s="862">
        <v>0</v>
      </c>
      <c r="GA192" s="862">
        <v>0</v>
      </c>
      <c r="GB192" s="862">
        <v>0</v>
      </c>
      <c r="GC192" s="862">
        <v>0</v>
      </c>
      <c r="GD192" s="862">
        <v>0</v>
      </c>
      <c r="GE192" s="862">
        <v>0</v>
      </c>
      <c r="GF192" s="862">
        <v>0</v>
      </c>
      <c r="GG192" s="862">
        <v>0</v>
      </c>
      <c r="GH192" s="862">
        <v>0</v>
      </c>
      <c r="GI192" s="862">
        <v>0</v>
      </c>
      <c r="GJ192" s="862">
        <v>0</v>
      </c>
      <c r="GK192" s="862">
        <v>0</v>
      </c>
      <c r="GL192" s="862">
        <v>0</v>
      </c>
      <c r="GM192" s="862">
        <v>0</v>
      </c>
      <c r="GN192" s="862">
        <v>0</v>
      </c>
      <c r="GO192" s="862">
        <v>0</v>
      </c>
      <c r="GP192" s="862">
        <v>0</v>
      </c>
      <c r="GQ192" s="862">
        <v>0</v>
      </c>
      <c r="GR192" s="862">
        <v>0</v>
      </c>
      <c r="GS192" s="862">
        <v>0</v>
      </c>
      <c r="GT192" s="862">
        <v>0</v>
      </c>
      <c r="GU192" s="862">
        <v>0</v>
      </c>
      <c r="GV192" s="862">
        <v>0</v>
      </c>
      <c r="GW192" s="862">
        <v>0</v>
      </c>
      <c r="GX192" s="862">
        <v>0</v>
      </c>
      <c r="GY192" s="862">
        <v>0</v>
      </c>
      <c r="GZ192" s="862">
        <v>0</v>
      </c>
      <c r="HA192" s="862">
        <v>0</v>
      </c>
      <c r="HB192" s="862">
        <v>0</v>
      </c>
      <c r="HC192" s="862">
        <v>0</v>
      </c>
      <c r="HD192" s="862">
        <v>0</v>
      </c>
      <c r="HE192" s="862">
        <v>0</v>
      </c>
      <c r="HF192" s="862">
        <v>0</v>
      </c>
      <c r="HG192" s="862">
        <v>0</v>
      </c>
      <c r="HH192" s="862">
        <v>0</v>
      </c>
      <c r="HI192" s="862">
        <v>0</v>
      </c>
      <c r="HJ192" s="862">
        <v>0</v>
      </c>
      <c r="HK192" s="862">
        <v>0</v>
      </c>
      <c r="HL192" s="862">
        <v>0</v>
      </c>
      <c r="HM192" s="862">
        <v>0</v>
      </c>
      <c r="HN192" s="862">
        <v>0</v>
      </c>
      <c r="HO192" s="862">
        <v>0</v>
      </c>
      <c r="HP192" s="862">
        <v>0</v>
      </c>
      <c r="HQ192" s="862">
        <v>0</v>
      </c>
      <c r="HR192" s="862">
        <v>0</v>
      </c>
      <c r="HS192" s="862">
        <v>0</v>
      </c>
      <c r="HT192" s="862">
        <v>0</v>
      </c>
      <c r="HU192" s="862">
        <v>0</v>
      </c>
      <c r="HV192" s="862">
        <v>0</v>
      </c>
      <c r="HW192" s="862">
        <v>0</v>
      </c>
      <c r="HX192" s="862">
        <v>0</v>
      </c>
      <c r="HY192" s="862">
        <v>0</v>
      </c>
      <c r="HZ192" s="862">
        <v>0</v>
      </c>
      <c r="IA192" s="862">
        <v>0</v>
      </c>
      <c r="IB192" s="862">
        <v>0</v>
      </c>
      <c r="IC192" s="862">
        <v>0</v>
      </c>
      <c r="ID192" s="862">
        <v>0</v>
      </c>
      <c r="IE192" s="862">
        <v>0</v>
      </c>
      <c r="IF192" s="862">
        <v>0</v>
      </c>
      <c r="IG192" s="862">
        <v>0</v>
      </c>
      <c r="IH192" s="862">
        <v>0</v>
      </c>
      <c r="II192" s="862">
        <v>0</v>
      </c>
      <c r="IJ192" s="862">
        <v>0</v>
      </c>
      <c r="IK192" s="862">
        <v>0</v>
      </c>
      <c r="IL192" s="862">
        <v>0</v>
      </c>
      <c r="IM192" s="862">
        <v>0</v>
      </c>
      <c r="IN192" s="862">
        <v>0</v>
      </c>
      <c r="IO192" s="862">
        <v>0</v>
      </c>
      <c r="IP192" s="862">
        <v>0</v>
      </c>
      <c r="IQ192" s="862">
        <v>0</v>
      </c>
      <c r="IR192" s="862">
        <v>0</v>
      </c>
      <c r="IS192" s="862">
        <v>0</v>
      </c>
      <c r="IT192" s="862">
        <v>0</v>
      </c>
      <c r="IU192" s="862">
        <v>0</v>
      </c>
      <c r="IV192" s="862">
        <v>0</v>
      </c>
      <c r="IW192" s="862">
        <v>0</v>
      </c>
      <c r="IX192" s="862">
        <v>0</v>
      </c>
      <c r="IY192" s="862">
        <v>0</v>
      </c>
      <c r="IZ192" s="862">
        <v>0</v>
      </c>
      <c r="JA192" s="862">
        <v>0</v>
      </c>
      <c r="JB192" s="862">
        <v>0</v>
      </c>
      <c r="JC192" s="862">
        <v>0</v>
      </c>
      <c r="JD192" s="862">
        <v>0</v>
      </c>
      <c r="JE192" s="862">
        <v>0</v>
      </c>
      <c r="JF192" s="862">
        <v>0</v>
      </c>
      <c r="JG192" s="862">
        <v>0</v>
      </c>
      <c r="JH192" s="862">
        <v>0</v>
      </c>
      <c r="JI192" s="862">
        <v>0</v>
      </c>
      <c r="JJ192" s="862">
        <v>0</v>
      </c>
      <c r="JK192" s="862">
        <v>0</v>
      </c>
      <c r="JL192" s="862">
        <v>0</v>
      </c>
      <c r="JM192" s="862">
        <v>0</v>
      </c>
      <c r="JN192" s="862">
        <v>0</v>
      </c>
      <c r="JO192" s="862">
        <v>0</v>
      </c>
      <c r="JP192" s="862">
        <v>0</v>
      </c>
      <c r="JQ192" s="862">
        <v>0</v>
      </c>
      <c r="JR192" s="862">
        <v>0</v>
      </c>
      <c r="JS192" s="862">
        <v>0</v>
      </c>
      <c r="JT192" s="862">
        <v>0</v>
      </c>
      <c r="JU192" s="862">
        <v>0</v>
      </c>
      <c r="JV192" s="862">
        <v>0</v>
      </c>
      <c r="JW192" s="862">
        <v>0</v>
      </c>
      <c r="JX192" s="862">
        <v>0</v>
      </c>
      <c r="JY192" s="862">
        <v>0</v>
      </c>
      <c r="JZ192" s="862">
        <v>0</v>
      </c>
      <c r="KA192" s="862">
        <v>0</v>
      </c>
      <c r="KB192" s="862">
        <v>0</v>
      </c>
      <c r="KC192" s="862">
        <v>0</v>
      </c>
      <c r="KD192" s="862">
        <v>0</v>
      </c>
      <c r="KE192" s="862">
        <v>0</v>
      </c>
      <c r="KF192" s="862">
        <v>0</v>
      </c>
      <c r="KG192" s="862">
        <v>0</v>
      </c>
      <c r="KH192" s="862">
        <v>0</v>
      </c>
      <c r="KI192" s="862">
        <v>0</v>
      </c>
      <c r="KJ192" s="862">
        <v>0</v>
      </c>
      <c r="KK192" s="862">
        <v>0</v>
      </c>
      <c r="KL192" s="862">
        <v>0</v>
      </c>
      <c r="KM192" s="862">
        <v>0</v>
      </c>
      <c r="KN192" s="862">
        <v>0</v>
      </c>
      <c r="KO192" s="862">
        <v>0</v>
      </c>
      <c r="KP192" s="862">
        <v>0</v>
      </c>
      <c r="KQ192" s="862">
        <v>0</v>
      </c>
      <c r="KR192" s="862">
        <v>0</v>
      </c>
      <c r="KS192" s="862">
        <v>0</v>
      </c>
      <c r="KT192" s="862">
        <v>0</v>
      </c>
      <c r="KU192" s="862">
        <v>0</v>
      </c>
      <c r="KV192" s="862">
        <v>0</v>
      </c>
      <c r="KW192" s="862">
        <v>0</v>
      </c>
      <c r="KX192" s="862">
        <v>0</v>
      </c>
      <c r="KY192" s="862">
        <v>0</v>
      </c>
      <c r="KZ192" s="862">
        <v>0</v>
      </c>
      <c r="LA192" s="862">
        <v>0</v>
      </c>
      <c r="LB192" s="862">
        <v>0</v>
      </c>
      <c r="LC192" s="862">
        <v>0</v>
      </c>
      <c r="LD192" s="862">
        <v>0</v>
      </c>
      <c r="LE192" s="862">
        <v>0</v>
      </c>
      <c r="LF192" s="862">
        <v>0</v>
      </c>
      <c r="LG192" s="862">
        <v>0</v>
      </c>
      <c r="LH192" s="862">
        <v>0</v>
      </c>
      <c r="LI192" s="862">
        <v>0</v>
      </c>
      <c r="LJ192" s="862">
        <v>0</v>
      </c>
      <c r="LK192" s="862">
        <v>0</v>
      </c>
      <c r="LL192" s="862">
        <v>0</v>
      </c>
      <c r="LM192" s="862">
        <v>0</v>
      </c>
      <c r="LN192" s="862">
        <v>0</v>
      </c>
      <c r="LO192" s="862">
        <v>0</v>
      </c>
      <c r="LP192" s="862">
        <v>0</v>
      </c>
      <c r="LQ192" s="862">
        <v>0</v>
      </c>
      <c r="LR192" s="862">
        <v>0</v>
      </c>
      <c r="LS192" s="862">
        <v>0</v>
      </c>
      <c r="LT192" s="862">
        <v>0</v>
      </c>
      <c r="LU192" s="862">
        <v>0</v>
      </c>
      <c r="LV192" s="862">
        <v>0</v>
      </c>
      <c r="LW192" s="862">
        <v>0</v>
      </c>
      <c r="LX192" s="862">
        <v>0</v>
      </c>
      <c r="LY192" s="862">
        <v>0</v>
      </c>
      <c r="LZ192" s="862">
        <v>0</v>
      </c>
      <c r="MA192" s="862">
        <v>0</v>
      </c>
      <c r="MB192" s="862">
        <v>0</v>
      </c>
      <c r="MC192" s="862">
        <v>0</v>
      </c>
      <c r="MD192" s="862">
        <v>0</v>
      </c>
      <c r="ME192" s="862">
        <v>0</v>
      </c>
      <c r="MF192" s="862">
        <v>0</v>
      </c>
      <c r="MG192" s="862">
        <v>0</v>
      </c>
      <c r="MH192" s="862">
        <v>0</v>
      </c>
      <c r="MI192" s="862">
        <v>0</v>
      </c>
      <c r="MJ192" s="862">
        <v>0</v>
      </c>
      <c r="MK192" s="862">
        <v>0</v>
      </c>
      <c r="ML192" s="862">
        <v>0</v>
      </c>
      <c r="MM192" s="862">
        <v>0</v>
      </c>
      <c r="MN192" s="862">
        <v>0</v>
      </c>
      <c r="MO192" s="862">
        <v>0</v>
      </c>
      <c r="MP192" s="862">
        <v>0</v>
      </c>
      <c r="MQ192" s="862">
        <v>0</v>
      </c>
      <c r="MR192" s="862">
        <v>0</v>
      </c>
      <c r="MS192" s="862">
        <v>0</v>
      </c>
      <c r="MT192" s="862">
        <v>0</v>
      </c>
      <c r="MU192" s="862">
        <v>0</v>
      </c>
      <c r="MV192" s="862">
        <v>0</v>
      </c>
      <c r="MW192" s="862">
        <v>0</v>
      </c>
      <c r="MX192" s="862">
        <v>0</v>
      </c>
      <c r="MY192" s="862">
        <v>0</v>
      </c>
      <c r="MZ192" s="862">
        <v>0</v>
      </c>
      <c r="NA192" s="862">
        <v>0</v>
      </c>
      <c r="NB192" s="862">
        <v>0</v>
      </c>
      <c r="NC192" s="862">
        <v>0</v>
      </c>
      <c r="ND192" s="862">
        <v>0</v>
      </c>
      <c r="NE192" s="862">
        <v>0</v>
      </c>
      <c r="NF192" s="862">
        <v>0</v>
      </c>
      <c r="NG192" s="862">
        <v>0</v>
      </c>
      <c r="NH192" s="862">
        <v>0</v>
      </c>
      <c r="NI192" s="862">
        <v>0</v>
      </c>
      <c r="NJ192" s="862">
        <v>0</v>
      </c>
      <c r="NK192" s="862">
        <v>0</v>
      </c>
      <c r="NL192" s="862">
        <v>0</v>
      </c>
      <c r="NM192" s="862">
        <v>0</v>
      </c>
      <c r="NN192" s="862">
        <v>0</v>
      </c>
      <c r="NO192" s="862">
        <v>0</v>
      </c>
      <c r="NP192" s="862">
        <v>0</v>
      </c>
      <c r="NQ192" s="862">
        <v>0</v>
      </c>
      <c r="NR192" s="862">
        <v>0</v>
      </c>
      <c r="NS192" s="862">
        <v>0</v>
      </c>
      <c r="NT192" s="862">
        <v>0</v>
      </c>
      <c r="NU192" s="862">
        <v>0</v>
      </c>
      <c r="NV192" s="862">
        <v>0</v>
      </c>
      <c r="NW192" s="862">
        <v>0</v>
      </c>
      <c r="NX192" s="862">
        <v>0</v>
      </c>
      <c r="NY192" s="862">
        <v>0</v>
      </c>
      <c r="NZ192" s="862">
        <v>0</v>
      </c>
      <c r="OA192" s="862">
        <v>0</v>
      </c>
      <c r="OB192" s="862">
        <v>0</v>
      </c>
      <c r="OC192" s="862">
        <v>0</v>
      </c>
      <c r="OD192" s="862">
        <v>0</v>
      </c>
      <c r="OE192" s="862">
        <v>0</v>
      </c>
      <c r="OF192" s="862">
        <v>0</v>
      </c>
      <c r="OG192" s="862">
        <v>0</v>
      </c>
      <c r="OH192" s="862">
        <v>0</v>
      </c>
      <c r="OI192" s="862">
        <v>0</v>
      </c>
      <c r="OJ192" s="862">
        <v>0</v>
      </c>
      <c r="OK192" s="862">
        <v>0</v>
      </c>
      <c r="OL192" s="862">
        <v>0</v>
      </c>
      <c r="OM192" s="862">
        <v>0</v>
      </c>
      <c r="ON192" s="862">
        <v>0</v>
      </c>
      <c r="OO192" s="862">
        <v>0</v>
      </c>
      <c r="OP192" s="862">
        <v>0</v>
      </c>
      <c r="OQ192" s="862">
        <v>0</v>
      </c>
      <c r="OR192" s="862">
        <v>0</v>
      </c>
      <c r="OS192" s="862">
        <v>0</v>
      </c>
      <c r="OT192" s="862">
        <v>0</v>
      </c>
      <c r="OU192" s="862">
        <v>0</v>
      </c>
      <c r="OV192" s="862">
        <v>0</v>
      </c>
      <c r="OW192" s="862">
        <v>0</v>
      </c>
      <c r="OX192" s="862">
        <v>0</v>
      </c>
      <c r="OY192" s="862">
        <v>0</v>
      </c>
      <c r="OZ192" s="862">
        <v>0</v>
      </c>
      <c r="PA192" s="862">
        <v>0</v>
      </c>
      <c r="PB192" s="862">
        <v>0</v>
      </c>
      <c r="PC192" s="862">
        <v>0</v>
      </c>
      <c r="PD192" s="862">
        <v>0</v>
      </c>
      <c r="PE192" s="862">
        <v>0</v>
      </c>
      <c r="PF192" s="862">
        <v>0</v>
      </c>
      <c r="PG192" s="862">
        <v>0</v>
      </c>
      <c r="PH192" s="862">
        <v>0</v>
      </c>
      <c r="PI192" s="862">
        <v>0</v>
      </c>
      <c r="PJ192" s="862">
        <v>0</v>
      </c>
      <c r="PK192" s="862">
        <v>0</v>
      </c>
      <c r="PL192" s="862">
        <v>0</v>
      </c>
      <c r="PM192" s="862">
        <v>0</v>
      </c>
      <c r="PN192" s="862">
        <v>0</v>
      </c>
      <c r="PO192" s="862">
        <v>0</v>
      </c>
      <c r="PP192" s="862">
        <v>0</v>
      </c>
      <c r="PQ192" s="862">
        <v>0</v>
      </c>
      <c r="PR192" s="862">
        <v>0</v>
      </c>
      <c r="PS192" s="862">
        <v>0</v>
      </c>
      <c r="PT192" s="862">
        <v>0</v>
      </c>
      <c r="PU192" s="862">
        <v>0</v>
      </c>
      <c r="PV192" s="862">
        <v>0</v>
      </c>
      <c r="PW192" s="862">
        <v>0</v>
      </c>
      <c r="PX192" s="862">
        <v>0</v>
      </c>
      <c r="PY192" s="862">
        <v>0</v>
      </c>
      <c r="PZ192" s="862">
        <v>0</v>
      </c>
      <c r="QA192" s="862">
        <v>0</v>
      </c>
      <c r="QB192" s="862">
        <v>0</v>
      </c>
      <c r="QC192" s="862">
        <v>0</v>
      </c>
      <c r="QD192" s="862">
        <v>0</v>
      </c>
      <c r="QE192" s="862">
        <v>0</v>
      </c>
      <c r="QF192" s="862">
        <v>0</v>
      </c>
      <c r="QG192" s="862">
        <v>0</v>
      </c>
      <c r="QH192" s="862">
        <v>0</v>
      </c>
      <c r="QI192" s="862">
        <v>0</v>
      </c>
      <c r="QJ192" s="862">
        <v>0</v>
      </c>
      <c r="QK192" s="862">
        <v>0</v>
      </c>
      <c r="QL192" s="862">
        <v>0</v>
      </c>
      <c r="QM192" s="862">
        <v>0</v>
      </c>
      <c r="QN192" s="862">
        <v>0</v>
      </c>
      <c r="QO192" s="862">
        <v>0</v>
      </c>
      <c r="QP192" s="862">
        <v>0</v>
      </c>
      <c r="QQ192" s="862">
        <v>0</v>
      </c>
      <c r="QR192" s="862">
        <v>0</v>
      </c>
      <c r="QS192" s="862">
        <v>0</v>
      </c>
      <c r="QT192" s="862">
        <v>0</v>
      </c>
      <c r="QU192" s="862">
        <v>0</v>
      </c>
      <c r="QV192" s="862">
        <v>0</v>
      </c>
      <c r="QW192" s="862">
        <v>0</v>
      </c>
      <c r="QX192" s="862">
        <v>0</v>
      </c>
      <c r="QY192" s="862">
        <v>0</v>
      </c>
      <c r="QZ192" s="862">
        <v>0</v>
      </c>
      <c r="RA192" s="862">
        <v>0</v>
      </c>
      <c r="RB192" s="862">
        <v>0</v>
      </c>
      <c r="RC192" s="862">
        <v>0</v>
      </c>
      <c r="RD192" s="862">
        <v>0</v>
      </c>
      <c r="RE192" s="862">
        <v>0</v>
      </c>
      <c r="RF192" s="862">
        <v>0</v>
      </c>
      <c r="RG192" s="862">
        <v>0</v>
      </c>
      <c r="RH192" s="862">
        <v>0</v>
      </c>
      <c r="RI192" s="862">
        <v>0</v>
      </c>
      <c r="RJ192" s="862">
        <v>0</v>
      </c>
      <c r="RK192" s="862">
        <v>0</v>
      </c>
      <c r="RL192" s="862">
        <v>0</v>
      </c>
      <c r="RM192" s="862">
        <v>0</v>
      </c>
      <c r="RN192" s="862">
        <v>0</v>
      </c>
      <c r="RO192" s="862">
        <v>0</v>
      </c>
      <c r="RP192" s="862">
        <v>0</v>
      </c>
      <c r="RQ192" s="862">
        <v>0</v>
      </c>
      <c r="RR192" s="862">
        <v>0</v>
      </c>
      <c r="RS192" s="862">
        <v>0</v>
      </c>
      <c r="RT192" s="862">
        <v>0</v>
      </c>
      <c r="RU192" s="862">
        <v>0</v>
      </c>
      <c r="RV192" s="862">
        <v>0</v>
      </c>
      <c r="RW192" s="862">
        <v>0</v>
      </c>
      <c r="RX192" s="862">
        <v>0</v>
      </c>
      <c r="RY192" s="862">
        <v>0</v>
      </c>
      <c r="RZ192" s="862">
        <v>0</v>
      </c>
      <c r="SA192" s="862">
        <v>0</v>
      </c>
      <c r="SB192" s="862">
        <v>0</v>
      </c>
      <c r="SC192" s="862">
        <v>0</v>
      </c>
      <c r="SD192" s="862">
        <v>0</v>
      </c>
      <c r="SE192" s="862">
        <v>0</v>
      </c>
      <c r="SF192" s="862">
        <v>0</v>
      </c>
      <c r="SG192" s="862">
        <v>0</v>
      </c>
      <c r="SH192" s="862">
        <v>0</v>
      </c>
      <c r="SI192" s="862">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625</v>
      </c>
      <c r="J193" s="764"/>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756</v>
      </c>
      <c r="J194" s="768"/>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757</v>
      </c>
      <c r="J195" s="770"/>
      <c r="K195" s="865">
        <v>0</v>
      </c>
      <c r="L195" s="865">
        <v>0</v>
      </c>
      <c r="M195" s="865">
        <v>0</v>
      </c>
      <c r="N195" s="865">
        <v>0</v>
      </c>
      <c r="O195" s="865">
        <v>0</v>
      </c>
      <c r="P195" s="865">
        <v>0</v>
      </c>
      <c r="Q195" s="865">
        <v>0</v>
      </c>
      <c r="R195" s="865">
        <v>0</v>
      </c>
      <c r="S195" s="865">
        <v>0</v>
      </c>
      <c r="T195" s="865">
        <v>0</v>
      </c>
      <c r="U195" s="865">
        <v>0</v>
      </c>
      <c r="V195" s="865">
        <v>0</v>
      </c>
      <c r="W195" s="865">
        <v>0</v>
      </c>
      <c r="X195" s="865">
        <v>0</v>
      </c>
      <c r="Y195" s="865">
        <v>0</v>
      </c>
      <c r="Z195" s="865">
        <v>0</v>
      </c>
      <c r="AA195" s="865">
        <v>0</v>
      </c>
      <c r="AB195" s="865">
        <v>0</v>
      </c>
      <c r="AC195" s="865">
        <v>0</v>
      </c>
      <c r="AD195" s="865">
        <v>0</v>
      </c>
      <c r="AE195" s="865">
        <v>0</v>
      </c>
      <c r="AF195" s="865">
        <v>0</v>
      </c>
      <c r="AG195" s="865">
        <v>0</v>
      </c>
      <c r="AH195" s="865">
        <v>0</v>
      </c>
      <c r="AI195" s="865">
        <v>0</v>
      </c>
      <c r="AJ195" s="865">
        <v>0</v>
      </c>
      <c r="AK195" s="865">
        <v>0</v>
      </c>
      <c r="AL195" s="865">
        <v>0</v>
      </c>
      <c r="AM195" s="865">
        <v>0</v>
      </c>
      <c r="AN195" s="865">
        <v>0</v>
      </c>
      <c r="AO195" s="865">
        <v>0</v>
      </c>
      <c r="AP195" s="865">
        <v>0</v>
      </c>
      <c r="AQ195" s="865">
        <v>0</v>
      </c>
      <c r="AR195" s="865">
        <v>0</v>
      </c>
      <c r="AS195" s="865">
        <v>0</v>
      </c>
      <c r="AT195" s="865">
        <v>0</v>
      </c>
      <c r="AU195" s="865">
        <v>0</v>
      </c>
      <c r="AV195" s="865">
        <v>0</v>
      </c>
      <c r="AW195" s="865">
        <v>0</v>
      </c>
      <c r="AX195" s="865">
        <v>0</v>
      </c>
      <c r="AY195" s="865">
        <v>0</v>
      </c>
      <c r="AZ195" s="865">
        <v>0</v>
      </c>
      <c r="BA195" s="865">
        <v>0</v>
      </c>
      <c r="BB195" s="865">
        <v>0</v>
      </c>
      <c r="BC195" s="865">
        <v>0</v>
      </c>
      <c r="BD195" s="865">
        <v>0</v>
      </c>
      <c r="BE195" s="865">
        <v>0</v>
      </c>
      <c r="BF195" s="865">
        <v>0</v>
      </c>
      <c r="BG195" s="865">
        <v>0</v>
      </c>
      <c r="BH195" s="865">
        <v>0</v>
      </c>
      <c r="BI195" s="865">
        <v>0</v>
      </c>
      <c r="BJ195" s="865">
        <v>0</v>
      </c>
      <c r="BK195" s="865">
        <v>0</v>
      </c>
      <c r="BL195" s="865">
        <v>0</v>
      </c>
      <c r="BM195" s="865">
        <v>0</v>
      </c>
      <c r="BN195" s="865">
        <v>0</v>
      </c>
      <c r="BO195" s="865">
        <v>0</v>
      </c>
      <c r="BP195" s="865">
        <v>0</v>
      </c>
      <c r="BQ195" s="865">
        <v>0</v>
      </c>
      <c r="BR195" s="865">
        <v>0</v>
      </c>
      <c r="BS195" s="865">
        <v>0</v>
      </c>
      <c r="BT195" s="865">
        <v>0</v>
      </c>
      <c r="BU195" s="865">
        <v>0</v>
      </c>
      <c r="BV195" s="865">
        <v>0</v>
      </c>
      <c r="BW195" s="865">
        <v>0</v>
      </c>
      <c r="BX195" s="865">
        <v>0</v>
      </c>
      <c r="BY195" s="865">
        <v>0</v>
      </c>
      <c r="BZ195" s="865">
        <v>0</v>
      </c>
      <c r="CA195" s="865">
        <v>0</v>
      </c>
      <c r="CB195" s="865">
        <v>0</v>
      </c>
      <c r="CC195" s="865">
        <v>0</v>
      </c>
      <c r="CD195" s="865">
        <v>0</v>
      </c>
      <c r="CE195" s="865">
        <v>0</v>
      </c>
      <c r="CF195" s="865">
        <v>0</v>
      </c>
      <c r="CG195" s="865">
        <v>0</v>
      </c>
      <c r="CH195" s="865">
        <v>0</v>
      </c>
      <c r="CI195" s="865">
        <v>0</v>
      </c>
      <c r="CJ195" s="865">
        <v>0</v>
      </c>
      <c r="CK195" s="865">
        <v>0</v>
      </c>
      <c r="CL195" s="865">
        <v>0</v>
      </c>
      <c r="CM195" s="865">
        <v>0</v>
      </c>
      <c r="CN195" s="865">
        <v>0</v>
      </c>
      <c r="CO195" s="865">
        <v>0</v>
      </c>
      <c r="CP195" s="865">
        <v>0</v>
      </c>
      <c r="CQ195" s="865">
        <v>0</v>
      </c>
      <c r="CR195" s="865">
        <v>0</v>
      </c>
      <c r="CS195" s="865">
        <v>0</v>
      </c>
      <c r="CT195" s="865">
        <v>0</v>
      </c>
      <c r="CU195" s="865">
        <v>0</v>
      </c>
      <c r="CV195" s="865">
        <v>0</v>
      </c>
      <c r="CW195" s="865">
        <v>0</v>
      </c>
      <c r="CX195" s="865">
        <v>0</v>
      </c>
      <c r="CY195" s="865">
        <v>0</v>
      </c>
      <c r="CZ195" s="865">
        <v>0</v>
      </c>
      <c r="DA195" s="865">
        <v>0</v>
      </c>
      <c r="DB195" s="865">
        <v>0</v>
      </c>
      <c r="DC195" s="865">
        <v>0</v>
      </c>
      <c r="DD195" s="865">
        <v>0</v>
      </c>
      <c r="DE195" s="865">
        <v>0</v>
      </c>
      <c r="DF195" s="865">
        <v>0</v>
      </c>
      <c r="DG195" s="865">
        <v>0</v>
      </c>
      <c r="DH195" s="865">
        <v>0</v>
      </c>
      <c r="DI195" s="865">
        <v>0</v>
      </c>
      <c r="DJ195" s="865">
        <v>0</v>
      </c>
      <c r="DK195" s="865">
        <v>0</v>
      </c>
      <c r="DL195" s="865">
        <v>0</v>
      </c>
      <c r="DM195" s="865">
        <v>0</v>
      </c>
      <c r="DN195" s="865">
        <v>0</v>
      </c>
      <c r="DO195" s="865">
        <v>0</v>
      </c>
      <c r="DP195" s="865">
        <v>0</v>
      </c>
      <c r="DQ195" s="865">
        <v>0</v>
      </c>
      <c r="DR195" s="865">
        <v>0</v>
      </c>
      <c r="DS195" s="865">
        <v>0</v>
      </c>
      <c r="DT195" s="865">
        <v>0</v>
      </c>
      <c r="DU195" s="865">
        <v>0</v>
      </c>
      <c r="DV195" s="865">
        <v>0</v>
      </c>
      <c r="DW195" s="865">
        <v>0</v>
      </c>
      <c r="DX195" s="865">
        <v>0</v>
      </c>
      <c r="DY195" s="865">
        <v>0</v>
      </c>
      <c r="DZ195" s="865">
        <v>0</v>
      </c>
      <c r="EA195" s="865">
        <v>0</v>
      </c>
      <c r="EB195" s="865">
        <v>0</v>
      </c>
      <c r="EC195" s="865">
        <v>0</v>
      </c>
      <c r="ED195" s="865">
        <v>0</v>
      </c>
      <c r="EE195" s="865">
        <v>0</v>
      </c>
      <c r="EF195" s="865">
        <v>0</v>
      </c>
      <c r="EG195" s="865">
        <v>0</v>
      </c>
      <c r="EH195" s="865">
        <v>0</v>
      </c>
      <c r="EI195" s="865">
        <v>0</v>
      </c>
      <c r="EJ195" s="865">
        <v>0</v>
      </c>
      <c r="EK195" s="865">
        <v>0</v>
      </c>
      <c r="EL195" s="865">
        <v>0</v>
      </c>
      <c r="EM195" s="865">
        <v>0</v>
      </c>
      <c r="EN195" s="865">
        <v>0</v>
      </c>
      <c r="EO195" s="865">
        <v>0</v>
      </c>
      <c r="EP195" s="865">
        <v>0</v>
      </c>
      <c r="EQ195" s="865">
        <v>0</v>
      </c>
      <c r="ER195" s="865">
        <v>0</v>
      </c>
      <c r="ES195" s="865">
        <v>0</v>
      </c>
      <c r="ET195" s="865">
        <v>0</v>
      </c>
      <c r="EU195" s="865">
        <v>0</v>
      </c>
      <c r="EV195" s="865">
        <v>0</v>
      </c>
      <c r="EW195" s="865">
        <v>0</v>
      </c>
      <c r="EX195" s="865">
        <v>0</v>
      </c>
      <c r="EY195" s="865">
        <v>0</v>
      </c>
      <c r="EZ195" s="865">
        <v>0</v>
      </c>
      <c r="FA195" s="865">
        <v>0</v>
      </c>
      <c r="FB195" s="865">
        <v>0</v>
      </c>
      <c r="FC195" s="865">
        <v>0</v>
      </c>
      <c r="FD195" s="865">
        <v>0</v>
      </c>
      <c r="FE195" s="865">
        <v>0</v>
      </c>
      <c r="FF195" s="865">
        <v>0</v>
      </c>
      <c r="FG195" s="865">
        <v>0</v>
      </c>
      <c r="FH195" s="865">
        <v>0</v>
      </c>
      <c r="FI195" s="865">
        <v>0</v>
      </c>
      <c r="FJ195" s="865">
        <v>0</v>
      </c>
      <c r="FK195" s="865">
        <v>0</v>
      </c>
      <c r="FL195" s="865">
        <v>0</v>
      </c>
      <c r="FM195" s="865">
        <v>0</v>
      </c>
      <c r="FN195" s="865">
        <v>0</v>
      </c>
      <c r="FO195" s="865">
        <v>0</v>
      </c>
      <c r="FP195" s="865">
        <v>0</v>
      </c>
      <c r="FQ195" s="865">
        <v>0</v>
      </c>
      <c r="FR195" s="865">
        <v>0</v>
      </c>
      <c r="FS195" s="865">
        <v>0</v>
      </c>
      <c r="FT195" s="865">
        <v>0</v>
      </c>
      <c r="FU195" s="865">
        <v>0</v>
      </c>
      <c r="FV195" s="865">
        <v>0</v>
      </c>
      <c r="FW195" s="865">
        <v>0</v>
      </c>
      <c r="FX195" s="865">
        <v>0</v>
      </c>
      <c r="FY195" s="865">
        <v>0</v>
      </c>
      <c r="FZ195" s="865">
        <v>0</v>
      </c>
      <c r="GA195" s="865">
        <v>0</v>
      </c>
      <c r="GB195" s="865">
        <v>0</v>
      </c>
      <c r="GC195" s="865">
        <v>0</v>
      </c>
      <c r="GD195" s="865">
        <v>0</v>
      </c>
      <c r="GE195" s="865">
        <v>0</v>
      </c>
      <c r="GF195" s="865">
        <v>0</v>
      </c>
      <c r="GG195" s="865">
        <v>0</v>
      </c>
      <c r="GH195" s="865">
        <v>0</v>
      </c>
      <c r="GI195" s="865">
        <v>0</v>
      </c>
      <c r="GJ195" s="865">
        <v>0</v>
      </c>
      <c r="GK195" s="865">
        <v>0</v>
      </c>
      <c r="GL195" s="865">
        <v>0</v>
      </c>
      <c r="GM195" s="865">
        <v>0</v>
      </c>
      <c r="GN195" s="865">
        <v>0</v>
      </c>
      <c r="GO195" s="865">
        <v>0</v>
      </c>
      <c r="GP195" s="865">
        <v>0</v>
      </c>
      <c r="GQ195" s="865">
        <v>0</v>
      </c>
      <c r="GR195" s="865">
        <v>0</v>
      </c>
      <c r="GS195" s="865">
        <v>0</v>
      </c>
      <c r="GT195" s="865">
        <v>0</v>
      </c>
      <c r="GU195" s="865">
        <v>0</v>
      </c>
      <c r="GV195" s="865">
        <v>0</v>
      </c>
      <c r="GW195" s="865">
        <v>0</v>
      </c>
      <c r="GX195" s="865">
        <v>0</v>
      </c>
      <c r="GY195" s="865">
        <v>0</v>
      </c>
      <c r="GZ195" s="865">
        <v>0</v>
      </c>
      <c r="HA195" s="865">
        <v>0</v>
      </c>
      <c r="HB195" s="865">
        <v>0</v>
      </c>
      <c r="HC195" s="865">
        <v>0</v>
      </c>
      <c r="HD195" s="865">
        <v>0</v>
      </c>
      <c r="HE195" s="865">
        <v>0</v>
      </c>
      <c r="HF195" s="865">
        <v>0</v>
      </c>
      <c r="HG195" s="865">
        <v>0</v>
      </c>
      <c r="HH195" s="865">
        <v>0</v>
      </c>
      <c r="HI195" s="865">
        <v>0</v>
      </c>
      <c r="HJ195" s="865">
        <v>0</v>
      </c>
      <c r="HK195" s="865">
        <v>0</v>
      </c>
      <c r="HL195" s="865">
        <v>0</v>
      </c>
      <c r="HM195" s="865">
        <v>0</v>
      </c>
      <c r="HN195" s="865">
        <v>0</v>
      </c>
      <c r="HO195" s="865">
        <v>0</v>
      </c>
      <c r="HP195" s="865">
        <v>0</v>
      </c>
      <c r="HQ195" s="865">
        <v>0</v>
      </c>
      <c r="HR195" s="865">
        <v>0</v>
      </c>
      <c r="HS195" s="865">
        <v>0</v>
      </c>
      <c r="HT195" s="865">
        <v>0</v>
      </c>
      <c r="HU195" s="865">
        <v>0</v>
      </c>
      <c r="HV195" s="865">
        <v>0</v>
      </c>
      <c r="HW195" s="865">
        <v>0</v>
      </c>
      <c r="HX195" s="865">
        <v>0</v>
      </c>
      <c r="HY195" s="865">
        <v>0</v>
      </c>
      <c r="HZ195" s="865">
        <v>0</v>
      </c>
      <c r="IA195" s="865">
        <v>0</v>
      </c>
      <c r="IB195" s="865">
        <v>0</v>
      </c>
      <c r="IC195" s="865">
        <v>0</v>
      </c>
      <c r="ID195" s="865">
        <v>0</v>
      </c>
      <c r="IE195" s="865">
        <v>0</v>
      </c>
      <c r="IF195" s="865">
        <v>0</v>
      </c>
      <c r="IG195" s="865">
        <v>0</v>
      </c>
      <c r="IH195" s="865">
        <v>0</v>
      </c>
      <c r="II195" s="865">
        <v>0</v>
      </c>
      <c r="IJ195" s="865">
        <v>0</v>
      </c>
      <c r="IK195" s="865">
        <v>0</v>
      </c>
      <c r="IL195" s="865">
        <v>0</v>
      </c>
      <c r="IM195" s="865">
        <v>0</v>
      </c>
      <c r="IN195" s="865">
        <v>0</v>
      </c>
      <c r="IO195" s="865">
        <v>0</v>
      </c>
      <c r="IP195" s="865">
        <v>0</v>
      </c>
      <c r="IQ195" s="865">
        <v>0</v>
      </c>
      <c r="IR195" s="865">
        <v>0</v>
      </c>
      <c r="IS195" s="865">
        <v>0</v>
      </c>
      <c r="IT195" s="865">
        <v>0</v>
      </c>
      <c r="IU195" s="865">
        <v>0</v>
      </c>
      <c r="IV195" s="865">
        <v>0</v>
      </c>
      <c r="IW195" s="865">
        <v>0</v>
      </c>
      <c r="IX195" s="865">
        <v>0</v>
      </c>
      <c r="IY195" s="865">
        <v>0</v>
      </c>
      <c r="IZ195" s="865">
        <v>0</v>
      </c>
      <c r="JA195" s="865">
        <v>0</v>
      </c>
      <c r="JB195" s="865">
        <v>0</v>
      </c>
      <c r="JC195" s="865">
        <v>0</v>
      </c>
      <c r="JD195" s="865">
        <v>0</v>
      </c>
      <c r="JE195" s="865">
        <v>0</v>
      </c>
      <c r="JF195" s="865">
        <v>0</v>
      </c>
      <c r="JG195" s="865">
        <v>0</v>
      </c>
      <c r="JH195" s="865">
        <v>0</v>
      </c>
      <c r="JI195" s="865">
        <v>0</v>
      </c>
      <c r="JJ195" s="865">
        <v>0</v>
      </c>
      <c r="JK195" s="865">
        <v>0</v>
      </c>
      <c r="JL195" s="865">
        <v>0</v>
      </c>
      <c r="JM195" s="865">
        <v>0</v>
      </c>
      <c r="JN195" s="865">
        <v>0</v>
      </c>
      <c r="JO195" s="865">
        <v>0</v>
      </c>
      <c r="JP195" s="865">
        <v>0</v>
      </c>
      <c r="JQ195" s="865">
        <v>0</v>
      </c>
      <c r="JR195" s="865">
        <v>0</v>
      </c>
      <c r="JS195" s="865">
        <v>0</v>
      </c>
      <c r="JT195" s="865">
        <v>0</v>
      </c>
      <c r="JU195" s="865">
        <v>0</v>
      </c>
      <c r="JV195" s="865">
        <v>0</v>
      </c>
      <c r="JW195" s="865">
        <v>0</v>
      </c>
      <c r="JX195" s="865">
        <v>0</v>
      </c>
      <c r="JY195" s="865">
        <v>0</v>
      </c>
      <c r="JZ195" s="865">
        <v>0</v>
      </c>
      <c r="KA195" s="865">
        <v>0</v>
      </c>
      <c r="KB195" s="865">
        <v>0</v>
      </c>
      <c r="KC195" s="865">
        <v>0</v>
      </c>
      <c r="KD195" s="865">
        <v>0</v>
      </c>
      <c r="KE195" s="865">
        <v>0</v>
      </c>
      <c r="KF195" s="865">
        <v>0</v>
      </c>
      <c r="KG195" s="865">
        <v>0</v>
      </c>
      <c r="KH195" s="865">
        <v>0</v>
      </c>
      <c r="KI195" s="865">
        <v>0</v>
      </c>
      <c r="KJ195" s="865">
        <v>0</v>
      </c>
      <c r="KK195" s="865">
        <v>0</v>
      </c>
      <c r="KL195" s="865">
        <v>0</v>
      </c>
      <c r="KM195" s="865">
        <v>0</v>
      </c>
      <c r="KN195" s="865">
        <v>0</v>
      </c>
      <c r="KO195" s="865">
        <v>0</v>
      </c>
      <c r="KP195" s="865">
        <v>0</v>
      </c>
      <c r="KQ195" s="865">
        <v>0</v>
      </c>
      <c r="KR195" s="865">
        <v>0</v>
      </c>
      <c r="KS195" s="865">
        <v>0</v>
      </c>
      <c r="KT195" s="865">
        <v>0</v>
      </c>
      <c r="KU195" s="865">
        <v>0</v>
      </c>
      <c r="KV195" s="865">
        <v>0</v>
      </c>
      <c r="KW195" s="865">
        <v>0</v>
      </c>
      <c r="KX195" s="865">
        <v>0</v>
      </c>
      <c r="KY195" s="865">
        <v>0</v>
      </c>
      <c r="KZ195" s="865">
        <v>0</v>
      </c>
      <c r="LA195" s="865">
        <v>0</v>
      </c>
      <c r="LB195" s="865">
        <v>0</v>
      </c>
      <c r="LC195" s="865">
        <v>0</v>
      </c>
      <c r="LD195" s="865">
        <v>0</v>
      </c>
      <c r="LE195" s="865">
        <v>0</v>
      </c>
      <c r="LF195" s="865">
        <v>0</v>
      </c>
      <c r="LG195" s="865">
        <v>0</v>
      </c>
      <c r="LH195" s="865">
        <v>0</v>
      </c>
      <c r="LI195" s="865">
        <v>0</v>
      </c>
      <c r="LJ195" s="865">
        <v>0</v>
      </c>
      <c r="LK195" s="865">
        <v>0</v>
      </c>
      <c r="LL195" s="865">
        <v>0</v>
      </c>
      <c r="LM195" s="865">
        <v>0</v>
      </c>
      <c r="LN195" s="865">
        <v>0</v>
      </c>
      <c r="LO195" s="865">
        <v>0</v>
      </c>
      <c r="LP195" s="865">
        <v>0</v>
      </c>
      <c r="LQ195" s="865">
        <v>0</v>
      </c>
      <c r="LR195" s="865">
        <v>0</v>
      </c>
      <c r="LS195" s="865">
        <v>0</v>
      </c>
      <c r="LT195" s="865">
        <v>0</v>
      </c>
      <c r="LU195" s="865">
        <v>0</v>
      </c>
      <c r="LV195" s="865">
        <v>0</v>
      </c>
      <c r="LW195" s="865">
        <v>0</v>
      </c>
      <c r="LX195" s="865">
        <v>0</v>
      </c>
      <c r="LY195" s="865">
        <v>0</v>
      </c>
      <c r="LZ195" s="865">
        <v>0</v>
      </c>
      <c r="MA195" s="865">
        <v>0</v>
      </c>
      <c r="MB195" s="865">
        <v>0</v>
      </c>
      <c r="MC195" s="865">
        <v>0</v>
      </c>
      <c r="MD195" s="865">
        <v>0</v>
      </c>
      <c r="ME195" s="865">
        <v>0</v>
      </c>
      <c r="MF195" s="865">
        <v>0</v>
      </c>
      <c r="MG195" s="865">
        <v>0</v>
      </c>
      <c r="MH195" s="865">
        <v>0</v>
      </c>
      <c r="MI195" s="865">
        <v>0</v>
      </c>
      <c r="MJ195" s="865">
        <v>0</v>
      </c>
      <c r="MK195" s="865">
        <v>0</v>
      </c>
      <c r="ML195" s="865">
        <v>0</v>
      </c>
      <c r="MM195" s="865">
        <v>0</v>
      </c>
      <c r="MN195" s="865">
        <v>0</v>
      </c>
      <c r="MO195" s="865">
        <v>0</v>
      </c>
      <c r="MP195" s="865">
        <v>0</v>
      </c>
      <c r="MQ195" s="865">
        <v>0</v>
      </c>
      <c r="MR195" s="865">
        <v>0</v>
      </c>
      <c r="MS195" s="865">
        <v>0</v>
      </c>
      <c r="MT195" s="865">
        <v>0</v>
      </c>
      <c r="MU195" s="865">
        <v>0</v>
      </c>
      <c r="MV195" s="865">
        <v>0</v>
      </c>
      <c r="MW195" s="865">
        <v>0</v>
      </c>
      <c r="MX195" s="865">
        <v>0</v>
      </c>
      <c r="MY195" s="865">
        <v>0</v>
      </c>
      <c r="MZ195" s="865">
        <v>0</v>
      </c>
      <c r="NA195" s="865">
        <v>0</v>
      </c>
      <c r="NB195" s="865">
        <v>0</v>
      </c>
      <c r="NC195" s="865">
        <v>0</v>
      </c>
      <c r="ND195" s="865">
        <v>0</v>
      </c>
      <c r="NE195" s="865">
        <v>0</v>
      </c>
      <c r="NF195" s="865">
        <v>0</v>
      </c>
      <c r="NG195" s="865">
        <v>0</v>
      </c>
      <c r="NH195" s="865">
        <v>0</v>
      </c>
      <c r="NI195" s="865">
        <v>0</v>
      </c>
      <c r="NJ195" s="865">
        <v>0</v>
      </c>
      <c r="NK195" s="865">
        <v>0</v>
      </c>
      <c r="NL195" s="865">
        <v>0</v>
      </c>
      <c r="NM195" s="865">
        <v>0</v>
      </c>
      <c r="NN195" s="865">
        <v>0</v>
      </c>
      <c r="NO195" s="865">
        <v>0</v>
      </c>
      <c r="NP195" s="865">
        <v>0</v>
      </c>
      <c r="NQ195" s="865">
        <v>0</v>
      </c>
      <c r="NR195" s="865">
        <v>0</v>
      </c>
      <c r="NS195" s="865">
        <v>0</v>
      </c>
      <c r="NT195" s="865">
        <v>0</v>
      </c>
      <c r="NU195" s="865">
        <v>0</v>
      </c>
      <c r="NV195" s="865">
        <v>0</v>
      </c>
      <c r="NW195" s="865">
        <v>0</v>
      </c>
      <c r="NX195" s="865">
        <v>0</v>
      </c>
      <c r="NY195" s="865">
        <v>0</v>
      </c>
      <c r="NZ195" s="865">
        <v>0</v>
      </c>
      <c r="OA195" s="865">
        <v>0</v>
      </c>
      <c r="OB195" s="865">
        <v>0</v>
      </c>
      <c r="OC195" s="865">
        <v>0</v>
      </c>
      <c r="OD195" s="865">
        <v>0</v>
      </c>
      <c r="OE195" s="865">
        <v>0</v>
      </c>
      <c r="OF195" s="865">
        <v>0</v>
      </c>
      <c r="OG195" s="865">
        <v>0</v>
      </c>
      <c r="OH195" s="865">
        <v>0</v>
      </c>
      <c r="OI195" s="865">
        <v>0</v>
      </c>
      <c r="OJ195" s="865">
        <v>0</v>
      </c>
      <c r="OK195" s="865">
        <v>0</v>
      </c>
      <c r="OL195" s="865">
        <v>0</v>
      </c>
      <c r="OM195" s="865">
        <v>0</v>
      </c>
      <c r="ON195" s="865">
        <v>0</v>
      </c>
      <c r="OO195" s="865">
        <v>0</v>
      </c>
      <c r="OP195" s="865">
        <v>0</v>
      </c>
      <c r="OQ195" s="865">
        <v>0</v>
      </c>
      <c r="OR195" s="865">
        <v>0</v>
      </c>
      <c r="OS195" s="865">
        <v>0</v>
      </c>
      <c r="OT195" s="865">
        <v>0</v>
      </c>
      <c r="OU195" s="865">
        <v>0</v>
      </c>
      <c r="OV195" s="865">
        <v>0</v>
      </c>
      <c r="OW195" s="865">
        <v>0</v>
      </c>
      <c r="OX195" s="865">
        <v>0</v>
      </c>
      <c r="OY195" s="865">
        <v>0</v>
      </c>
      <c r="OZ195" s="865">
        <v>0</v>
      </c>
      <c r="PA195" s="865">
        <v>0</v>
      </c>
      <c r="PB195" s="865">
        <v>0</v>
      </c>
      <c r="PC195" s="865">
        <v>0</v>
      </c>
      <c r="PD195" s="865">
        <v>0</v>
      </c>
      <c r="PE195" s="865">
        <v>0</v>
      </c>
      <c r="PF195" s="865">
        <v>0</v>
      </c>
      <c r="PG195" s="865">
        <v>0</v>
      </c>
      <c r="PH195" s="865">
        <v>0</v>
      </c>
      <c r="PI195" s="865">
        <v>0</v>
      </c>
      <c r="PJ195" s="865">
        <v>0</v>
      </c>
      <c r="PK195" s="865">
        <v>0</v>
      </c>
      <c r="PL195" s="865">
        <v>0</v>
      </c>
      <c r="PM195" s="865">
        <v>0</v>
      </c>
      <c r="PN195" s="865">
        <v>0</v>
      </c>
      <c r="PO195" s="865">
        <v>0</v>
      </c>
      <c r="PP195" s="865">
        <v>0</v>
      </c>
      <c r="PQ195" s="865">
        <v>0</v>
      </c>
      <c r="PR195" s="865">
        <v>0</v>
      </c>
      <c r="PS195" s="865">
        <v>0</v>
      </c>
      <c r="PT195" s="865">
        <v>0</v>
      </c>
      <c r="PU195" s="865">
        <v>0</v>
      </c>
      <c r="PV195" s="865">
        <v>0</v>
      </c>
      <c r="PW195" s="865">
        <v>0</v>
      </c>
      <c r="PX195" s="865">
        <v>0</v>
      </c>
      <c r="PY195" s="865">
        <v>0</v>
      </c>
      <c r="PZ195" s="865">
        <v>0</v>
      </c>
      <c r="QA195" s="865">
        <v>0</v>
      </c>
      <c r="QB195" s="865">
        <v>0</v>
      </c>
      <c r="QC195" s="865">
        <v>0</v>
      </c>
      <c r="QD195" s="865">
        <v>0</v>
      </c>
      <c r="QE195" s="865">
        <v>0</v>
      </c>
      <c r="QF195" s="865">
        <v>0</v>
      </c>
      <c r="QG195" s="865">
        <v>0</v>
      </c>
      <c r="QH195" s="865">
        <v>0</v>
      </c>
      <c r="QI195" s="865">
        <v>0</v>
      </c>
      <c r="QJ195" s="865">
        <v>0</v>
      </c>
      <c r="QK195" s="865">
        <v>0</v>
      </c>
      <c r="QL195" s="865">
        <v>0</v>
      </c>
      <c r="QM195" s="865">
        <v>0</v>
      </c>
      <c r="QN195" s="865">
        <v>0</v>
      </c>
      <c r="QO195" s="865">
        <v>0</v>
      </c>
      <c r="QP195" s="865">
        <v>0</v>
      </c>
      <c r="QQ195" s="865">
        <v>0</v>
      </c>
      <c r="QR195" s="865">
        <v>0</v>
      </c>
      <c r="QS195" s="865">
        <v>0</v>
      </c>
      <c r="QT195" s="865">
        <v>0</v>
      </c>
      <c r="QU195" s="865">
        <v>0</v>
      </c>
      <c r="QV195" s="865">
        <v>0</v>
      </c>
      <c r="QW195" s="865">
        <v>0</v>
      </c>
      <c r="QX195" s="865">
        <v>0</v>
      </c>
      <c r="QY195" s="865">
        <v>0</v>
      </c>
      <c r="QZ195" s="865">
        <v>0</v>
      </c>
      <c r="RA195" s="865">
        <v>0</v>
      </c>
      <c r="RB195" s="865">
        <v>0</v>
      </c>
      <c r="RC195" s="865">
        <v>0</v>
      </c>
      <c r="RD195" s="865">
        <v>0</v>
      </c>
      <c r="RE195" s="865">
        <v>0</v>
      </c>
      <c r="RF195" s="865">
        <v>0</v>
      </c>
      <c r="RG195" s="865">
        <v>0</v>
      </c>
      <c r="RH195" s="865">
        <v>0</v>
      </c>
      <c r="RI195" s="865">
        <v>0</v>
      </c>
      <c r="RJ195" s="865">
        <v>0</v>
      </c>
      <c r="RK195" s="865">
        <v>0</v>
      </c>
      <c r="RL195" s="865">
        <v>0</v>
      </c>
      <c r="RM195" s="865">
        <v>0</v>
      </c>
      <c r="RN195" s="865">
        <v>0</v>
      </c>
      <c r="RO195" s="865">
        <v>0</v>
      </c>
      <c r="RP195" s="865">
        <v>0</v>
      </c>
      <c r="RQ195" s="865">
        <v>0</v>
      </c>
      <c r="RR195" s="865">
        <v>0</v>
      </c>
      <c r="RS195" s="865">
        <v>0</v>
      </c>
      <c r="RT195" s="865">
        <v>0</v>
      </c>
      <c r="RU195" s="865">
        <v>0</v>
      </c>
      <c r="RV195" s="865">
        <v>0</v>
      </c>
      <c r="RW195" s="865">
        <v>0</v>
      </c>
      <c r="RX195" s="865">
        <v>0</v>
      </c>
      <c r="RY195" s="865">
        <v>0</v>
      </c>
      <c r="RZ195" s="865">
        <v>0</v>
      </c>
      <c r="SA195" s="865">
        <v>0</v>
      </c>
      <c r="SB195" s="865">
        <v>0</v>
      </c>
      <c r="SC195" s="865">
        <v>0</v>
      </c>
      <c r="SD195" s="865">
        <v>0</v>
      </c>
      <c r="SE195" s="865">
        <v>0</v>
      </c>
      <c r="SF195" s="865">
        <v>0</v>
      </c>
      <c r="SG195" s="865">
        <v>0</v>
      </c>
      <c r="SH195" s="865">
        <v>0</v>
      </c>
      <c r="SI195" s="865">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758</v>
      </c>
      <c r="J196" s="601"/>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759</v>
      </c>
      <c r="J197" s="660"/>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760</v>
      </c>
      <c r="J198" s="661"/>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761</v>
      </c>
      <c r="J199" s="759"/>
      <c r="K199" s="864">
        <v>0</v>
      </c>
      <c r="L199" s="864">
        <v>0</v>
      </c>
      <c r="M199" s="864">
        <v>0</v>
      </c>
      <c r="N199" s="864">
        <v>0</v>
      </c>
      <c r="O199" s="864">
        <v>0</v>
      </c>
      <c r="P199" s="864">
        <v>0</v>
      </c>
      <c r="Q199" s="864">
        <v>0</v>
      </c>
      <c r="R199" s="864">
        <v>0</v>
      </c>
      <c r="S199" s="864">
        <v>0</v>
      </c>
      <c r="T199" s="864">
        <v>0</v>
      </c>
      <c r="U199" s="864">
        <v>0</v>
      </c>
      <c r="V199" s="864">
        <v>0</v>
      </c>
      <c r="W199" s="864">
        <v>0</v>
      </c>
      <c r="X199" s="864">
        <v>0</v>
      </c>
      <c r="Y199" s="864">
        <v>0</v>
      </c>
      <c r="Z199" s="864">
        <v>0</v>
      </c>
      <c r="AA199" s="864">
        <v>0</v>
      </c>
      <c r="AB199" s="864">
        <v>0</v>
      </c>
      <c r="AC199" s="864">
        <v>0</v>
      </c>
      <c r="AD199" s="864">
        <v>0</v>
      </c>
      <c r="AE199" s="864">
        <v>0</v>
      </c>
      <c r="AF199" s="864">
        <v>0</v>
      </c>
      <c r="AG199" s="864">
        <v>0</v>
      </c>
      <c r="AH199" s="864">
        <v>0</v>
      </c>
      <c r="AI199" s="864">
        <v>0</v>
      </c>
      <c r="AJ199" s="864">
        <v>0</v>
      </c>
      <c r="AK199" s="864">
        <v>0</v>
      </c>
      <c r="AL199" s="864">
        <v>0</v>
      </c>
      <c r="AM199" s="864">
        <v>0</v>
      </c>
      <c r="AN199" s="864">
        <v>0</v>
      </c>
      <c r="AO199" s="864">
        <v>0</v>
      </c>
      <c r="AP199" s="864">
        <v>0</v>
      </c>
      <c r="AQ199" s="864">
        <v>0</v>
      </c>
      <c r="AR199" s="864">
        <v>0</v>
      </c>
      <c r="AS199" s="864">
        <v>0</v>
      </c>
      <c r="AT199" s="864">
        <v>0</v>
      </c>
      <c r="AU199" s="864">
        <v>0</v>
      </c>
      <c r="AV199" s="864">
        <v>0</v>
      </c>
      <c r="AW199" s="864">
        <v>0</v>
      </c>
      <c r="AX199" s="864">
        <v>0</v>
      </c>
      <c r="AY199" s="864">
        <v>0</v>
      </c>
      <c r="AZ199" s="864">
        <v>0</v>
      </c>
      <c r="BA199" s="864">
        <v>0</v>
      </c>
      <c r="BB199" s="864">
        <v>0</v>
      </c>
      <c r="BC199" s="864">
        <v>0</v>
      </c>
      <c r="BD199" s="864">
        <v>0</v>
      </c>
      <c r="BE199" s="864">
        <v>0</v>
      </c>
      <c r="BF199" s="864">
        <v>0</v>
      </c>
      <c r="BG199" s="864">
        <v>0</v>
      </c>
      <c r="BH199" s="864">
        <v>0</v>
      </c>
      <c r="BI199" s="864">
        <v>0</v>
      </c>
      <c r="BJ199" s="864">
        <v>0</v>
      </c>
      <c r="BK199" s="864">
        <v>0</v>
      </c>
      <c r="BL199" s="864">
        <v>0</v>
      </c>
      <c r="BM199" s="864">
        <v>0</v>
      </c>
      <c r="BN199" s="864">
        <v>0</v>
      </c>
      <c r="BO199" s="864">
        <v>0</v>
      </c>
      <c r="BP199" s="864">
        <v>0</v>
      </c>
      <c r="BQ199" s="864">
        <v>0</v>
      </c>
      <c r="BR199" s="864">
        <v>0</v>
      </c>
      <c r="BS199" s="864">
        <v>0</v>
      </c>
      <c r="BT199" s="864">
        <v>0</v>
      </c>
      <c r="BU199" s="864">
        <v>0</v>
      </c>
      <c r="BV199" s="864">
        <v>0</v>
      </c>
      <c r="BW199" s="864">
        <v>0</v>
      </c>
      <c r="BX199" s="864">
        <v>0</v>
      </c>
      <c r="BY199" s="864">
        <v>0</v>
      </c>
      <c r="BZ199" s="864">
        <v>0</v>
      </c>
      <c r="CA199" s="864">
        <v>0</v>
      </c>
      <c r="CB199" s="864">
        <v>0</v>
      </c>
      <c r="CC199" s="864">
        <v>0</v>
      </c>
      <c r="CD199" s="864">
        <v>0</v>
      </c>
      <c r="CE199" s="864">
        <v>0</v>
      </c>
      <c r="CF199" s="864">
        <v>0</v>
      </c>
      <c r="CG199" s="864">
        <v>0</v>
      </c>
      <c r="CH199" s="864">
        <v>0</v>
      </c>
      <c r="CI199" s="864">
        <v>0</v>
      </c>
      <c r="CJ199" s="864">
        <v>0</v>
      </c>
      <c r="CK199" s="864">
        <v>0</v>
      </c>
      <c r="CL199" s="864">
        <v>0</v>
      </c>
      <c r="CM199" s="864">
        <v>0</v>
      </c>
      <c r="CN199" s="864">
        <v>0</v>
      </c>
      <c r="CO199" s="864">
        <v>0</v>
      </c>
      <c r="CP199" s="864">
        <v>0</v>
      </c>
      <c r="CQ199" s="864">
        <v>0</v>
      </c>
      <c r="CR199" s="864">
        <v>0</v>
      </c>
      <c r="CS199" s="864">
        <v>0</v>
      </c>
      <c r="CT199" s="864">
        <v>0</v>
      </c>
      <c r="CU199" s="864">
        <v>0</v>
      </c>
      <c r="CV199" s="864">
        <v>0</v>
      </c>
      <c r="CW199" s="864">
        <v>0</v>
      </c>
      <c r="CX199" s="864">
        <v>0</v>
      </c>
      <c r="CY199" s="864">
        <v>0</v>
      </c>
      <c r="CZ199" s="864">
        <v>0</v>
      </c>
      <c r="DA199" s="864">
        <v>0</v>
      </c>
      <c r="DB199" s="864">
        <v>0</v>
      </c>
      <c r="DC199" s="864">
        <v>0</v>
      </c>
      <c r="DD199" s="864">
        <v>0</v>
      </c>
      <c r="DE199" s="864">
        <v>0</v>
      </c>
      <c r="DF199" s="864">
        <v>0</v>
      </c>
      <c r="DG199" s="864">
        <v>0</v>
      </c>
      <c r="DH199" s="864">
        <v>0</v>
      </c>
      <c r="DI199" s="864">
        <v>0</v>
      </c>
      <c r="DJ199" s="864">
        <v>0</v>
      </c>
      <c r="DK199" s="864">
        <v>0</v>
      </c>
      <c r="DL199" s="864">
        <v>0</v>
      </c>
      <c r="DM199" s="864">
        <v>0</v>
      </c>
      <c r="DN199" s="864">
        <v>0</v>
      </c>
      <c r="DO199" s="864">
        <v>0</v>
      </c>
      <c r="DP199" s="864">
        <v>0</v>
      </c>
      <c r="DQ199" s="864">
        <v>0</v>
      </c>
      <c r="DR199" s="864">
        <v>0</v>
      </c>
      <c r="DS199" s="864">
        <v>0</v>
      </c>
      <c r="DT199" s="864">
        <v>0</v>
      </c>
      <c r="DU199" s="864">
        <v>0</v>
      </c>
      <c r="DV199" s="864">
        <v>0</v>
      </c>
      <c r="DW199" s="864">
        <v>0</v>
      </c>
      <c r="DX199" s="864">
        <v>0</v>
      </c>
      <c r="DY199" s="864">
        <v>0</v>
      </c>
      <c r="DZ199" s="864">
        <v>0</v>
      </c>
      <c r="EA199" s="864">
        <v>0</v>
      </c>
      <c r="EB199" s="864">
        <v>0</v>
      </c>
      <c r="EC199" s="864">
        <v>0</v>
      </c>
      <c r="ED199" s="864">
        <v>0</v>
      </c>
      <c r="EE199" s="864">
        <v>0</v>
      </c>
      <c r="EF199" s="864">
        <v>0</v>
      </c>
      <c r="EG199" s="864">
        <v>0</v>
      </c>
      <c r="EH199" s="864">
        <v>0</v>
      </c>
      <c r="EI199" s="864">
        <v>0</v>
      </c>
      <c r="EJ199" s="864">
        <v>0</v>
      </c>
      <c r="EK199" s="864">
        <v>0</v>
      </c>
      <c r="EL199" s="864">
        <v>0</v>
      </c>
      <c r="EM199" s="864">
        <v>0</v>
      </c>
      <c r="EN199" s="864">
        <v>0</v>
      </c>
      <c r="EO199" s="864">
        <v>0</v>
      </c>
      <c r="EP199" s="864">
        <v>0</v>
      </c>
      <c r="EQ199" s="864">
        <v>0</v>
      </c>
      <c r="ER199" s="864">
        <v>0</v>
      </c>
      <c r="ES199" s="864">
        <v>0</v>
      </c>
      <c r="ET199" s="864">
        <v>0</v>
      </c>
      <c r="EU199" s="864">
        <v>0</v>
      </c>
      <c r="EV199" s="864">
        <v>0</v>
      </c>
      <c r="EW199" s="864">
        <v>0</v>
      </c>
      <c r="EX199" s="864">
        <v>0</v>
      </c>
      <c r="EY199" s="864">
        <v>0</v>
      </c>
      <c r="EZ199" s="864">
        <v>0</v>
      </c>
      <c r="FA199" s="864">
        <v>0</v>
      </c>
      <c r="FB199" s="864">
        <v>0</v>
      </c>
      <c r="FC199" s="864">
        <v>0</v>
      </c>
      <c r="FD199" s="864">
        <v>0</v>
      </c>
      <c r="FE199" s="864">
        <v>0</v>
      </c>
      <c r="FF199" s="864">
        <v>0</v>
      </c>
      <c r="FG199" s="864">
        <v>0</v>
      </c>
      <c r="FH199" s="864">
        <v>0</v>
      </c>
      <c r="FI199" s="864">
        <v>0</v>
      </c>
      <c r="FJ199" s="864">
        <v>0</v>
      </c>
      <c r="FK199" s="864">
        <v>0</v>
      </c>
      <c r="FL199" s="864">
        <v>0</v>
      </c>
      <c r="FM199" s="864">
        <v>0</v>
      </c>
      <c r="FN199" s="864">
        <v>0</v>
      </c>
      <c r="FO199" s="864">
        <v>0</v>
      </c>
      <c r="FP199" s="864">
        <v>0</v>
      </c>
      <c r="FQ199" s="864">
        <v>0</v>
      </c>
      <c r="FR199" s="864">
        <v>0</v>
      </c>
      <c r="FS199" s="864">
        <v>0</v>
      </c>
      <c r="FT199" s="864">
        <v>0</v>
      </c>
      <c r="FU199" s="864">
        <v>0</v>
      </c>
      <c r="FV199" s="864">
        <v>0</v>
      </c>
      <c r="FW199" s="864">
        <v>0</v>
      </c>
      <c r="FX199" s="864">
        <v>0</v>
      </c>
      <c r="FY199" s="864">
        <v>0</v>
      </c>
      <c r="FZ199" s="864">
        <v>0</v>
      </c>
      <c r="GA199" s="864">
        <v>0</v>
      </c>
      <c r="GB199" s="864">
        <v>0</v>
      </c>
      <c r="GC199" s="864">
        <v>0</v>
      </c>
      <c r="GD199" s="864">
        <v>0</v>
      </c>
      <c r="GE199" s="864">
        <v>0</v>
      </c>
      <c r="GF199" s="864">
        <v>0</v>
      </c>
      <c r="GG199" s="864">
        <v>0</v>
      </c>
      <c r="GH199" s="864">
        <v>0</v>
      </c>
      <c r="GI199" s="864">
        <v>0</v>
      </c>
      <c r="GJ199" s="864">
        <v>0</v>
      </c>
      <c r="GK199" s="864">
        <v>0</v>
      </c>
      <c r="GL199" s="864">
        <v>0</v>
      </c>
      <c r="GM199" s="864">
        <v>0</v>
      </c>
      <c r="GN199" s="864">
        <v>0</v>
      </c>
      <c r="GO199" s="864">
        <v>0</v>
      </c>
      <c r="GP199" s="864">
        <v>0</v>
      </c>
      <c r="GQ199" s="864">
        <v>0</v>
      </c>
      <c r="GR199" s="864">
        <v>0</v>
      </c>
      <c r="GS199" s="864">
        <v>0</v>
      </c>
      <c r="GT199" s="864">
        <v>0</v>
      </c>
      <c r="GU199" s="864">
        <v>0</v>
      </c>
      <c r="GV199" s="864">
        <v>0</v>
      </c>
      <c r="GW199" s="864">
        <v>0</v>
      </c>
      <c r="GX199" s="864">
        <v>0</v>
      </c>
      <c r="GY199" s="864">
        <v>0</v>
      </c>
      <c r="GZ199" s="864">
        <v>0</v>
      </c>
      <c r="HA199" s="864">
        <v>0</v>
      </c>
      <c r="HB199" s="864">
        <v>0</v>
      </c>
      <c r="HC199" s="864">
        <v>0</v>
      </c>
      <c r="HD199" s="864">
        <v>0</v>
      </c>
      <c r="HE199" s="864">
        <v>0</v>
      </c>
      <c r="HF199" s="864">
        <v>0</v>
      </c>
      <c r="HG199" s="864">
        <v>0</v>
      </c>
      <c r="HH199" s="864">
        <v>0</v>
      </c>
      <c r="HI199" s="864">
        <v>0</v>
      </c>
      <c r="HJ199" s="864">
        <v>0</v>
      </c>
      <c r="HK199" s="864">
        <v>0</v>
      </c>
      <c r="HL199" s="864">
        <v>0</v>
      </c>
      <c r="HM199" s="864">
        <v>0</v>
      </c>
      <c r="HN199" s="864">
        <v>0</v>
      </c>
      <c r="HO199" s="864">
        <v>0</v>
      </c>
      <c r="HP199" s="864">
        <v>0</v>
      </c>
      <c r="HQ199" s="864">
        <v>0</v>
      </c>
      <c r="HR199" s="864">
        <v>0</v>
      </c>
      <c r="HS199" s="864">
        <v>0</v>
      </c>
      <c r="HT199" s="864">
        <v>0</v>
      </c>
      <c r="HU199" s="864">
        <v>0</v>
      </c>
      <c r="HV199" s="864">
        <v>0</v>
      </c>
      <c r="HW199" s="864">
        <v>0</v>
      </c>
      <c r="HX199" s="864">
        <v>0</v>
      </c>
      <c r="HY199" s="864">
        <v>0</v>
      </c>
      <c r="HZ199" s="864">
        <v>0</v>
      </c>
      <c r="IA199" s="864">
        <v>0</v>
      </c>
      <c r="IB199" s="864">
        <v>0</v>
      </c>
      <c r="IC199" s="864">
        <v>0</v>
      </c>
      <c r="ID199" s="864">
        <v>0</v>
      </c>
      <c r="IE199" s="864">
        <v>0</v>
      </c>
      <c r="IF199" s="864">
        <v>0</v>
      </c>
      <c r="IG199" s="864">
        <v>0</v>
      </c>
      <c r="IH199" s="864">
        <v>0</v>
      </c>
      <c r="II199" s="864">
        <v>0</v>
      </c>
      <c r="IJ199" s="864">
        <v>0</v>
      </c>
      <c r="IK199" s="864">
        <v>0</v>
      </c>
      <c r="IL199" s="864">
        <v>0</v>
      </c>
      <c r="IM199" s="864">
        <v>0</v>
      </c>
      <c r="IN199" s="864">
        <v>0</v>
      </c>
      <c r="IO199" s="864">
        <v>0</v>
      </c>
      <c r="IP199" s="864">
        <v>0</v>
      </c>
      <c r="IQ199" s="864">
        <v>0</v>
      </c>
      <c r="IR199" s="864">
        <v>0</v>
      </c>
      <c r="IS199" s="864">
        <v>0</v>
      </c>
      <c r="IT199" s="864">
        <v>0</v>
      </c>
      <c r="IU199" s="864">
        <v>0</v>
      </c>
      <c r="IV199" s="864">
        <v>0</v>
      </c>
      <c r="IW199" s="864">
        <v>0</v>
      </c>
      <c r="IX199" s="864">
        <v>0</v>
      </c>
      <c r="IY199" s="864">
        <v>0</v>
      </c>
      <c r="IZ199" s="864">
        <v>0</v>
      </c>
      <c r="JA199" s="864">
        <v>0</v>
      </c>
      <c r="JB199" s="864">
        <v>0</v>
      </c>
      <c r="JC199" s="864">
        <v>0</v>
      </c>
      <c r="JD199" s="864">
        <v>0</v>
      </c>
      <c r="JE199" s="864">
        <v>0</v>
      </c>
      <c r="JF199" s="864">
        <v>0</v>
      </c>
      <c r="JG199" s="864">
        <v>0</v>
      </c>
      <c r="JH199" s="864">
        <v>0</v>
      </c>
      <c r="JI199" s="864">
        <v>0</v>
      </c>
      <c r="JJ199" s="864">
        <v>0</v>
      </c>
      <c r="JK199" s="864">
        <v>0</v>
      </c>
      <c r="JL199" s="864">
        <v>0</v>
      </c>
      <c r="JM199" s="864">
        <v>0</v>
      </c>
      <c r="JN199" s="864">
        <v>0</v>
      </c>
      <c r="JO199" s="864">
        <v>0</v>
      </c>
      <c r="JP199" s="864">
        <v>0</v>
      </c>
      <c r="JQ199" s="864">
        <v>0</v>
      </c>
      <c r="JR199" s="864">
        <v>0</v>
      </c>
      <c r="JS199" s="864">
        <v>0</v>
      </c>
      <c r="JT199" s="864">
        <v>0</v>
      </c>
      <c r="JU199" s="864">
        <v>0</v>
      </c>
      <c r="JV199" s="864">
        <v>0</v>
      </c>
      <c r="JW199" s="864">
        <v>0</v>
      </c>
      <c r="JX199" s="864">
        <v>0</v>
      </c>
      <c r="JY199" s="864">
        <v>0</v>
      </c>
      <c r="JZ199" s="864">
        <v>0</v>
      </c>
      <c r="KA199" s="864">
        <v>0</v>
      </c>
      <c r="KB199" s="864">
        <v>0</v>
      </c>
      <c r="KC199" s="864">
        <v>0</v>
      </c>
      <c r="KD199" s="864">
        <v>0</v>
      </c>
      <c r="KE199" s="864">
        <v>0</v>
      </c>
      <c r="KF199" s="864">
        <v>0</v>
      </c>
      <c r="KG199" s="864">
        <v>0</v>
      </c>
      <c r="KH199" s="864">
        <v>0</v>
      </c>
      <c r="KI199" s="864">
        <v>0</v>
      </c>
      <c r="KJ199" s="864">
        <v>0</v>
      </c>
      <c r="KK199" s="864">
        <v>0</v>
      </c>
      <c r="KL199" s="864">
        <v>0</v>
      </c>
      <c r="KM199" s="864">
        <v>0</v>
      </c>
      <c r="KN199" s="864">
        <v>0</v>
      </c>
      <c r="KO199" s="864">
        <v>0</v>
      </c>
      <c r="KP199" s="864">
        <v>0</v>
      </c>
      <c r="KQ199" s="864">
        <v>0</v>
      </c>
      <c r="KR199" s="864">
        <v>0</v>
      </c>
      <c r="KS199" s="864">
        <v>0</v>
      </c>
      <c r="KT199" s="864">
        <v>0</v>
      </c>
      <c r="KU199" s="864">
        <v>0</v>
      </c>
      <c r="KV199" s="864">
        <v>0</v>
      </c>
      <c r="KW199" s="864">
        <v>0</v>
      </c>
      <c r="KX199" s="864">
        <v>0</v>
      </c>
      <c r="KY199" s="864">
        <v>0</v>
      </c>
      <c r="KZ199" s="864">
        <v>0</v>
      </c>
      <c r="LA199" s="864">
        <v>0</v>
      </c>
      <c r="LB199" s="864">
        <v>0</v>
      </c>
      <c r="LC199" s="864">
        <v>0</v>
      </c>
      <c r="LD199" s="864">
        <v>0</v>
      </c>
      <c r="LE199" s="864">
        <v>0</v>
      </c>
      <c r="LF199" s="864">
        <v>0</v>
      </c>
      <c r="LG199" s="864">
        <v>0</v>
      </c>
      <c r="LH199" s="864">
        <v>0</v>
      </c>
      <c r="LI199" s="864">
        <v>0</v>
      </c>
      <c r="LJ199" s="864">
        <v>0</v>
      </c>
      <c r="LK199" s="864">
        <v>0</v>
      </c>
      <c r="LL199" s="864">
        <v>0</v>
      </c>
      <c r="LM199" s="864">
        <v>0</v>
      </c>
      <c r="LN199" s="864">
        <v>0</v>
      </c>
      <c r="LO199" s="864">
        <v>0</v>
      </c>
      <c r="LP199" s="864">
        <v>0</v>
      </c>
      <c r="LQ199" s="864">
        <v>0</v>
      </c>
      <c r="LR199" s="864">
        <v>0</v>
      </c>
      <c r="LS199" s="864">
        <v>0</v>
      </c>
      <c r="LT199" s="864">
        <v>0</v>
      </c>
      <c r="LU199" s="864">
        <v>0</v>
      </c>
      <c r="LV199" s="864">
        <v>0</v>
      </c>
      <c r="LW199" s="864">
        <v>0</v>
      </c>
      <c r="LX199" s="864">
        <v>0</v>
      </c>
      <c r="LY199" s="864">
        <v>0</v>
      </c>
      <c r="LZ199" s="864">
        <v>0</v>
      </c>
      <c r="MA199" s="864">
        <v>0</v>
      </c>
      <c r="MB199" s="864">
        <v>0</v>
      </c>
      <c r="MC199" s="864">
        <v>0</v>
      </c>
      <c r="MD199" s="864">
        <v>0</v>
      </c>
      <c r="ME199" s="864">
        <v>0</v>
      </c>
      <c r="MF199" s="864">
        <v>0</v>
      </c>
      <c r="MG199" s="864">
        <v>0</v>
      </c>
      <c r="MH199" s="864">
        <v>0</v>
      </c>
      <c r="MI199" s="864">
        <v>0</v>
      </c>
      <c r="MJ199" s="864">
        <v>0</v>
      </c>
      <c r="MK199" s="864">
        <v>0</v>
      </c>
      <c r="ML199" s="864">
        <v>0</v>
      </c>
      <c r="MM199" s="864">
        <v>0</v>
      </c>
      <c r="MN199" s="864">
        <v>0</v>
      </c>
      <c r="MO199" s="864">
        <v>0</v>
      </c>
      <c r="MP199" s="864">
        <v>0</v>
      </c>
      <c r="MQ199" s="864">
        <v>0</v>
      </c>
      <c r="MR199" s="864">
        <v>0</v>
      </c>
      <c r="MS199" s="864">
        <v>0</v>
      </c>
      <c r="MT199" s="864">
        <v>0</v>
      </c>
      <c r="MU199" s="864">
        <v>0</v>
      </c>
      <c r="MV199" s="864">
        <v>0</v>
      </c>
      <c r="MW199" s="864">
        <v>0</v>
      </c>
      <c r="MX199" s="864">
        <v>0</v>
      </c>
      <c r="MY199" s="864">
        <v>0</v>
      </c>
      <c r="MZ199" s="864">
        <v>0</v>
      </c>
      <c r="NA199" s="864">
        <v>0</v>
      </c>
      <c r="NB199" s="864">
        <v>0</v>
      </c>
      <c r="NC199" s="864">
        <v>0</v>
      </c>
      <c r="ND199" s="864">
        <v>0</v>
      </c>
      <c r="NE199" s="864">
        <v>0</v>
      </c>
      <c r="NF199" s="864">
        <v>0</v>
      </c>
      <c r="NG199" s="864">
        <v>0</v>
      </c>
      <c r="NH199" s="864">
        <v>0</v>
      </c>
      <c r="NI199" s="864">
        <v>0</v>
      </c>
      <c r="NJ199" s="864">
        <v>0</v>
      </c>
      <c r="NK199" s="864">
        <v>0</v>
      </c>
      <c r="NL199" s="864">
        <v>0</v>
      </c>
      <c r="NM199" s="864">
        <v>0</v>
      </c>
      <c r="NN199" s="864">
        <v>0</v>
      </c>
      <c r="NO199" s="864">
        <v>0</v>
      </c>
      <c r="NP199" s="864">
        <v>0</v>
      </c>
      <c r="NQ199" s="864">
        <v>0</v>
      </c>
      <c r="NR199" s="864">
        <v>0</v>
      </c>
      <c r="NS199" s="864">
        <v>0</v>
      </c>
      <c r="NT199" s="864">
        <v>0</v>
      </c>
      <c r="NU199" s="864">
        <v>0</v>
      </c>
      <c r="NV199" s="864">
        <v>0</v>
      </c>
      <c r="NW199" s="864">
        <v>0</v>
      </c>
      <c r="NX199" s="864">
        <v>0</v>
      </c>
      <c r="NY199" s="864">
        <v>0</v>
      </c>
      <c r="NZ199" s="864">
        <v>0</v>
      </c>
      <c r="OA199" s="864">
        <v>0</v>
      </c>
      <c r="OB199" s="864">
        <v>0</v>
      </c>
      <c r="OC199" s="864">
        <v>0</v>
      </c>
      <c r="OD199" s="864">
        <v>0</v>
      </c>
      <c r="OE199" s="864">
        <v>0</v>
      </c>
      <c r="OF199" s="864">
        <v>0</v>
      </c>
      <c r="OG199" s="864">
        <v>0</v>
      </c>
      <c r="OH199" s="864">
        <v>0</v>
      </c>
      <c r="OI199" s="864">
        <v>0</v>
      </c>
      <c r="OJ199" s="864">
        <v>0</v>
      </c>
      <c r="OK199" s="864">
        <v>0</v>
      </c>
      <c r="OL199" s="864">
        <v>0</v>
      </c>
      <c r="OM199" s="864">
        <v>0</v>
      </c>
      <c r="ON199" s="864">
        <v>0</v>
      </c>
      <c r="OO199" s="864">
        <v>0</v>
      </c>
      <c r="OP199" s="864">
        <v>0</v>
      </c>
      <c r="OQ199" s="864">
        <v>0</v>
      </c>
      <c r="OR199" s="864">
        <v>0</v>
      </c>
      <c r="OS199" s="864">
        <v>0</v>
      </c>
      <c r="OT199" s="864">
        <v>0</v>
      </c>
      <c r="OU199" s="864">
        <v>0</v>
      </c>
      <c r="OV199" s="864">
        <v>0</v>
      </c>
      <c r="OW199" s="864">
        <v>0</v>
      </c>
      <c r="OX199" s="864">
        <v>0</v>
      </c>
      <c r="OY199" s="864">
        <v>0</v>
      </c>
      <c r="OZ199" s="864">
        <v>0</v>
      </c>
      <c r="PA199" s="864">
        <v>0</v>
      </c>
      <c r="PB199" s="864">
        <v>0</v>
      </c>
      <c r="PC199" s="864">
        <v>0</v>
      </c>
      <c r="PD199" s="864">
        <v>0</v>
      </c>
      <c r="PE199" s="864">
        <v>0</v>
      </c>
      <c r="PF199" s="864">
        <v>0</v>
      </c>
      <c r="PG199" s="864">
        <v>0</v>
      </c>
      <c r="PH199" s="864">
        <v>0</v>
      </c>
      <c r="PI199" s="864">
        <v>0</v>
      </c>
      <c r="PJ199" s="864">
        <v>0</v>
      </c>
      <c r="PK199" s="864">
        <v>0</v>
      </c>
      <c r="PL199" s="864">
        <v>0</v>
      </c>
      <c r="PM199" s="864">
        <v>0</v>
      </c>
      <c r="PN199" s="864">
        <v>0</v>
      </c>
      <c r="PO199" s="864">
        <v>0</v>
      </c>
      <c r="PP199" s="864">
        <v>0</v>
      </c>
      <c r="PQ199" s="864">
        <v>0</v>
      </c>
      <c r="PR199" s="864">
        <v>0</v>
      </c>
      <c r="PS199" s="864">
        <v>0</v>
      </c>
      <c r="PT199" s="864">
        <v>0</v>
      </c>
      <c r="PU199" s="864">
        <v>0</v>
      </c>
      <c r="PV199" s="864">
        <v>0</v>
      </c>
      <c r="PW199" s="864">
        <v>0</v>
      </c>
      <c r="PX199" s="864">
        <v>0</v>
      </c>
      <c r="PY199" s="864">
        <v>0</v>
      </c>
      <c r="PZ199" s="864">
        <v>0</v>
      </c>
      <c r="QA199" s="864">
        <v>0</v>
      </c>
      <c r="QB199" s="864">
        <v>0</v>
      </c>
      <c r="QC199" s="864">
        <v>0</v>
      </c>
      <c r="QD199" s="864">
        <v>0</v>
      </c>
      <c r="QE199" s="864">
        <v>0</v>
      </c>
      <c r="QF199" s="864">
        <v>0</v>
      </c>
      <c r="QG199" s="864">
        <v>0</v>
      </c>
      <c r="QH199" s="864">
        <v>0</v>
      </c>
      <c r="QI199" s="864">
        <v>0</v>
      </c>
      <c r="QJ199" s="864">
        <v>0</v>
      </c>
      <c r="QK199" s="864">
        <v>0</v>
      </c>
      <c r="QL199" s="864">
        <v>0</v>
      </c>
      <c r="QM199" s="864">
        <v>0</v>
      </c>
      <c r="QN199" s="864">
        <v>0</v>
      </c>
      <c r="QO199" s="864">
        <v>0</v>
      </c>
      <c r="QP199" s="864">
        <v>0</v>
      </c>
      <c r="QQ199" s="864">
        <v>0</v>
      </c>
      <c r="QR199" s="864">
        <v>0</v>
      </c>
      <c r="QS199" s="864">
        <v>0</v>
      </c>
      <c r="QT199" s="864">
        <v>0</v>
      </c>
      <c r="QU199" s="864">
        <v>0</v>
      </c>
      <c r="QV199" s="864">
        <v>0</v>
      </c>
      <c r="QW199" s="864">
        <v>0</v>
      </c>
      <c r="QX199" s="864">
        <v>0</v>
      </c>
      <c r="QY199" s="864">
        <v>0</v>
      </c>
      <c r="QZ199" s="864">
        <v>0</v>
      </c>
      <c r="RA199" s="864">
        <v>0</v>
      </c>
      <c r="RB199" s="864">
        <v>0</v>
      </c>
      <c r="RC199" s="864">
        <v>0</v>
      </c>
      <c r="RD199" s="864">
        <v>0</v>
      </c>
      <c r="RE199" s="864">
        <v>0</v>
      </c>
      <c r="RF199" s="864">
        <v>0</v>
      </c>
      <c r="RG199" s="864">
        <v>0</v>
      </c>
      <c r="RH199" s="864">
        <v>0</v>
      </c>
      <c r="RI199" s="864">
        <v>0</v>
      </c>
      <c r="RJ199" s="864">
        <v>0</v>
      </c>
      <c r="RK199" s="864">
        <v>0</v>
      </c>
      <c r="RL199" s="864">
        <v>0</v>
      </c>
      <c r="RM199" s="864">
        <v>0</v>
      </c>
      <c r="RN199" s="864">
        <v>0</v>
      </c>
      <c r="RO199" s="864">
        <v>0</v>
      </c>
      <c r="RP199" s="864">
        <v>0</v>
      </c>
      <c r="RQ199" s="864">
        <v>0</v>
      </c>
      <c r="RR199" s="864">
        <v>0</v>
      </c>
      <c r="RS199" s="864">
        <v>0</v>
      </c>
      <c r="RT199" s="864">
        <v>0</v>
      </c>
      <c r="RU199" s="864">
        <v>0</v>
      </c>
      <c r="RV199" s="864">
        <v>0</v>
      </c>
      <c r="RW199" s="864">
        <v>0</v>
      </c>
      <c r="RX199" s="864">
        <v>0</v>
      </c>
      <c r="RY199" s="864">
        <v>0</v>
      </c>
      <c r="RZ199" s="864">
        <v>0</v>
      </c>
      <c r="SA199" s="864">
        <v>0</v>
      </c>
      <c r="SB199" s="864">
        <v>0</v>
      </c>
      <c r="SC199" s="864">
        <v>0</v>
      </c>
      <c r="SD199" s="864">
        <v>0</v>
      </c>
      <c r="SE199" s="864">
        <v>0</v>
      </c>
      <c r="SF199" s="864">
        <v>0</v>
      </c>
      <c r="SG199" s="864">
        <v>0</v>
      </c>
      <c r="SH199" s="864">
        <v>0</v>
      </c>
      <c r="SI199" s="864">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762</v>
      </c>
      <c r="J200" s="770"/>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927</v>
      </c>
      <c r="J201" s="762"/>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-0.12680034681541308</v>
      </c>
      <c r="DO201" s="861">
        <v>-0.12680034681541308</v>
      </c>
      <c r="DP201" s="861">
        <v>-0.12680034681541308</v>
      </c>
      <c r="DQ201" s="861">
        <v>-0.12680034681541308</v>
      </c>
      <c r="DR201" s="861">
        <v>-0.12680034681541308</v>
      </c>
      <c r="DS201" s="861">
        <v>-0.12680034681541308</v>
      </c>
      <c r="DT201" s="861">
        <v>-0.12680034681541308</v>
      </c>
      <c r="DU201" s="861">
        <v>-0.76709576499048904</v>
      </c>
      <c r="DV201" s="861">
        <v>-0.76709576499048904</v>
      </c>
      <c r="DW201" s="861">
        <v>-0.76709576499048904</v>
      </c>
      <c r="DX201" s="861">
        <v>-0.76709576499048904</v>
      </c>
      <c r="DY201" s="861">
        <v>-0.77279117932048536</v>
      </c>
      <c r="DZ201" s="861">
        <v>-0.77279117932048536</v>
      </c>
      <c r="EA201" s="861">
        <v>-1.0044571819697303</v>
      </c>
      <c r="EB201" s="861">
        <v>-1.0044571819697303</v>
      </c>
      <c r="EC201" s="861">
        <v>-1.0044571819697303</v>
      </c>
      <c r="ED201" s="861">
        <v>-2.822095095465925</v>
      </c>
      <c r="EE201" s="861">
        <v>-2.822095095465925</v>
      </c>
      <c r="EF201" s="861">
        <v>-2.822095095465925</v>
      </c>
      <c r="EG201" s="861">
        <v>-2.822095095465925</v>
      </c>
      <c r="EH201" s="861">
        <v>-4.3470705872984805</v>
      </c>
      <c r="EI201" s="861">
        <v>-4.3470705872984805</v>
      </c>
      <c r="EJ201" s="861">
        <v>-4.3470705872984805</v>
      </c>
      <c r="EK201" s="861">
        <v>-4.3470705872984805</v>
      </c>
      <c r="EL201" s="861">
        <v>-4.3470705872984805</v>
      </c>
      <c r="EM201" s="861">
        <v>-4.3470705872984805</v>
      </c>
      <c r="EN201" s="861">
        <v>-4.3470705872984805</v>
      </c>
      <c r="EO201" s="861">
        <v>-4.3470705872984805</v>
      </c>
      <c r="EP201" s="861">
        <v>-0.13452639701549884</v>
      </c>
      <c r="EQ201" s="861">
        <v>-0.13452639701549884</v>
      </c>
      <c r="ER201" s="861">
        <v>-0.13452639701549884</v>
      </c>
      <c r="ES201" s="861">
        <v>-0.13452639701549884</v>
      </c>
      <c r="ET201" s="861">
        <v>-0.13452639701549884</v>
      </c>
      <c r="EU201" s="861">
        <v>-0.13452639701549884</v>
      </c>
      <c r="EV201" s="861">
        <v>-0.13452639701549884</v>
      </c>
      <c r="EW201" s="861">
        <v>-0.21773239840648095</v>
      </c>
      <c r="EX201" s="861">
        <v>-0.21773239840648095</v>
      </c>
      <c r="EY201" s="861">
        <v>-0.21773239840648095</v>
      </c>
      <c r="EZ201" s="861">
        <v>-0.21773239840648095</v>
      </c>
      <c r="FA201" s="861">
        <v>-0.21773239840648095</v>
      </c>
      <c r="FB201" s="861">
        <v>-2.6155079726356334E-2</v>
      </c>
      <c r="FC201" s="861">
        <v>-2.6155079726356334E-2</v>
      </c>
      <c r="FD201" s="861">
        <v>-2.6155079726356334E-2</v>
      </c>
      <c r="FE201" s="861">
        <v>-2.6155079726356334E-2</v>
      </c>
      <c r="FF201" s="861">
        <v>-2.5952242434906125E-2</v>
      </c>
      <c r="FG201" s="861">
        <v>-2.5952242434906125E-2</v>
      </c>
      <c r="FH201" s="861">
        <v>-2.5952242434906125E-2</v>
      </c>
      <c r="FI201" s="861">
        <v>-2.5952242434906125E-2</v>
      </c>
      <c r="FJ201" s="861">
        <v>-2.5952242434906125E-2</v>
      </c>
      <c r="FK201" s="861">
        <v>-2.5952242434906125E-2</v>
      </c>
      <c r="FL201" s="861">
        <v>-2.5952242434906125E-2</v>
      </c>
      <c r="FM201" s="861">
        <v>-2.5952242434906125E-2</v>
      </c>
      <c r="FN201" s="861">
        <v>-0.57681748222438589</v>
      </c>
      <c r="FO201" s="861">
        <v>-0.57681748222438589</v>
      </c>
      <c r="FP201" s="861">
        <v>-0.57681748222438589</v>
      </c>
      <c r="FQ201" s="861">
        <v>-0.57681748222438589</v>
      </c>
      <c r="FR201" s="861">
        <v>-0.57681748222438589</v>
      </c>
      <c r="FS201" s="861">
        <v>-0.57681748222438589</v>
      </c>
      <c r="FT201" s="861">
        <v>-0.57681748222438589</v>
      </c>
      <c r="FU201" s="861">
        <v>-0.76709576499048904</v>
      </c>
      <c r="FV201" s="861">
        <v>-0.76709576499048904</v>
      </c>
      <c r="FW201" s="861">
        <v>-0.76709576499048904</v>
      </c>
      <c r="FX201" s="861">
        <v>-0.76709576499048904</v>
      </c>
      <c r="FY201" s="861">
        <v>-0.64591501555144859</v>
      </c>
      <c r="FZ201" s="861">
        <v>-0.64591501555144859</v>
      </c>
      <c r="GA201" s="861">
        <v>-1.3097333843330761</v>
      </c>
      <c r="GB201" s="861">
        <v>-1.3097333843330761</v>
      </c>
      <c r="GC201" s="861">
        <v>-1.3097333843330761</v>
      </c>
      <c r="GD201" s="861">
        <v>-3.214801717696008</v>
      </c>
      <c r="GE201" s="861">
        <v>-3.214801717696008</v>
      </c>
      <c r="GF201" s="861">
        <v>-3.214801717696008</v>
      </c>
      <c r="GG201" s="861">
        <v>-3.214801717696008</v>
      </c>
      <c r="GH201" s="861">
        <v>-4.158625412561781</v>
      </c>
      <c r="GI201" s="861">
        <v>-4.158625412561781</v>
      </c>
      <c r="GJ201" s="861">
        <v>-4.158625412561781</v>
      </c>
      <c r="GK201" s="861">
        <v>-4.158625412561781</v>
      </c>
      <c r="GL201" s="861">
        <v>-4.158625412561781</v>
      </c>
      <c r="GM201" s="861">
        <v>-4.158625412561781</v>
      </c>
      <c r="GN201" s="861">
        <v>-4.158625412561781</v>
      </c>
      <c r="GO201" s="861">
        <v>-4.158625412561781</v>
      </c>
      <c r="GP201" s="861">
        <v>-0.13452639701549884</v>
      </c>
      <c r="GQ201" s="861">
        <v>-0.13452639701549884</v>
      </c>
      <c r="GR201" s="861">
        <v>-0.13452639701549884</v>
      </c>
      <c r="GS201" s="861">
        <v>-0.13452639701549884</v>
      </c>
      <c r="GT201" s="861">
        <v>-0.13452639701549884</v>
      </c>
      <c r="GU201" s="861">
        <v>-0.13452639701549884</v>
      </c>
      <c r="GV201" s="861">
        <v>-0.13452639701549884</v>
      </c>
      <c r="GW201" s="861">
        <v>-0.21773239840648095</v>
      </c>
      <c r="GX201" s="861">
        <v>-0.21773239840648095</v>
      </c>
      <c r="GY201" s="861">
        <v>-0.21773239840648095</v>
      </c>
      <c r="GZ201" s="861">
        <v>-0.21773239840648095</v>
      </c>
      <c r="HA201" s="861">
        <v>-0.21773239840648095</v>
      </c>
      <c r="HB201" s="861">
        <v>-0.10949935291891233</v>
      </c>
      <c r="HC201" s="861">
        <v>-0.10949935291891233</v>
      </c>
      <c r="HD201" s="861">
        <v>-0.10949935291891233</v>
      </c>
      <c r="HE201" s="861">
        <v>-0.10949935291891233</v>
      </c>
      <c r="HF201" s="861">
        <v>-0.12238449845254173</v>
      </c>
      <c r="HG201" s="861">
        <v>-0.12238449845254173</v>
      </c>
      <c r="HH201" s="861">
        <v>-0.12238449845254173</v>
      </c>
      <c r="HI201" s="861">
        <v>-0.12238449845254173</v>
      </c>
      <c r="HJ201" s="861">
        <v>-0.12238449845254173</v>
      </c>
      <c r="HK201" s="861">
        <v>-0.12238449845254173</v>
      </c>
      <c r="HL201" s="861">
        <v>-0.12238449845254173</v>
      </c>
      <c r="HM201" s="861">
        <v>-0.12238449845254173</v>
      </c>
      <c r="HN201" s="861">
        <v>-0.42398147397228225</v>
      </c>
      <c r="HO201" s="861">
        <v>-0.42398147397228225</v>
      </c>
      <c r="HP201" s="861">
        <v>-0.42398147397228225</v>
      </c>
      <c r="HQ201" s="861">
        <v>-0.42398147397228225</v>
      </c>
      <c r="HR201" s="861">
        <v>-0.42398147397228225</v>
      </c>
      <c r="HS201" s="861">
        <v>-0.42398147397228225</v>
      </c>
      <c r="HT201" s="861">
        <v>-0.42398147397228225</v>
      </c>
      <c r="HU201" s="861">
        <v>-0.32875532785306483</v>
      </c>
      <c r="HV201" s="861">
        <v>-0.32875532785306483</v>
      </c>
      <c r="HW201" s="861">
        <v>-0.32875532785306483</v>
      </c>
      <c r="HX201" s="861">
        <v>-0.32875532785306483</v>
      </c>
      <c r="HY201" s="861">
        <v>-0.26528652424434362</v>
      </c>
      <c r="HZ201" s="861">
        <v>-0.26528652424434362</v>
      </c>
      <c r="IA201" s="861">
        <v>-0.71887621846852934</v>
      </c>
      <c r="IB201" s="861">
        <v>-0.71887621846852934</v>
      </c>
      <c r="IC201" s="861">
        <v>-0.71887621846852934</v>
      </c>
      <c r="ID201" s="861">
        <v>-3.044998813924626</v>
      </c>
      <c r="IE201" s="861">
        <v>-3.044998813924626</v>
      </c>
      <c r="IF201" s="861">
        <v>-3.044998813924626</v>
      </c>
      <c r="IG201" s="861">
        <v>-3.044998813924626</v>
      </c>
      <c r="IH201" s="861">
        <v>-4.2657805119218644</v>
      </c>
      <c r="II201" s="861">
        <v>-4.2620855084956553</v>
      </c>
      <c r="IJ201" s="861">
        <v>-4.2620855084956553</v>
      </c>
      <c r="IK201" s="861">
        <v>-4.2620855084956553</v>
      </c>
      <c r="IL201" s="861">
        <v>-4.2620855084956553</v>
      </c>
      <c r="IM201" s="861">
        <v>-4.2620855084956553</v>
      </c>
      <c r="IN201" s="861">
        <v>-4.2620855084956553</v>
      </c>
      <c r="IO201" s="861">
        <v>-4.2620855084956553</v>
      </c>
      <c r="IP201" s="861">
        <v>-0.13452639701549884</v>
      </c>
      <c r="IQ201" s="861">
        <v>-0.13452639701549884</v>
      </c>
      <c r="IR201" s="861">
        <v>-0.13452639701549884</v>
      </c>
      <c r="IS201" s="861">
        <v>-0.13452639701549884</v>
      </c>
      <c r="IT201" s="861">
        <v>-0.13452639701549884</v>
      </c>
      <c r="IU201" s="861">
        <v>-0.13452639701549884</v>
      </c>
      <c r="IV201" s="861">
        <v>-0.13452639701549884</v>
      </c>
      <c r="IW201" s="861">
        <v>-0.21773239840648095</v>
      </c>
      <c r="IX201" s="861">
        <v>-0.21773239840648095</v>
      </c>
      <c r="IY201" s="861">
        <v>-0.21773239840648095</v>
      </c>
      <c r="IZ201" s="861">
        <v>-0.21773239840648095</v>
      </c>
      <c r="JA201" s="861">
        <v>-0.21773239840648095</v>
      </c>
      <c r="JB201" s="861">
        <v>3.3982940954688345E-2</v>
      </c>
      <c r="JC201" s="861">
        <v>3.3982940954688345E-2</v>
      </c>
      <c r="JD201" s="861">
        <v>3.3982940954688345E-2</v>
      </c>
      <c r="JE201" s="861">
        <v>3.3982940954688345E-2</v>
      </c>
      <c r="JF201" s="861">
        <v>-7.5542678511638428E-2</v>
      </c>
      <c r="JG201" s="861">
        <v>-7.5542678511638428E-2</v>
      </c>
      <c r="JH201" s="861">
        <v>-7.5542678511638428E-2</v>
      </c>
      <c r="JI201" s="861">
        <v>-7.5542678511638428E-2</v>
      </c>
      <c r="JJ201" s="861">
        <v>-7.5542678511638428E-2</v>
      </c>
      <c r="JK201" s="861">
        <v>-7.5542678511638428E-2</v>
      </c>
      <c r="JL201" s="861">
        <v>-7.5542678511638428E-2</v>
      </c>
      <c r="JM201" s="861">
        <v>-7.5542678511638428E-2</v>
      </c>
      <c r="JN201" s="861">
        <v>-0.33058169115155156</v>
      </c>
      <c r="JO201" s="861">
        <v>-0.33058169115155156</v>
      </c>
      <c r="JP201" s="861">
        <v>-0.33058169115155156</v>
      </c>
      <c r="JQ201" s="861">
        <v>-0.33058169115155156</v>
      </c>
      <c r="JR201" s="861">
        <v>-0.33058169115155156</v>
      </c>
      <c r="JS201" s="861">
        <v>-0.33058169115155156</v>
      </c>
      <c r="JT201" s="861">
        <v>-0.33058169115155156</v>
      </c>
      <c r="JU201" s="861">
        <v>-0.22913250123092599</v>
      </c>
      <c r="JV201" s="861">
        <v>-0.22913250123092599</v>
      </c>
      <c r="JW201" s="861">
        <v>-0.22913250123092599</v>
      </c>
      <c r="JX201" s="861">
        <v>-0.22913250123092599</v>
      </c>
      <c r="JY201" s="861">
        <v>-0.19608134400668931</v>
      </c>
      <c r="JZ201" s="861">
        <v>-0.19608134400668931</v>
      </c>
      <c r="KA201" s="861">
        <v>-0.44314287439841227</v>
      </c>
      <c r="KB201" s="861">
        <v>-0.44314287439841227</v>
      </c>
      <c r="KC201" s="861">
        <v>-0.44314287439841227</v>
      </c>
      <c r="KD201" s="861">
        <v>-2.4985196610173519</v>
      </c>
      <c r="KE201" s="861">
        <v>-2.4985196610173519</v>
      </c>
      <c r="KF201" s="861">
        <v>-2.4985196610173519</v>
      </c>
      <c r="KG201" s="861">
        <v>-2.4985196610173519</v>
      </c>
      <c r="KH201" s="861">
        <v>-4.2583905050694462</v>
      </c>
      <c r="KI201" s="861">
        <v>-4.2583905050694462</v>
      </c>
      <c r="KJ201" s="861">
        <v>-4.2583905050694462</v>
      </c>
      <c r="KK201" s="861">
        <v>-4.2583905050694462</v>
      </c>
      <c r="KL201" s="861">
        <v>-4.2583905050694462</v>
      </c>
      <c r="KM201" s="861">
        <v>-4.2583905050694462</v>
      </c>
      <c r="KN201" s="861">
        <v>-4.2583905050694462</v>
      </c>
      <c r="KO201" s="861">
        <v>-4.2583905050694462</v>
      </c>
      <c r="KP201" s="861">
        <v>-0.13452639701549884</v>
      </c>
      <c r="KQ201" s="861">
        <v>-0.13452639701549884</v>
      </c>
      <c r="KR201" s="861">
        <v>-0.13452639701549884</v>
      </c>
      <c r="KS201" s="861">
        <v>-0.13452639701549884</v>
      </c>
      <c r="KT201" s="861">
        <v>-0.13452639701549884</v>
      </c>
      <c r="KU201" s="861">
        <v>-0.13452639701549884</v>
      </c>
      <c r="KV201" s="861">
        <v>-0.13452639701549884</v>
      </c>
      <c r="KW201" s="861">
        <v>-0.21634344967297103</v>
      </c>
      <c r="KX201" s="861">
        <v>-0.21634344967297103</v>
      </c>
      <c r="KY201" s="861">
        <v>-0.21634344967297103</v>
      </c>
      <c r="KZ201" s="861">
        <v>-0.21634344967297103</v>
      </c>
      <c r="LA201" s="861">
        <v>-0.21634344967297103</v>
      </c>
      <c r="LB201" s="861">
        <v>-0.10394917066460874</v>
      </c>
      <c r="LC201" s="861">
        <v>-0.10394917066460874</v>
      </c>
      <c r="LD201" s="861">
        <v>-0.10394917066460874</v>
      </c>
      <c r="LE201" s="861">
        <v>-0.10394917066460874</v>
      </c>
      <c r="LF201" s="861">
        <v>-0.15584294126747089</v>
      </c>
      <c r="LG201" s="861">
        <v>-0.15584294126747089</v>
      </c>
      <c r="LH201" s="861">
        <v>-0.15584294126747089</v>
      </c>
      <c r="LI201" s="861">
        <v>-0.15584294126747089</v>
      </c>
      <c r="LJ201" s="861">
        <v>-0.15584294126747089</v>
      </c>
      <c r="LK201" s="861">
        <v>-0.15584294126747089</v>
      </c>
      <c r="LL201" s="861">
        <v>-0.15584294126747089</v>
      </c>
      <c r="LM201" s="861">
        <v>-0.15584294126747089</v>
      </c>
      <c r="LN201" s="861">
        <v>-0.40699969527760338</v>
      </c>
      <c r="LO201" s="861">
        <v>-0.40699969527760338</v>
      </c>
      <c r="LP201" s="861">
        <v>-0.40699969527760338</v>
      </c>
      <c r="LQ201" s="861">
        <v>-0.40699969527760338</v>
      </c>
      <c r="LR201" s="861">
        <v>-0.40699969527760338</v>
      </c>
      <c r="LS201" s="861">
        <v>-0.40699969527760338</v>
      </c>
      <c r="LT201" s="861">
        <v>-0.40699969527760338</v>
      </c>
      <c r="LU201" s="861">
        <v>-0.38852902382635257</v>
      </c>
      <c r="LV201" s="861">
        <v>-0.38852902382635257</v>
      </c>
      <c r="LW201" s="861">
        <v>-0.38852902382635257</v>
      </c>
      <c r="LX201" s="861">
        <v>-0.38852902382635257</v>
      </c>
      <c r="LY201" s="861">
        <v>-0.3690942946008251</v>
      </c>
      <c r="LZ201" s="861">
        <v>-0.3690942946008251</v>
      </c>
      <c r="MA201" s="861">
        <v>-0.65979050188207644</v>
      </c>
      <c r="MB201" s="861">
        <v>-0.65979050188207644</v>
      </c>
      <c r="MC201" s="861">
        <v>-0.65979050188207644</v>
      </c>
      <c r="MD201" s="861">
        <v>-2.434160119639329</v>
      </c>
      <c r="ME201" s="861">
        <v>-2.434160119639329</v>
      </c>
      <c r="MF201" s="861">
        <v>-2.434160119639329</v>
      </c>
      <c r="MG201" s="861">
        <v>-2.434160119639329</v>
      </c>
      <c r="MH201" s="861">
        <v>-4.2879505324791243</v>
      </c>
      <c r="MI201" s="861">
        <v>-4.2879505324791243</v>
      </c>
      <c r="MJ201" s="861">
        <v>-4.2879505324791243</v>
      </c>
      <c r="MK201" s="861">
        <v>-4.2879505324791243</v>
      </c>
      <c r="ML201" s="861">
        <v>-4.2879505324791243</v>
      </c>
      <c r="MM201" s="861">
        <v>-4.2879505324791243</v>
      </c>
      <c r="MN201" s="861">
        <v>-4.2879505324791243</v>
      </c>
      <c r="MO201" s="861">
        <v>-4.2879505324791243</v>
      </c>
      <c r="MP201" s="861">
        <v>-0.13452639701549884</v>
      </c>
      <c r="MQ201" s="861">
        <v>-0.13452639701549884</v>
      </c>
      <c r="MR201" s="861">
        <v>-0.13452639701549884</v>
      </c>
      <c r="MS201" s="861">
        <v>-0.13452639701549884</v>
      </c>
      <c r="MT201" s="861">
        <v>-0.13452639701549884</v>
      </c>
      <c r="MU201" s="861">
        <v>-0.13452639701549884</v>
      </c>
      <c r="MV201" s="861">
        <v>-0.13452639701549884</v>
      </c>
      <c r="MW201" s="861">
        <v>-0.21773239840648095</v>
      </c>
      <c r="MX201" s="861">
        <v>-0.21773239840648095</v>
      </c>
      <c r="MY201" s="861">
        <v>-0.21773239840648095</v>
      </c>
      <c r="MZ201" s="861">
        <v>-0.21773239840648095</v>
      </c>
      <c r="NA201" s="861">
        <v>-0.21773239840648095</v>
      </c>
      <c r="NB201" s="861">
        <v>-0.64231684933185296</v>
      </c>
      <c r="NC201" s="861">
        <v>-0.64231684933185296</v>
      </c>
      <c r="ND201" s="861">
        <v>-0.64231684933185296</v>
      </c>
      <c r="NE201" s="861">
        <v>-0.64231684933185296</v>
      </c>
      <c r="NF201" s="861">
        <v>-0.55065256648364613</v>
      </c>
      <c r="NG201" s="861">
        <v>-0.55065256648364613</v>
      </c>
      <c r="NH201" s="861">
        <v>-0.55065256648364613</v>
      </c>
      <c r="NI201" s="861">
        <v>-0.55065256648364613</v>
      </c>
      <c r="NJ201" s="861">
        <v>-0.55065256648364613</v>
      </c>
      <c r="NK201" s="861">
        <v>-0.55065256648364613</v>
      </c>
      <c r="NL201" s="861">
        <v>-0.55065256648364613</v>
      </c>
      <c r="NM201" s="861">
        <v>-0.55065256648364613</v>
      </c>
      <c r="NN201" s="861">
        <v>-0.40699969527760338</v>
      </c>
      <c r="NO201" s="861">
        <v>-0.40699969527760338</v>
      </c>
      <c r="NP201" s="861">
        <v>-0.40699969527760338</v>
      </c>
      <c r="NQ201" s="861">
        <v>-0.40699969527760338</v>
      </c>
      <c r="NR201" s="861">
        <v>-0.40699969527760338</v>
      </c>
      <c r="NS201" s="861">
        <v>-0.40699969527760338</v>
      </c>
      <c r="NT201" s="861">
        <v>-0.40699969527760338</v>
      </c>
      <c r="NU201" s="861">
        <v>-0.38852902382635257</v>
      </c>
      <c r="NV201" s="861">
        <v>-0.38852902382635257</v>
      </c>
      <c r="NW201" s="861">
        <v>-0.38852902382635257</v>
      </c>
      <c r="NX201" s="861">
        <v>-0.38852902382635257</v>
      </c>
      <c r="NY201" s="861">
        <v>-0.3690942946008251</v>
      </c>
      <c r="NZ201" s="861">
        <v>-0.3690942946008251</v>
      </c>
      <c r="OA201" s="861">
        <v>-0.65979050188207644</v>
      </c>
      <c r="OB201" s="861">
        <v>-0.65979050188207644</v>
      </c>
      <c r="OC201" s="861">
        <v>-0.65979050188207644</v>
      </c>
      <c r="OD201" s="861">
        <v>-2.434160119639329</v>
      </c>
      <c r="OE201" s="861">
        <v>-2.434160119639329</v>
      </c>
      <c r="OF201" s="861">
        <v>-2.434160119639329</v>
      </c>
      <c r="OG201" s="861">
        <v>-2.434160119639329</v>
      </c>
      <c r="OH201" s="861">
        <v>-4.2879505324791243</v>
      </c>
      <c r="OI201" s="861">
        <v>-4.2879505324791243</v>
      </c>
      <c r="OJ201" s="861">
        <v>-4.2879505324791243</v>
      </c>
      <c r="OK201" s="861">
        <v>-4.2879505324791243</v>
      </c>
      <c r="OL201" s="861">
        <v>-4.2879505324791243</v>
      </c>
      <c r="OM201" s="861">
        <v>-4.2879505324791243</v>
      </c>
      <c r="ON201" s="861">
        <v>-4.2879505324791243</v>
      </c>
      <c r="OO201" s="861">
        <v>-4.2879505324791243</v>
      </c>
      <c r="OP201" s="861">
        <v>-0.13452639701549884</v>
      </c>
      <c r="OQ201" s="861">
        <v>-0.13452639701549884</v>
      </c>
      <c r="OR201" s="861">
        <v>-0.13452639701549884</v>
      </c>
      <c r="OS201" s="861">
        <v>-0.13452639701549884</v>
      </c>
      <c r="OT201" s="861">
        <v>-0.13452639701549884</v>
      </c>
      <c r="OU201" s="861">
        <v>-0.13452639701549884</v>
      </c>
      <c r="OV201" s="861">
        <v>-0.13452639701549884</v>
      </c>
      <c r="OW201" s="861">
        <v>-0.21773239840648095</v>
      </c>
      <c r="OX201" s="861">
        <v>-0.21773239840648095</v>
      </c>
      <c r="OY201" s="861">
        <v>-0.21773239840648095</v>
      </c>
      <c r="OZ201" s="861">
        <v>-0.21773239840648095</v>
      </c>
      <c r="PA201" s="861">
        <v>-0.21773239840648095</v>
      </c>
      <c r="PB201" s="861">
        <v>-0.64231684933185296</v>
      </c>
      <c r="PC201" s="861">
        <v>-0.64231684933185296</v>
      </c>
      <c r="PD201" s="861">
        <v>-0.64231684933185296</v>
      </c>
      <c r="PE201" s="861">
        <v>-0.64231684933185296</v>
      </c>
      <c r="PF201" s="861">
        <v>-0.55065256648364613</v>
      </c>
      <c r="PG201" s="861">
        <v>-0.55065256648364613</v>
      </c>
      <c r="PH201" s="861">
        <v>-0.55065256648364613</v>
      </c>
      <c r="PI201" s="861">
        <v>-0.55065256648364613</v>
      </c>
      <c r="PJ201" s="861">
        <v>-0.55065256648364613</v>
      </c>
      <c r="PK201" s="861">
        <v>-0.55065256648364613</v>
      </c>
      <c r="PL201" s="861">
        <v>-0.55065256648364613</v>
      </c>
      <c r="PM201" s="861">
        <v>-0.55065256648364613</v>
      </c>
      <c r="PN201" s="861">
        <v>-0.40699969527760338</v>
      </c>
      <c r="PO201" s="861">
        <v>-0.40699969527760338</v>
      </c>
      <c r="PP201" s="861">
        <v>-0.40699969527760338</v>
      </c>
      <c r="PQ201" s="861">
        <v>-0.40699969527760338</v>
      </c>
      <c r="PR201" s="861">
        <v>-0.40699969527760338</v>
      </c>
      <c r="PS201" s="861">
        <v>-0.40699969527760338</v>
      </c>
      <c r="PT201" s="861">
        <v>-0.40699969527760338</v>
      </c>
      <c r="PU201" s="861">
        <v>-0.38852902382635257</v>
      </c>
      <c r="PV201" s="861">
        <v>-0.38852902382635257</v>
      </c>
      <c r="PW201" s="861">
        <v>-0.38852902382635257</v>
      </c>
      <c r="PX201" s="861">
        <v>-0.38852902382635257</v>
      </c>
      <c r="PY201" s="861">
        <v>-0.3690942946008251</v>
      </c>
      <c r="PZ201" s="861">
        <v>-0.3690942946008251</v>
      </c>
      <c r="QA201" s="861">
        <v>-0.65979050188207644</v>
      </c>
      <c r="QB201" s="861">
        <v>-0.65979050188207644</v>
      </c>
      <c r="QC201" s="861">
        <v>-0.65979050188207644</v>
      </c>
      <c r="QD201" s="861">
        <v>-2.434160119639329</v>
      </c>
      <c r="QE201" s="861">
        <v>-2.434160119639329</v>
      </c>
      <c r="QF201" s="861">
        <v>-2.434160119639329</v>
      </c>
      <c r="QG201" s="861">
        <v>-2.434160119639329</v>
      </c>
      <c r="QH201" s="861">
        <v>-4.2879505324791243</v>
      </c>
      <c r="QI201" s="861">
        <v>-4.2879505324791243</v>
      </c>
      <c r="QJ201" s="861">
        <v>-4.2879505324791243</v>
      </c>
      <c r="QK201" s="861">
        <v>-4.2879505324791243</v>
      </c>
      <c r="QL201" s="861">
        <v>-4.2879505324791243</v>
      </c>
      <c r="QM201" s="861">
        <v>-4.2879505324791243</v>
      </c>
      <c r="QN201" s="861">
        <v>-4.2879505324791243</v>
      </c>
      <c r="QO201" s="861">
        <v>-4.2879505324791243</v>
      </c>
      <c r="QP201" s="861">
        <v>-0.13452639701549884</v>
      </c>
      <c r="QQ201" s="861">
        <v>-0.13452639701549884</v>
      </c>
      <c r="QR201" s="861">
        <v>-0.13452639701549884</v>
      </c>
      <c r="QS201" s="861">
        <v>-0.13452639701549884</v>
      </c>
      <c r="QT201" s="861">
        <v>-0.13452639701549884</v>
      </c>
      <c r="QU201" s="861">
        <v>-0.13452639701549884</v>
      </c>
      <c r="QV201" s="861">
        <v>-0.13452639701549884</v>
      </c>
      <c r="QW201" s="861">
        <v>-0.21773239840648095</v>
      </c>
      <c r="QX201" s="861">
        <v>-0.21773239840648095</v>
      </c>
      <c r="QY201" s="861">
        <v>-0.21773239840648095</v>
      </c>
      <c r="QZ201" s="861">
        <v>-0.21773239840648095</v>
      </c>
      <c r="RA201" s="861">
        <v>-0.21773239840648095</v>
      </c>
      <c r="RB201" s="861">
        <v>-0.64231684933185296</v>
      </c>
      <c r="RC201" s="861">
        <v>-0.64231684933185296</v>
      </c>
      <c r="RD201" s="861">
        <v>-0.64231684933185296</v>
      </c>
      <c r="RE201" s="861">
        <v>-0.64231684933185296</v>
      </c>
      <c r="RF201" s="861">
        <v>-0.55065256648364613</v>
      </c>
      <c r="RG201" s="861">
        <v>-0.55065256648364613</v>
      </c>
      <c r="RH201" s="861">
        <v>-0.55065256648364613</v>
      </c>
      <c r="RI201" s="861">
        <v>-0.55065256648364613</v>
      </c>
      <c r="RJ201" s="861">
        <v>-0.55065256648364613</v>
      </c>
      <c r="RK201" s="861">
        <v>-0.55065256648364613</v>
      </c>
      <c r="RL201" s="861">
        <v>-0.55065256648364613</v>
      </c>
      <c r="RM201" s="861">
        <v>-0.55065256648364613</v>
      </c>
      <c r="RN201" s="861">
        <v>-0.40699969527760338</v>
      </c>
      <c r="RO201" s="861">
        <v>-0.40699969527760338</v>
      </c>
      <c r="RP201" s="861">
        <v>-0.40699969527760338</v>
      </c>
      <c r="RQ201" s="861">
        <v>-0.40699969527760338</v>
      </c>
      <c r="RR201" s="861">
        <v>-0.40699969527760338</v>
      </c>
      <c r="RS201" s="861">
        <v>-0.40699969527760338</v>
      </c>
      <c r="RT201" s="861">
        <v>-0.40699969527760338</v>
      </c>
      <c r="RU201" s="861">
        <v>-0.38852902382635257</v>
      </c>
      <c r="RV201" s="861">
        <v>-0.38852902382635257</v>
      </c>
      <c r="RW201" s="861">
        <v>-0.38852902382635257</v>
      </c>
      <c r="RX201" s="861">
        <v>-0.38852902382635257</v>
      </c>
      <c r="RY201" s="861">
        <v>-0.3690942946008251</v>
      </c>
      <c r="RZ201" s="861">
        <v>-0.3690942946008251</v>
      </c>
      <c r="SA201" s="861">
        <v>-0.65979050188207644</v>
      </c>
      <c r="SB201" s="861">
        <v>-0.65979050188207644</v>
      </c>
      <c r="SC201" s="861">
        <v>-0.65979050188207644</v>
      </c>
      <c r="SD201" s="861">
        <v>-2.434160119639329</v>
      </c>
      <c r="SE201" s="861">
        <v>-2.434160119639329</v>
      </c>
      <c r="SF201" s="861">
        <v>-2.434160119639329</v>
      </c>
      <c r="SG201" s="861">
        <v>-2.434160119639329</v>
      </c>
      <c r="SH201" s="861">
        <v>-4.2879505324791243</v>
      </c>
      <c r="SI201" s="861">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928</v>
      </c>
      <c r="J202" s="764"/>
      <c r="K202" s="862">
        <v>0</v>
      </c>
      <c r="L202" s="862">
        <v>0</v>
      </c>
      <c r="M202" s="862">
        <v>0</v>
      </c>
      <c r="N202" s="862">
        <v>0</v>
      </c>
      <c r="O202" s="862">
        <v>0</v>
      </c>
      <c r="P202" s="862">
        <v>0</v>
      </c>
      <c r="Q202" s="862">
        <v>0</v>
      </c>
      <c r="R202" s="862">
        <v>0</v>
      </c>
      <c r="S202" s="862">
        <v>0</v>
      </c>
      <c r="T202" s="862">
        <v>0</v>
      </c>
      <c r="U202" s="862">
        <v>0</v>
      </c>
      <c r="V202" s="862">
        <v>0</v>
      </c>
      <c r="W202" s="862">
        <v>0</v>
      </c>
      <c r="X202" s="862">
        <v>0</v>
      </c>
      <c r="Y202" s="862">
        <v>0</v>
      </c>
      <c r="Z202" s="862">
        <v>0</v>
      </c>
      <c r="AA202" s="862">
        <v>0</v>
      </c>
      <c r="AB202" s="862">
        <v>0</v>
      </c>
      <c r="AC202" s="862">
        <v>0</v>
      </c>
      <c r="AD202" s="862">
        <v>0</v>
      </c>
      <c r="AE202" s="862">
        <v>0</v>
      </c>
      <c r="AF202" s="862">
        <v>0</v>
      </c>
      <c r="AG202" s="862">
        <v>0</v>
      </c>
      <c r="AH202" s="862">
        <v>0</v>
      </c>
      <c r="AI202" s="862">
        <v>0</v>
      </c>
      <c r="AJ202" s="862">
        <v>0</v>
      </c>
      <c r="AK202" s="862">
        <v>0</v>
      </c>
      <c r="AL202" s="862">
        <v>0</v>
      </c>
      <c r="AM202" s="862">
        <v>0</v>
      </c>
      <c r="AN202" s="862">
        <v>0</v>
      </c>
      <c r="AO202" s="862">
        <v>0</v>
      </c>
      <c r="AP202" s="862">
        <v>0</v>
      </c>
      <c r="AQ202" s="862">
        <v>0</v>
      </c>
      <c r="AR202" s="862">
        <v>0</v>
      </c>
      <c r="AS202" s="862">
        <v>0</v>
      </c>
      <c r="AT202" s="862">
        <v>0</v>
      </c>
      <c r="AU202" s="862">
        <v>0</v>
      </c>
      <c r="AV202" s="862">
        <v>0</v>
      </c>
      <c r="AW202" s="862">
        <v>0</v>
      </c>
      <c r="AX202" s="862">
        <v>0</v>
      </c>
      <c r="AY202" s="862">
        <v>0</v>
      </c>
      <c r="AZ202" s="862">
        <v>0</v>
      </c>
      <c r="BA202" s="862">
        <v>0</v>
      </c>
      <c r="BB202" s="862">
        <v>0</v>
      </c>
      <c r="BC202" s="862">
        <v>0</v>
      </c>
      <c r="BD202" s="862">
        <v>0</v>
      </c>
      <c r="BE202" s="862">
        <v>0</v>
      </c>
      <c r="BF202" s="862">
        <v>0</v>
      </c>
      <c r="BG202" s="862">
        <v>0</v>
      </c>
      <c r="BH202" s="862">
        <v>0</v>
      </c>
      <c r="BI202" s="862">
        <v>0</v>
      </c>
      <c r="BJ202" s="862">
        <v>0</v>
      </c>
      <c r="BK202" s="862">
        <v>0</v>
      </c>
      <c r="BL202" s="862">
        <v>0</v>
      </c>
      <c r="BM202" s="862">
        <v>0</v>
      </c>
      <c r="BN202" s="862">
        <v>0</v>
      </c>
      <c r="BO202" s="862">
        <v>0</v>
      </c>
      <c r="BP202" s="862">
        <v>0</v>
      </c>
      <c r="BQ202" s="862">
        <v>0</v>
      </c>
      <c r="BR202" s="862">
        <v>0</v>
      </c>
      <c r="BS202" s="862">
        <v>0</v>
      </c>
      <c r="BT202" s="862">
        <v>0</v>
      </c>
      <c r="BU202" s="862">
        <v>0</v>
      </c>
      <c r="BV202" s="862">
        <v>0</v>
      </c>
      <c r="BW202" s="862">
        <v>0</v>
      </c>
      <c r="BX202" s="862">
        <v>0</v>
      </c>
      <c r="BY202" s="862">
        <v>0</v>
      </c>
      <c r="BZ202" s="862">
        <v>0</v>
      </c>
      <c r="CA202" s="862">
        <v>4.9238097155381411E-2</v>
      </c>
      <c r="CB202" s="862">
        <v>4.9238097155381411E-2</v>
      </c>
      <c r="CC202" s="862">
        <v>4.9238097155381411E-2</v>
      </c>
      <c r="CD202" s="862">
        <v>0.23852986726459946</v>
      </c>
      <c r="CE202" s="862">
        <v>0.23852986726459946</v>
      </c>
      <c r="CF202" s="862">
        <v>0.23852986726459946</v>
      </c>
      <c r="CG202" s="862">
        <v>0.23852986726459946</v>
      </c>
      <c r="CH202" s="862">
        <v>0.29494854772880785</v>
      </c>
      <c r="CI202" s="862">
        <v>0.29494854772880785</v>
      </c>
      <c r="CJ202" s="862">
        <v>0.29494854772880785</v>
      </c>
      <c r="CK202" s="862">
        <v>0.29494854772880785</v>
      </c>
      <c r="CL202" s="862">
        <v>0.29494854772880785</v>
      </c>
      <c r="CM202" s="862">
        <v>0.29494854772880785</v>
      </c>
      <c r="CN202" s="862">
        <v>0.29494854772880785</v>
      </c>
      <c r="CO202" s="862">
        <v>0.29494854772880785</v>
      </c>
      <c r="CP202" s="862">
        <v>2.445934491190016E-3</v>
      </c>
      <c r="CQ202" s="862">
        <v>2.445934491190016E-3</v>
      </c>
      <c r="CR202" s="862">
        <v>2.445934491190016E-3</v>
      </c>
      <c r="CS202" s="862">
        <v>2.445934491190016E-3</v>
      </c>
      <c r="CT202" s="862">
        <v>2.445934491190016E-3</v>
      </c>
      <c r="CU202" s="862">
        <v>2.445934491190016E-3</v>
      </c>
      <c r="CV202" s="862">
        <v>2.445934491190016E-3</v>
      </c>
      <c r="CW202" s="862">
        <v>0</v>
      </c>
      <c r="CX202" s="862">
        <v>0</v>
      </c>
      <c r="CY202" s="862">
        <v>0</v>
      </c>
      <c r="CZ202" s="862">
        <v>0</v>
      </c>
      <c r="DA202" s="862">
        <v>0</v>
      </c>
      <c r="DB202" s="862">
        <v>0</v>
      </c>
      <c r="DC202" s="862">
        <v>0</v>
      </c>
      <c r="DD202" s="862">
        <v>0</v>
      </c>
      <c r="DE202" s="862">
        <v>0</v>
      </c>
      <c r="DF202" s="862">
        <v>-2.3586703764948425E-3</v>
      </c>
      <c r="DG202" s="862">
        <v>0</v>
      </c>
      <c r="DH202" s="862">
        <v>0</v>
      </c>
      <c r="DI202" s="862">
        <v>0</v>
      </c>
      <c r="DJ202" s="862">
        <v>0</v>
      </c>
      <c r="DK202" s="862">
        <v>0</v>
      </c>
      <c r="DL202" s="862">
        <v>0</v>
      </c>
      <c r="DM202" s="862">
        <v>0</v>
      </c>
      <c r="DN202" s="862">
        <v>0</v>
      </c>
      <c r="DO202" s="862">
        <v>0</v>
      </c>
      <c r="DP202" s="862">
        <v>0</v>
      </c>
      <c r="DQ202" s="862">
        <v>0</v>
      </c>
      <c r="DR202" s="862">
        <v>0</v>
      </c>
      <c r="DS202" s="862">
        <v>0</v>
      </c>
      <c r="DT202" s="862">
        <v>0</v>
      </c>
      <c r="DU202" s="862">
        <v>0</v>
      </c>
      <c r="DV202" s="862">
        <v>0</v>
      </c>
      <c r="DW202" s="862">
        <v>0</v>
      </c>
      <c r="DX202" s="862">
        <v>0</v>
      </c>
      <c r="DY202" s="862">
        <v>0</v>
      </c>
      <c r="DZ202" s="862">
        <v>0</v>
      </c>
      <c r="EA202" s="862">
        <v>0.1674095303282872</v>
      </c>
      <c r="EB202" s="862">
        <v>0.1674095303282872</v>
      </c>
      <c r="EC202" s="862">
        <v>0.1674095303282872</v>
      </c>
      <c r="ED202" s="862">
        <v>-2.352744001308956</v>
      </c>
      <c r="EE202" s="862">
        <v>-2.352744001308956</v>
      </c>
      <c r="EF202" s="862">
        <v>-2.352744001308956</v>
      </c>
      <c r="EG202" s="862">
        <v>-2.352744001308956</v>
      </c>
      <c r="EH202" s="862">
        <v>-3.0075312731618062</v>
      </c>
      <c r="EI202" s="862">
        <v>-3.0075312731618062</v>
      </c>
      <c r="EJ202" s="862">
        <v>-3.0075312731618062</v>
      </c>
      <c r="EK202" s="862">
        <v>-3.0075312731618062</v>
      </c>
      <c r="EL202" s="862">
        <v>-3.0075312731618062</v>
      </c>
      <c r="EM202" s="862">
        <v>-3.0075312731618062</v>
      </c>
      <c r="EN202" s="862">
        <v>-3.0075312731618062</v>
      </c>
      <c r="EO202" s="862">
        <v>-3.0075312731618062</v>
      </c>
      <c r="EP202" s="862">
        <v>-0.21983018153221856</v>
      </c>
      <c r="EQ202" s="862">
        <v>-0.21983018153221856</v>
      </c>
      <c r="ER202" s="862">
        <v>-0.21983018153221856</v>
      </c>
      <c r="ES202" s="862">
        <v>-0.21983018153221856</v>
      </c>
      <c r="ET202" s="862">
        <v>-0.21983018153221856</v>
      </c>
      <c r="EU202" s="862">
        <v>-0.21983018153221856</v>
      </c>
      <c r="EV202" s="862">
        <v>-0.21983018153221856</v>
      </c>
      <c r="EW202" s="862">
        <v>-9.2069819734190261E-2</v>
      </c>
      <c r="EX202" s="862">
        <v>-9.2069819734190261E-2</v>
      </c>
      <c r="EY202" s="862">
        <v>-9.2069819734190261E-2</v>
      </c>
      <c r="EZ202" s="862">
        <v>-9.2069819734190261E-2</v>
      </c>
      <c r="FA202" s="862">
        <v>-9.2069819734190261E-2</v>
      </c>
      <c r="FB202" s="862">
        <v>0.11109518446406241</v>
      </c>
      <c r="FC202" s="862">
        <v>0.11109518446406241</v>
      </c>
      <c r="FD202" s="862">
        <v>0.11109518446406241</v>
      </c>
      <c r="FE202" s="862">
        <v>0.11109518446406241</v>
      </c>
      <c r="FF202" s="862">
        <v>0.1566574530845104</v>
      </c>
      <c r="FG202" s="862">
        <v>0.1566574530845104</v>
      </c>
      <c r="FH202" s="862">
        <v>0.1566574530845104</v>
      </c>
      <c r="FI202" s="862">
        <v>0.1566574530845104</v>
      </c>
      <c r="FJ202" s="862">
        <v>0.1566574530845104</v>
      </c>
      <c r="FK202" s="862">
        <v>0.1566574530845104</v>
      </c>
      <c r="FL202" s="862">
        <v>0.1566574530845104</v>
      </c>
      <c r="FM202" s="862">
        <v>0.1566574530845104</v>
      </c>
      <c r="FN202" s="862">
        <v>0.16132689759944263</v>
      </c>
      <c r="FO202" s="862">
        <v>0.16132689759944263</v>
      </c>
      <c r="FP202" s="862">
        <v>0.16132689759944263</v>
      </c>
      <c r="FQ202" s="862">
        <v>0.16132689759944263</v>
      </c>
      <c r="FR202" s="862">
        <v>0.16132689759944263</v>
      </c>
      <c r="FS202" s="862">
        <v>0.16132689759944263</v>
      </c>
      <c r="FT202" s="862">
        <v>0.16132689759944263</v>
      </c>
      <c r="FU202" s="862">
        <v>-9.9622826622134397E-3</v>
      </c>
      <c r="FV202" s="862">
        <v>-9.9622826622134397E-3</v>
      </c>
      <c r="FW202" s="862">
        <v>-9.9622826622134397E-3</v>
      </c>
      <c r="FX202" s="862">
        <v>-9.9622826622134397E-3</v>
      </c>
      <c r="FY202" s="862">
        <v>-1.1534196706274535E-2</v>
      </c>
      <c r="FZ202" s="862">
        <v>-1.1534196706274535E-2</v>
      </c>
      <c r="GA202" s="862">
        <v>0.13786667203506298</v>
      </c>
      <c r="GB202" s="862">
        <v>0.13786667203506298</v>
      </c>
      <c r="GC202" s="862">
        <v>0.13786667203506298</v>
      </c>
      <c r="GD202" s="862">
        <v>-3.1266306168364473</v>
      </c>
      <c r="GE202" s="862">
        <v>-3.1266306168364473</v>
      </c>
      <c r="GF202" s="862">
        <v>-3.1266306168364473</v>
      </c>
      <c r="GG202" s="862">
        <v>-3.1266306168364473</v>
      </c>
      <c r="GH202" s="862">
        <v>-2.1997635210136082</v>
      </c>
      <c r="GI202" s="862">
        <v>-2.1997635210136082</v>
      </c>
      <c r="GJ202" s="862">
        <v>-2.1997635210136082</v>
      </c>
      <c r="GK202" s="862">
        <v>-2.1997635210136082</v>
      </c>
      <c r="GL202" s="862">
        <v>-2.1997635210136082</v>
      </c>
      <c r="GM202" s="862">
        <v>-2.1997635210136082</v>
      </c>
      <c r="GN202" s="862">
        <v>-2.1997635210136082</v>
      </c>
      <c r="GO202" s="862">
        <v>-2.1997635210136082</v>
      </c>
      <c r="GP202" s="862">
        <v>-0.35165851639670009</v>
      </c>
      <c r="GQ202" s="862">
        <v>-0.35165851639670009</v>
      </c>
      <c r="GR202" s="862">
        <v>-0.35165851639670009</v>
      </c>
      <c r="GS202" s="862">
        <v>-0.35165851639670009</v>
      </c>
      <c r="GT202" s="862">
        <v>-0.35165851639670009</v>
      </c>
      <c r="GU202" s="862">
        <v>-0.35165851639670009</v>
      </c>
      <c r="GV202" s="862">
        <v>-0.35165851639670009</v>
      </c>
      <c r="GW202" s="862">
        <v>-1.1124101592020974</v>
      </c>
      <c r="GX202" s="862">
        <v>-1.1124101592020974</v>
      </c>
      <c r="GY202" s="862">
        <v>-1.1124101592020974</v>
      </c>
      <c r="GZ202" s="862">
        <v>-1.1124101592020974</v>
      </c>
      <c r="HA202" s="862">
        <v>-1.1124101592020974</v>
      </c>
      <c r="HB202" s="862">
        <v>-7.5495275640824033E-2</v>
      </c>
      <c r="HC202" s="862">
        <v>-7.5495275640824033E-2</v>
      </c>
      <c r="HD202" s="862">
        <v>-7.5495275640824033E-2</v>
      </c>
      <c r="HE202" s="862">
        <v>-7.5495275640824033E-2</v>
      </c>
      <c r="HF202" s="862">
        <v>-6.6916885629844103E-3</v>
      </c>
      <c r="HG202" s="862">
        <v>-6.6916885629844103E-3</v>
      </c>
      <c r="HH202" s="862">
        <v>-6.6916885629844103E-3</v>
      </c>
      <c r="HI202" s="862">
        <v>-6.6916885629844103E-3</v>
      </c>
      <c r="HJ202" s="862">
        <v>-6.6916885629844103E-3</v>
      </c>
      <c r="HK202" s="862">
        <v>-6.6916885629844103E-3</v>
      </c>
      <c r="HL202" s="862">
        <v>-6.6916885629844103E-3</v>
      </c>
      <c r="HM202" s="862">
        <v>-6.6916885629844103E-3</v>
      </c>
      <c r="HN202" s="862">
        <v>2.5472668042016089E-2</v>
      </c>
      <c r="HO202" s="862">
        <v>2.5472668042016089E-2</v>
      </c>
      <c r="HP202" s="862">
        <v>2.5472668042016089E-2</v>
      </c>
      <c r="HQ202" s="862">
        <v>2.5472668042016089E-2</v>
      </c>
      <c r="HR202" s="862">
        <v>2.5472668042016089E-2</v>
      </c>
      <c r="HS202" s="862">
        <v>2.5472668042016089E-2</v>
      </c>
      <c r="HT202" s="862">
        <v>2.5472668042016089E-2</v>
      </c>
      <c r="HU202" s="862">
        <v>3.9849130648856423E-2</v>
      </c>
      <c r="HV202" s="862">
        <v>3.9849130648856423E-2</v>
      </c>
      <c r="HW202" s="862">
        <v>3.9849130648856423E-2</v>
      </c>
      <c r="HX202" s="862">
        <v>3.9849130648856423E-2</v>
      </c>
      <c r="HY202" s="862">
        <v>3.4602590118828935E-2</v>
      </c>
      <c r="HZ202" s="862">
        <v>3.4602590118828935E-2</v>
      </c>
      <c r="IA202" s="862">
        <v>0.23634286634581869</v>
      </c>
      <c r="IB202" s="862">
        <v>0.23634286634581869</v>
      </c>
      <c r="IC202" s="862">
        <v>0.23634286634581869</v>
      </c>
      <c r="ID202" s="862">
        <v>-2.6645232188771164</v>
      </c>
      <c r="IE202" s="862">
        <v>-2.6645232188771164</v>
      </c>
      <c r="IF202" s="862">
        <v>-2.6645232188771164</v>
      </c>
      <c r="IG202" s="862">
        <v>-2.6645232188771164</v>
      </c>
      <c r="IH202" s="862">
        <v>-1.3919656451648574</v>
      </c>
      <c r="II202" s="862">
        <v>-1.3882706417386483</v>
      </c>
      <c r="IJ202" s="862">
        <v>-1.3882706417386483</v>
      </c>
      <c r="IK202" s="862">
        <v>-1.3882706417386483</v>
      </c>
      <c r="IL202" s="862">
        <v>-1.3882706417386483</v>
      </c>
      <c r="IM202" s="862">
        <v>-1.3882706417386483</v>
      </c>
      <c r="IN202" s="862">
        <v>-1.3882706417386483</v>
      </c>
      <c r="IO202" s="862">
        <v>-1.3882706417386483</v>
      </c>
      <c r="IP202" s="862">
        <v>-0.37969707473206959</v>
      </c>
      <c r="IQ202" s="862">
        <v>-0.37969707473206959</v>
      </c>
      <c r="IR202" s="862">
        <v>-0.37969707473206959</v>
      </c>
      <c r="IS202" s="862">
        <v>-0.37969707473206959</v>
      </c>
      <c r="IT202" s="862">
        <v>-0.37969707473206959</v>
      </c>
      <c r="IU202" s="862">
        <v>-0.37969707473206959</v>
      </c>
      <c r="IV202" s="862">
        <v>-0.37969707473206959</v>
      </c>
      <c r="IW202" s="862">
        <v>-0.56721142336091113</v>
      </c>
      <c r="IX202" s="862">
        <v>-0.56721142336091113</v>
      </c>
      <c r="IY202" s="862">
        <v>-0.56721142336091113</v>
      </c>
      <c r="IZ202" s="862">
        <v>-0.56721142336091113</v>
      </c>
      <c r="JA202" s="862">
        <v>-0.56721142336091113</v>
      </c>
      <c r="JB202" s="862">
        <v>2.8753433272902029E-2</v>
      </c>
      <c r="JC202" s="862">
        <v>2.8753433272902029E-2</v>
      </c>
      <c r="JD202" s="862">
        <v>2.8753433272902029E-2</v>
      </c>
      <c r="JE202" s="862">
        <v>2.8753433272902029E-2</v>
      </c>
      <c r="JF202" s="862">
        <v>-6.6916885629852985E-3</v>
      </c>
      <c r="JG202" s="862">
        <v>-6.6916885629852985E-3</v>
      </c>
      <c r="JH202" s="862">
        <v>-6.6916885629852985E-3</v>
      </c>
      <c r="JI202" s="862">
        <v>-6.6916885629852985E-3</v>
      </c>
      <c r="JJ202" s="862">
        <v>-6.6916885629852985E-3</v>
      </c>
      <c r="JK202" s="862">
        <v>-6.6916885629852985E-3</v>
      </c>
      <c r="JL202" s="862">
        <v>-6.6916885629852985E-3</v>
      </c>
      <c r="JM202" s="862">
        <v>-6.6916885629852985E-3</v>
      </c>
      <c r="JN202" s="862">
        <v>9.3399782820730692E-2</v>
      </c>
      <c r="JO202" s="862">
        <v>9.3399782820730692E-2</v>
      </c>
      <c r="JP202" s="862">
        <v>9.3399782820730692E-2</v>
      </c>
      <c r="JQ202" s="862">
        <v>9.3399782820730692E-2</v>
      </c>
      <c r="JR202" s="862">
        <v>9.3399782820730692E-2</v>
      </c>
      <c r="JS202" s="862">
        <v>9.3399782820730692E-2</v>
      </c>
      <c r="JT202" s="862">
        <v>9.3399782820730692E-2</v>
      </c>
      <c r="JU202" s="862">
        <v>0.13947195727099526</v>
      </c>
      <c r="JV202" s="862">
        <v>0.13947195727099526</v>
      </c>
      <c r="JW202" s="862">
        <v>0.13947195727099526</v>
      </c>
      <c r="JX202" s="862">
        <v>0.13947195727099526</v>
      </c>
      <c r="JY202" s="862">
        <v>0.13841036047531219</v>
      </c>
      <c r="JZ202" s="862">
        <v>0.13841036047531219</v>
      </c>
      <c r="KA202" s="862">
        <v>0.29542858293227159</v>
      </c>
      <c r="KB202" s="862">
        <v>0.29542858293227159</v>
      </c>
      <c r="KC202" s="862">
        <v>0.29542858293227159</v>
      </c>
      <c r="KD202" s="862">
        <v>-2.2954157420270862</v>
      </c>
      <c r="KE202" s="862">
        <v>-2.2954157420270862</v>
      </c>
      <c r="KF202" s="862">
        <v>-2.2954157420270862</v>
      </c>
      <c r="KG202" s="862">
        <v>-2.2954157420270862</v>
      </c>
      <c r="KH202" s="862">
        <v>-2.6946321730523923</v>
      </c>
      <c r="KI202" s="862">
        <v>-2.6946321730523923</v>
      </c>
      <c r="KJ202" s="862">
        <v>-2.6946321730523923</v>
      </c>
      <c r="KK202" s="862">
        <v>-2.6946321730523923</v>
      </c>
      <c r="KL202" s="862">
        <v>-2.6946321730523923</v>
      </c>
      <c r="KM202" s="862">
        <v>-2.6946321730523923</v>
      </c>
      <c r="KN202" s="862">
        <v>-2.6946321730523923</v>
      </c>
      <c r="KO202" s="862">
        <v>-2.6946321730523923</v>
      </c>
      <c r="KP202" s="862">
        <v>-0.18939491929429941</v>
      </c>
      <c r="KQ202" s="862">
        <v>-0.18939491929429941</v>
      </c>
      <c r="KR202" s="862">
        <v>-0.18939491929429941</v>
      </c>
      <c r="KS202" s="862">
        <v>-0.18939491929429941</v>
      </c>
      <c r="KT202" s="862">
        <v>-0.18939491929429941</v>
      </c>
      <c r="KU202" s="862">
        <v>-0.18939491929429941</v>
      </c>
      <c r="KV202" s="862">
        <v>-0.18939491929429941</v>
      </c>
      <c r="KW202" s="862">
        <v>-0.26734149786986094</v>
      </c>
      <c r="KX202" s="862">
        <v>-0.26734149786986094</v>
      </c>
      <c r="KY202" s="862">
        <v>-0.26734149786986094</v>
      </c>
      <c r="KZ202" s="862">
        <v>-0.26734149786986094</v>
      </c>
      <c r="LA202" s="862">
        <v>-0.26734149786986094</v>
      </c>
      <c r="LB202" s="862">
        <v>-7.5177886127496762E-2</v>
      </c>
      <c r="LC202" s="862">
        <v>-7.5177886127496762E-2</v>
      </c>
      <c r="LD202" s="862">
        <v>-7.5177886127496762E-2</v>
      </c>
      <c r="LE202" s="862">
        <v>-7.5177886127496762E-2</v>
      </c>
      <c r="LF202" s="862">
        <v>-0.1747093937561246</v>
      </c>
      <c r="LG202" s="862">
        <v>-0.1747093937561246</v>
      </c>
      <c r="LH202" s="862">
        <v>-0.1747093937561246</v>
      </c>
      <c r="LI202" s="862">
        <v>-0.1747093937561246</v>
      </c>
      <c r="LJ202" s="862">
        <v>-0.1747093937561246</v>
      </c>
      <c r="LK202" s="862">
        <v>-0.1747093937561246</v>
      </c>
      <c r="LL202" s="862">
        <v>-0.1747093937561246</v>
      </c>
      <c r="LM202" s="862">
        <v>-0.1747093937561246</v>
      </c>
      <c r="LN202" s="862">
        <v>4.2454446736694962E-2</v>
      </c>
      <c r="LO202" s="862">
        <v>4.2454446736694962E-2</v>
      </c>
      <c r="LP202" s="862">
        <v>4.2454446736694962E-2</v>
      </c>
      <c r="LQ202" s="862">
        <v>4.2454446736694962E-2</v>
      </c>
      <c r="LR202" s="862">
        <v>4.2454446736694962E-2</v>
      </c>
      <c r="LS202" s="862">
        <v>4.2454446736694962E-2</v>
      </c>
      <c r="LT202" s="862">
        <v>4.2454446736694962E-2</v>
      </c>
      <c r="LU202" s="862">
        <v>-1.992456532443132E-2</v>
      </c>
      <c r="LV202" s="862">
        <v>-1.992456532443132E-2</v>
      </c>
      <c r="LW202" s="862">
        <v>-1.992456532443132E-2</v>
      </c>
      <c r="LX202" s="862">
        <v>-1.992456532443132E-2</v>
      </c>
      <c r="LY202" s="862">
        <v>-2.3068393412548183E-2</v>
      </c>
      <c r="LZ202" s="862">
        <v>-2.3068393412548183E-2</v>
      </c>
      <c r="MA202" s="862">
        <v>9.8476194310756604E-2</v>
      </c>
      <c r="MB202" s="862">
        <v>9.8476194310756604E-2</v>
      </c>
      <c r="MC202" s="862">
        <v>9.8476194310756604E-2</v>
      </c>
      <c r="MD202" s="862">
        <v>-2.009259590617356</v>
      </c>
      <c r="ME202" s="862">
        <v>-2.009259590617356</v>
      </c>
      <c r="MF202" s="862">
        <v>-2.009259590617356</v>
      </c>
      <c r="MG202" s="862">
        <v>-2.009259590617356</v>
      </c>
      <c r="MH202" s="862">
        <v>-2.6135212735480939</v>
      </c>
      <c r="MI202" s="862">
        <v>-2.6135212735480939</v>
      </c>
      <c r="MJ202" s="862">
        <v>-2.6135212735480939</v>
      </c>
      <c r="MK202" s="862">
        <v>-2.6135212735480939</v>
      </c>
      <c r="ML202" s="862">
        <v>-2.6135212735480939</v>
      </c>
      <c r="MM202" s="862">
        <v>-2.6135212735480939</v>
      </c>
      <c r="MN202" s="862">
        <v>-2.6135212735480939</v>
      </c>
      <c r="MO202" s="862">
        <v>-2.6135212735480939</v>
      </c>
      <c r="MP202" s="862">
        <v>4.8918689823819861E-2</v>
      </c>
      <c r="MQ202" s="862">
        <v>4.8918689823819861E-2</v>
      </c>
      <c r="MR202" s="862">
        <v>4.8918689823819861E-2</v>
      </c>
      <c r="MS202" s="862">
        <v>4.8918689823819861E-2</v>
      </c>
      <c r="MT202" s="862">
        <v>4.8918689823819861E-2</v>
      </c>
      <c r="MU202" s="862">
        <v>4.8918689823819861E-2</v>
      </c>
      <c r="MV202" s="862">
        <v>4.8918689823819861E-2</v>
      </c>
      <c r="MW202" s="862">
        <v>0</v>
      </c>
      <c r="MX202" s="862">
        <v>0</v>
      </c>
      <c r="MY202" s="862">
        <v>0</v>
      </c>
      <c r="MZ202" s="862">
        <v>0</v>
      </c>
      <c r="NA202" s="862">
        <v>0</v>
      </c>
      <c r="NB202" s="862">
        <v>9.9903280577425591E-2</v>
      </c>
      <c r="NC202" s="862">
        <v>9.9903280577425591E-2</v>
      </c>
      <c r="ND202" s="862">
        <v>9.9903280577425591E-2</v>
      </c>
      <c r="NE202" s="862">
        <v>9.9903280577425591E-2</v>
      </c>
      <c r="NF202" s="862">
        <v>-6.0225197066873903E-2</v>
      </c>
      <c r="NG202" s="862">
        <v>-6.0225197066873903E-2</v>
      </c>
      <c r="NH202" s="862">
        <v>-6.0225197066873903E-2</v>
      </c>
      <c r="NI202" s="862">
        <v>-6.0225197066873903E-2</v>
      </c>
      <c r="NJ202" s="862">
        <v>-6.0225197066873903E-2</v>
      </c>
      <c r="NK202" s="862">
        <v>-6.0225197066873903E-2</v>
      </c>
      <c r="NL202" s="862">
        <v>-6.0225197066873903E-2</v>
      </c>
      <c r="NM202" s="862">
        <v>-6.0225197066873903E-2</v>
      </c>
      <c r="NN202" s="862">
        <v>4.2454446736694962E-2</v>
      </c>
      <c r="NO202" s="862">
        <v>4.2454446736694962E-2</v>
      </c>
      <c r="NP202" s="862">
        <v>4.2454446736694962E-2</v>
      </c>
      <c r="NQ202" s="862">
        <v>4.2454446736694962E-2</v>
      </c>
      <c r="NR202" s="862">
        <v>4.2454446736694962E-2</v>
      </c>
      <c r="NS202" s="862">
        <v>4.2454446736694962E-2</v>
      </c>
      <c r="NT202" s="862">
        <v>4.2454446736694962E-2</v>
      </c>
      <c r="NU202" s="862">
        <v>-1.992456532443132E-2</v>
      </c>
      <c r="NV202" s="862">
        <v>-1.992456532443132E-2</v>
      </c>
      <c r="NW202" s="862">
        <v>-1.992456532443132E-2</v>
      </c>
      <c r="NX202" s="862">
        <v>-1.992456532443132E-2</v>
      </c>
      <c r="NY202" s="862">
        <v>-2.3068393412548183E-2</v>
      </c>
      <c r="NZ202" s="862">
        <v>-2.3068393412548183E-2</v>
      </c>
      <c r="OA202" s="862">
        <v>9.8476194310756604E-2</v>
      </c>
      <c r="OB202" s="862">
        <v>9.8476194310756604E-2</v>
      </c>
      <c r="OC202" s="862">
        <v>9.8476194310756604E-2</v>
      </c>
      <c r="OD202" s="862">
        <v>-2.009259590617356</v>
      </c>
      <c r="OE202" s="862">
        <v>-2.009259590617356</v>
      </c>
      <c r="OF202" s="862">
        <v>-2.009259590617356</v>
      </c>
      <c r="OG202" s="862">
        <v>-2.009259590617356</v>
      </c>
      <c r="OH202" s="862">
        <v>-2.6135212735480939</v>
      </c>
      <c r="OI202" s="862">
        <v>-2.6135212735480939</v>
      </c>
      <c r="OJ202" s="862">
        <v>-2.6135212735480939</v>
      </c>
      <c r="OK202" s="862">
        <v>-2.6135212735480939</v>
      </c>
      <c r="OL202" s="862">
        <v>-2.6135212735480939</v>
      </c>
      <c r="OM202" s="862">
        <v>-2.6135212735480939</v>
      </c>
      <c r="ON202" s="862">
        <v>-2.6135212735480939</v>
      </c>
      <c r="OO202" s="862">
        <v>-2.6135212735480939</v>
      </c>
      <c r="OP202" s="862">
        <v>4.8918689823819861E-2</v>
      </c>
      <c r="OQ202" s="862">
        <v>4.8918689823819861E-2</v>
      </c>
      <c r="OR202" s="862">
        <v>4.8918689823819861E-2</v>
      </c>
      <c r="OS202" s="862">
        <v>4.8918689823819861E-2</v>
      </c>
      <c r="OT202" s="862">
        <v>4.8918689823819861E-2</v>
      </c>
      <c r="OU202" s="862">
        <v>4.8918689823819861E-2</v>
      </c>
      <c r="OV202" s="862">
        <v>4.8918689823819861E-2</v>
      </c>
      <c r="OW202" s="862">
        <v>0</v>
      </c>
      <c r="OX202" s="862">
        <v>0</v>
      </c>
      <c r="OY202" s="862">
        <v>0</v>
      </c>
      <c r="OZ202" s="862">
        <v>0</v>
      </c>
      <c r="PA202" s="862">
        <v>0</v>
      </c>
      <c r="PB202" s="862">
        <v>9.9903280577425591E-2</v>
      </c>
      <c r="PC202" s="862">
        <v>9.9903280577425591E-2</v>
      </c>
      <c r="PD202" s="862">
        <v>9.9903280577425591E-2</v>
      </c>
      <c r="PE202" s="862">
        <v>9.9903280577425591E-2</v>
      </c>
      <c r="PF202" s="862">
        <v>-6.0225197066873903E-2</v>
      </c>
      <c r="PG202" s="862">
        <v>-6.0225197066873903E-2</v>
      </c>
      <c r="PH202" s="862">
        <v>-6.0225197066873903E-2</v>
      </c>
      <c r="PI202" s="862">
        <v>-6.0225197066873903E-2</v>
      </c>
      <c r="PJ202" s="862">
        <v>-6.0225197066873903E-2</v>
      </c>
      <c r="PK202" s="862">
        <v>-6.0225197066873903E-2</v>
      </c>
      <c r="PL202" s="862">
        <v>-6.0225197066873903E-2</v>
      </c>
      <c r="PM202" s="862">
        <v>-6.0225197066873903E-2</v>
      </c>
      <c r="PN202" s="862">
        <v>4.2454446736694962E-2</v>
      </c>
      <c r="PO202" s="862">
        <v>4.2454446736694962E-2</v>
      </c>
      <c r="PP202" s="862">
        <v>4.2454446736694962E-2</v>
      </c>
      <c r="PQ202" s="862">
        <v>4.2454446736694962E-2</v>
      </c>
      <c r="PR202" s="862">
        <v>4.2454446736694962E-2</v>
      </c>
      <c r="PS202" s="862">
        <v>4.2454446736694962E-2</v>
      </c>
      <c r="PT202" s="862">
        <v>4.2454446736694962E-2</v>
      </c>
      <c r="PU202" s="862">
        <v>-1.992456532443132E-2</v>
      </c>
      <c r="PV202" s="862">
        <v>-1.992456532443132E-2</v>
      </c>
      <c r="PW202" s="862">
        <v>-1.992456532443132E-2</v>
      </c>
      <c r="PX202" s="862">
        <v>-1.992456532443132E-2</v>
      </c>
      <c r="PY202" s="862">
        <v>-2.3068393412548183E-2</v>
      </c>
      <c r="PZ202" s="862">
        <v>-2.3068393412548183E-2</v>
      </c>
      <c r="QA202" s="862">
        <v>9.8476194310756604E-2</v>
      </c>
      <c r="QB202" s="862">
        <v>9.8476194310756604E-2</v>
      </c>
      <c r="QC202" s="862">
        <v>9.8476194310756604E-2</v>
      </c>
      <c r="QD202" s="862">
        <v>-2.009259590617356</v>
      </c>
      <c r="QE202" s="862">
        <v>-2.009259590617356</v>
      </c>
      <c r="QF202" s="862">
        <v>-2.009259590617356</v>
      </c>
      <c r="QG202" s="862">
        <v>-2.009259590617356</v>
      </c>
      <c r="QH202" s="862">
        <v>-2.6135212735480939</v>
      </c>
      <c r="QI202" s="862">
        <v>-2.6135212735480939</v>
      </c>
      <c r="QJ202" s="862">
        <v>-2.6135212735480939</v>
      </c>
      <c r="QK202" s="862">
        <v>-2.6135212735480939</v>
      </c>
      <c r="QL202" s="862">
        <v>-2.6135212735480939</v>
      </c>
      <c r="QM202" s="862">
        <v>-2.6135212735480939</v>
      </c>
      <c r="QN202" s="862">
        <v>-2.6135212735480939</v>
      </c>
      <c r="QO202" s="862">
        <v>-2.6135212735480939</v>
      </c>
      <c r="QP202" s="862">
        <v>4.8918689823819861E-2</v>
      </c>
      <c r="QQ202" s="862">
        <v>4.8918689823819861E-2</v>
      </c>
      <c r="QR202" s="862">
        <v>4.8918689823819861E-2</v>
      </c>
      <c r="QS202" s="862">
        <v>4.8918689823819861E-2</v>
      </c>
      <c r="QT202" s="862">
        <v>4.8918689823819861E-2</v>
      </c>
      <c r="QU202" s="862">
        <v>4.8918689823819861E-2</v>
      </c>
      <c r="QV202" s="862">
        <v>4.8918689823819861E-2</v>
      </c>
      <c r="QW202" s="862">
        <v>0</v>
      </c>
      <c r="QX202" s="862">
        <v>0</v>
      </c>
      <c r="QY202" s="862">
        <v>0</v>
      </c>
      <c r="QZ202" s="862">
        <v>0</v>
      </c>
      <c r="RA202" s="862">
        <v>0</v>
      </c>
      <c r="RB202" s="862">
        <v>9.9903280577425591E-2</v>
      </c>
      <c r="RC202" s="862">
        <v>9.9903280577425591E-2</v>
      </c>
      <c r="RD202" s="862">
        <v>9.9903280577425591E-2</v>
      </c>
      <c r="RE202" s="862">
        <v>9.9903280577425591E-2</v>
      </c>
      <c r="RF202" s="862">
        <v>-6.0225197066873903E-2</v>
      </c>
      <c r="RG202" s="862">
        <v>-6.0225197066873903E-2</v>
      </c>
      <c r="RH202" s="862">
        <v>-6.0225197066873903E-2</v>
      </c>
      <c r="RI202" s="862">
        <v>-6.0225197066873903E-2</v>
      </c>
      <c r="RJ202" s="862">
        <v>-6.0225197066873903E-2</v>
      </c>
      <c r="RK202" s="862">
        <v>-6.0225197066873903E-2</v>
      </c>
      <c r="RL202" s="862">
        <v>-6.0225197066873903E-2</v>
      </c>
      <c r="RM202" s="862">
        <v>-6.0225197066873903E-2</v>
      </c>
      <c r="RN202" s="862">
        <v>4.2454446736694962E-2</v>
      </c>
      <c r="RO202" s="862">
        <v>4.2454446736694962E-2</v>
      </c>
      <c r="RP202" s="862">
        <v>4.2454446736694962E-2</v>
      </c>
      <c r="RQ202" s="862">
        <v>4.2454446736694962E-2</v>
      </c>
      <c r="RR202" s="862">
        <v>4.2454446736694962E-2</v>
      </c>
      <c r="RS202" s="862">
        <v>4.2454446736694962E-2</v>
      </c>
      <c r="RT202" s="862">
        <v>4.2454446736694962E-2</v>
      </c>
      <c r="RU202" s="862">
        <v>-1.992456532443132E-2</v>
      </c>
      <c r="RV202" s="862">
        <v>-1.992456532443132E-2</v>
      </c>
      <c r="RW202" s="862">
        <v>-1.992456532443132E-2</v>
      </c>
      <c r="RX202" s="862">
        <v>-1.992456532443132E-2</v>
      </c>
      <c r="RY202" s="862">
        <v>-2.3068393412548183E-2</v>
      </c>
      <c r="RZ202" s="862">
        <v>-2.3068393412548183E-2</v>
      </c>
      <c r="SA202" s="862">
        <v>9.8476194310756604E-2</v>
      </c>
      <c r="SB202" s="862">
        <v>9.8476194310756604E-2</v>
      </c>
      <c r="SC202" s="862">
        <v>9.8476194310756604E-2</v>
      </c>
      <c r="SD202" s="862">
        <v>-2.009259590617356</v>
      </c>
      <c r="SE202" s="862">
        <v>-2.009259590617356</v>
      </c>
      <c r="SF202" s="862">
        <v>-2.009259590617356</v>
      </c>
      <c r="SG202" s="862">
        <v>-2.009259590617356</v>
      </c>
      <c r="SH202" s="862">
        <v>-2.6135212735480939</v>
      </c>
      <c r="SI202" s="862">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930</v>
      </c>
      <c r="J203" s="764"/>
      <c r="K203" s="862">
        <v>0</v>
      </c>
      <c r="L203" s="862">
        <v>0</v>
      </c>
      <c r="M203" s="862">
        <v>0</v>
      </c>
      <c r="N203" s="862">
        <v>0</v>
      </c>
      <c r="O203" s="862">
        <v>0</v>
      </c>
      <c r="P203" s="862">
        <v>0</v>
      </c>
      <c r="Q203" s="862">
        <v>0</v>
      </c>
      <c r="R203" s="862">
        <v>0</v>
      </c>
      <c r="S203" s="862">
        <v>0</v>
      </c>
      <c r="T203" s="862">
        <v>0</v>
      </c>
      <c r="U203" s="862">
        <v>0</v>
      </c>
      <c r="V203" s="862">
        <v>0</v>
      </c>
      <c r="W203" s="862">
        <v>0</v>
      </c>
      <c r="X203" s="862">
        <v>0</v>
      </c>
      <c r="Y203" s="862">
        <v>0</v>
      </c>
      <c r="Z203" s="862">
        <v>0</v>
      </c>
      <c r="AA203" s="862">
        <v>0</v>
      </c>
      <c r="AB203" s="862">
        <v>0</v>
      </c>
      <c r="AC203" s="862">
        <v>0</v>
      </c>
      <c r="AD203" s="862">
        <v>0</v>
      </c>
      <c r="AE203" s="862">
        <v>0</v>
      </c>
      <c r="AF203" s="862">
        <v>0</v>
      </c>
      <c r="AG203" s="862">
        <v>0</v>
      </c>
      <c r="AH203" s="862">
        <v>0</v>
      </c>
      <c r="AI203" s="862">
        <v>0</v>
      </c>
      <c r="AJ203" s="862">
        <v>0</v>
      </c>
      <c r="AK203" s="862">
        <v>0</v>
      </c>
      <c r="AL203" s="862">
        <v>0</v>
      </c>
      <c r="AM203" s="862">
        <v>0</v>
      </c>
      <c r="AN203" s="862">
        <v>0</v>
      </c>
      <c r="AO203" s="862">
        <v>0</v>
      </c>
      <c r="AP203" s="862">
        <v>0</v>
      </c>
      <c r="AQ203" s="862">
        <v>0</v>
      </c>
      <c r="AR203" s="862">
        <v>0</v>
      </c>
      <c r="AS203" s="862">
        <v>0</v>
      </c>
      <c r="AT203" s="862">
        <v>0</v>
      </c>
      <c r="AU203" s="862">
        <v>0</v>
      </c>
      <c r="AV203" s="862">
        <v>0</v>
      </c>
      <c r="AW203" s="862">
        <v>0</v>
      </c>
      <c r="AX203" s="862">
        <v>0</v>
      </c>
      <c r="AY203" s="862">
        <v>0</v>
      </c>
      <c r="AZ203" s="862">
        <v>0</v>
      </c>
      <c r="BA203" s="862">
        <v>0</v>
      </c>
      <c r="BB203" s="862">
        <v>0</v>
      </c>
      <c r="BC203" s="862">
        <v>0</v>
      </c>
      <c r="BD203" s="862">
        <v>0</v>
      </c>
      <c r="BE203" s="862">
        <v>0</v>
      </c>
      <c r="BF203" s="862">
        <v>0</v>
      </c>
      <c r="BG203" s="862">
        <v>0</v>
      </c>
      <c r="BH203" s="862">
        <v>0</v>
      </c>
      <c r="BI203" s="862">
        <v>0</v>
      </c>
      <c r="BJ203" s="862">
        <v>0</v>
      </c>
      <c r="BK203" s="862">
        <v>0</v>
      </c>
      <c r="BL203" s="862">
        <v>0</v>
      </c>
      <c r="BM203" s="862">
        <v>0</v>
      </c>
      <c r="BN203" s="862">
        <v>0</v>
      </c>
      <c r="BO203" s="862">
        <v>0</v>
      </c>
      <c r="BP203" s="862">
        <v>0</v>
      </c>
      <c r="BQ203" s="862">
        <v>0</v>
      </c>
      <c r="BR203" s="862">
        <v>0</v>
      </c>
      <c r="BS203" s="862">
        <v>0</v>
      </c>
      <c r="BT203" s="862">
        <v>0</v>
      </c>
      <c r="BU203" s="862">
        <v>0</v>
      </c>
      <c r="BV203" s="862">
        <v>0</v>
      </c>
      <c r="BW203" s="862">
        <v>0</v>
      </c>
      <c r="BX203" s="862">
        <v>0</v>
      </c>
      <c r="BY203" s="862">
        <v>0</v>
      </c>
      <c r="BZ203" s="862">
        <v>0</v>
      </c>
      <c r="CA203" s="862">
        <v>4.9238097155381411E-2</v>
      </c>
      <c r="CB203" s="862">
        <v>4.9238097155381411E-2</v>
      </c>
      <c r="CC203" s="862">
        <v>4.9238097155381411E-2</v>
      </c>
      <c r="CD203" s="862">
        <v>0.23852986726459946</v>
      </c>
      <c r="CE203" s="862">
        <v>0.23852986726459946</v>
      </c>
      <c r="CF203" s="862">
        <v>0.23852986726459946</v>
      </c>
      <c r="CG203" s="862">
        <v>0.23852986726459946</v>
      </c>
      <c r="CH203" s="862">
        <v>0.29494854772880785</v>
      </c>
      <c r="CI203" s="862">
        <v>0.29494854772880785</v>
      </c>
      <c r="CJ203" s="862">
        <v>0.29494854772880785</v>
      </c>
      <c r="CK203" s="862">
        <v>0.29494854772880785</v>
      </c>
      <c r="CL203" s="862">
        <v>0.29494854772880785</v>
      </c>
      <c r="CM203" s="862">
        <v>0.29494854772880785</v>
      </c>
      <c r="CN203" s="862">
        <v>0.29494854772880785</v>
      </c>
      <c r="CO203" s="862">
        <v>0.29494854772880785</v>
      </c>
      <c r="CP203" s="862">
        <v>2.445934491190016E-3</v>
      </c>
      <c r="CQ203" s="862">
        <v>2.445934491190016E-3</v>
      </c>
      <c r="CR203" s="862">
        <v>2.445934491190016E-3</v>
      </c>
      <c r="CS203" s="862">
        <v>2.445934491190016E-3</v>
      </c>
      <c r="CT203" s="862">
        <v>2.445934491190016E-3</v>
      </c>
      <c r="CU203" s="862">
        <v>2.445934491190016E-3</v>
      </c>
      <c r="CV203" s="862">
        <v>2.445934491190016E-3</v>
      </c>
      <c r="CW203" s="862">
        <v>0</v>
      </c>
      <c r="CX203" s="862">
        <v>0</v>
      </c>
      <c r="CY203" s="862">
        <v>0</v>
      </c>
      <c r="CZ203" s="862">
        <v>0</v>
      </c>
      <c r="DA203" s="862">
        <v>0</v>
      </c>
      <c r="DB203" s="862">
        <v>0</v>
      </c>
      <c r="DC203" s="862">
        <v>0</v>
      </c>
      <c r="DD203" s="862">
        <v>0</v>
      </c>
      <c r="DE203" s="862">
        <v>0</v>
      </c>
      <c r="DF203" s="862">
        <v>-2.3586703764948425E-3</v>
      </c>
      <c r="DG203" s="862">
        <v>0</v>
      </c>
      <c r="DH203" s="862">
        <v>0</v>
      </c>
      <c r="DI203" s="862">
        <v>0</v>
      </c>
      <c r="DJ203" s="862">
        <v>0</v>
      </c>
      <c r="DK203" s="862">
        <v>0</v>
      </c>
      <c r="DL203" s="862">
        <v>0</v>
      </c>
      <c r="DM203" s="862">
        <v>0</v>
      </c>
      <c r="DN203" s="862">
        <v>0</v>
      </c>
      <c r="DO203" s="862">
        <v>0</v>
      </c>
      <c r="DP203" s="862">
        <v>0</v>
      </c>
      <c r="DQ203" s="862">
        <v>0</v>
      </c>
      <c r="DR203" s="862">
        <v>0</v>
      </c>
      <c r="DS203" s="862">
        <v>0</v>
      </c>
      <c r="DT203" s="862">
        <v>0</v>
      </c>
      <c r="DU203" s="862">
        <v>0</v>
      </c>
      <c r="DV203" s="862">
        <v>0</v>
      </c>
      <c r="DW203" s="862">
        <v>0</v>
      </c>
      <c r="DX203" s="862">
        <v>0</v>
      </c>
      <c r="DY203" s="862">
        <v>0</v>
      </c>
      <c r="DZ203" s="862">
        <v>0</v>
      </c>
      <c r="EA203" s="862">
        <v>3.9390477724303707E-2</v>
      </c>
      <c r="EB203" s="862">
        <v>3.9390477724303707E-2</v>
      </c>
      <c r="EC203" s="862">
        <v>3.9390477724303707E-2</v>
      </c>
      <c r="ED203" s="862">
        <v>-0.12406134768166321</v>
      </c>
      <c r="EE203" s="862">
        <v>-0.12406134768166321</v>
      </c>
      <c r="EF203" s="862">
        <v>-0.12406134768166321</v>
      </c>
      <c r="EG203" s="862">
        <v>-0.12406134768166321</v>
      </c>
      <c r="EH203" s="862">
        <v>-0.18844517473669953</v>
      </c>
      <c r="EI203" s="862">
        <v>-0.18844517473669953</v>
      </c>
      <c r="EJ203" s="862">
        <v>-0.18844517473669953</v>
      </c>
      <c r="EK203" s="862">
        <v>-0.18844517473669953</v>
      </c>
      <c r="EL203" s="862">
        <v>-0.18844517473669953</v>
      </c>
      <c r="EM203" s="862">
        <v>-0.18844517473669953</v>
      </c>
      <c r="EN203" s="862">
        <v>-0.18844517473669953</v>
      </c>
      <c r="EO203" s="862">
        <v>-0.18844517473669953</v>
      </c>
      <c r="EP203" s="862">
        <v>-4.8918689823800321E-3</v>
      </c>
      <c r="EQ203" s="862">
        <v>-4.8918689823800321E-3</v>
      </c>
      <c r="ER203" s="862">
        <v>-4.8918689823800321E-3</v>
      </c>
      <c r="ES203" s="862">
        <v>-4.8918689823800321E-3</v>
      </c>
      <c r="ET203" s="862">
        <v>-4.8918689823800321E-3</v>
      </c>
      <c r="EU203" s="862">
        <v>-4.8918689823800321E-3</v>
      </c>
      <c r="EV203" s="862">
        <v>-4.8918689823800321E-3</v>
      </c>
      <c r="EW203" s="862">
        <v>0</v>
      </c>
      <c r="EX203" s="862">
        <v>0</v>
      </c>
      <c r="EY203" s="862">
        <v>0</v>
      </c>
      <c r="EZ203" s="862">
        <v>0</v>
      </c>
      <c r="FA203" s="862">
        <v>0</v>
      </c>
      <c r="FB203" s="862">
        <v>-2.6160774145127519E-3</v>
      </c>
      <c r="FC203" s="862">
        <v>-2.6160774145127519E-3</v>
      </c>
      <c r="FD203" s="862">
        <v>-2.6160774145127519E-3</v>
      </c>
      <c r="FE203" s="862">
        <v>-2.6160774145127519E-3</v>
      </c>
      <c r="FF203" s="862">
        <v>4.7199437518594678E-3</v>
      </c>
      <c r="FG203" s="862">
        <v>7.0800720618393598E-3</v>
      </c>
      <c r="FH203" s="862">
        <v>7.0800720618393598E-3</v>
      </c>
      <c r="FI203" s="862">
        <v>7.0800720618393598E-3</v>
      </c>
      <c r="FJ203" s="862">
        <v>7.0800720618393598E-3</v>
      </c>
      <c r="FK203" s="862">
        <v>7.0800720618393598E-3</v>
      </c>
      <c r="FL203" s="862">
        <v>7.0800720618393598E-3</v>
      </c>
      <c r="FM203" s="862">
        <v>7.0800720618393598E-3</v>
      </c>
      <c r="FN203" s="862">
        <v>1.6981778694679761E-2</v>
      </c>
      <c r="FO203" s="862">
        <v>1.6981778694679761E-2</v>
      </c>
      <c r="FP203" s="862">
        <v>1.6981778694679761E-2</v>
      </c>
      <c r="FQ203" s="862">
        <v>1.6981778694679761E-2</v>
      </c>
      <c r="FR203" s="862">
        <v>1.6981778694679761E-2</v>
      </c>
      <c r="FS203" s="862">
        <v>1.6981778694679761E-2</v>
      </c>
      <c r="FT203" s="862">
        <v>1.6981778694679761E-2</v>
      </c>
      <c r="FU203" s="862">
        <v>-9.9622826622134397E-3</v>
      </c>
      <c r="FV203" s="862">
        <v>-9.9622826622134397E-3</v>
      </c>
      <c r="FW203" s="862">
        <v>-9.9622826622134397E-3</v>
      </c>
      <c r="FX203" s="862">
        <v>-9.9622826622134397E-3</v>
      </c>
      <c r="FY203" s="862">
        <v>-1.1534196706274535E-2</v>
      </c>
      <c r="FZ203" s="862">
        <v>-1.1534196706274535E-2</v>
      </c>
      <c r="GA203" s="862">
        <v>0.13786667203506298</v>
      </c>
      <c r="GB203" s="862">
        <v>0.13786667203506298</v>
      </c>
      <c r="GC203" s="862">
        <v>0.13786667203506298</v>
      </c>
      <c r="GD203" s="862">
        <v>0.58356408332473375</v>
      </c>
      <c r="GE203" s="862">
        <v>0.58356408332473375</v>
      </c>
      <c r="GF203" s="862">
        <v>0.58356408332473375</v>
      </c>
      <c r="GG203" s="862">
        <v>0.58356408332473375</v>
      </c>
      <c r="GH203" s="862">
        <v>0.17736016445807046</v>
      </c>
      <c r="GI203" s="862">
        <v>0.18105516788427956</v>
      </c>
      <c r="GJ203" s="862">
        <v>0.18105516788427956</v>
      </c>
      <c r="GK203" s="862">
        <v>0.18105516788427956</v>
      </c>
      <c r="GL203" s="862">
        <v>0.18105516788427956</v>
      </c>
      <c r="GM203" s="862">
        <v>0.18105516788427956</v>
      </c>
      <c r="GN203" s="862">
        <v>0.18105516788427956</v>
      </c>
      <c r="GO203" s="862">
        <v>0.18105516788427956</v>
      </c>
      <c r="GP203" s="862">
        <v>0</v>
      </c>
      <c r="GQ203" s="862">
        <v>0</v>
      </c>
      <c r="GR203" s="862">
        <v>0</v>
      </c>
      <c r="GS203" s="862">
        <v>0</v>
      </c>
      <c r="GT203" s="862">
        <v>0</v>
      </c>
      <c r="GU203" s="862">
        <v>0</v>
      </c>
      <c r="GV203" s="862">
        <v>0</v>
      </c>
      <c r="GW203" s="862">
        <v>-1.3889487335099204E-3</v>
      </c>
      <c r="GX203" s="862">
        <v>-1.3889487335099204E-3</v>
      </c>
      <c r="GY203" s="862">
        <v>-1.3889487335099204E-3</v>
      </c>
      <c r="GZ203" s="862">
        <v>-1.3889487335099204E-3</v>
      </c>
      <c r="HA203" s="862">
        <v>-1.3889487335099204E-3</v>
      </c>
      <c r="HB203" s="862">
        <v>-0.16177222536948932</v>
      </c>
      <c r="HC203" s="862">
        <v>-0.16177222536948932</v>
      </c>
      <c r="HD203" s="862">
        <v>-0.16177222536948932</v>
      </c>
      <c r="HE203" s="862">
        <v>-0.16177222536948932</v>
      </c>
      <c r="HF203" s="862">
        <v>-0.16246776336349367</v>
      </c>
      <c r="HG203" s="862">
        <v>-0.16246776336349367</v>
      </c>
      <c r="HH203" s="862">
        <v>-0.16246776336349367</v>
      </c>
      <c r="HI203" s="862">
        <v>-0.16246776336349367</v>
      </c>
      <c r="HJ203" s="862">
        <v>-0.16246776336349367</v>
      </c>
      <c r="HK203" s="862">
        <v>-0.16246776336349367</v>
      </c>
      <c r="HL203" s="862">
        <v>-0.16246776336349367</v>
      </c>
      <c r="HM203" s="862">
        <v>-0.16246776336349367</v>
      </c>
      <c r="HN203" s="862">
        <v>-4.2454446736696738E-2</v>
      </c>
      <c r="HO203" s="862">
        <v>-4.2454446736696738E-2</v>
      </c>
      <c r="HP203" s="862">
        <v>-4.2454446736696738E-2</v>
      </c>
      <c r="HQ203" s="862">
        <v>-4.2454446736696738E-2</v>
      </c>
      <c r="HR203" s="862">
        <v>-4.2454446736696738E-2</v>
      </c>
      <c r="HS203" s="862">
        <v>-4.2454446736696738E-2</v>
      </c>
      <c r="HT203" s="862">
        <v>-4.2454446736696738E-2</v>
      </c>
      <c r="HU203" s="862">
        <v>3.9849130648856423E-2</v>
      </c>
      <c r="HV203" s="862">
        <v>3.9849130648856423E-2</v>
      </c>
      <c r="HW203" s="862">
        <v>3.9849130648856423E-2</v>
      </c>
      <c r="HX203" s="862">
        <v>3.9849130648856423E-2</v>
      </c>
      <c r="HY203" s="862">
        <v>3.4602590118828935E-2</v>
      </c>
      <c r="HZ203" s="862">
        <v>3.4602590118828935E-2</v>
      </c>
      <c r="IA203" s="862">
        <v>0.17725714975936491</v>
      </c>
      <c r="IB203" s="862">
        <v>0.17725714975936491</v>
      </c>
      <c r="IC203" s="862">
        <v>0.17725714975936491</v>
      </c>
      <c r="ID203" s="862">
        <v>0.65091634185681979</v>
      </c>
      <c r="IE203" s="862">
        <v>0.65091634185681979</v>
      </c>
      <c r="IF203" s="862">
        <v>0.65091634185681979</v>
      </c>
      <c r="IG203" s="862">
        <v>0.65091634185681979</v>
      </c>
      <c r="IH203" s="862">
        <v>0.14780013704839945</v>
      </c>
      <c r="II203" s="862">
        <v>0.15149514047460855</v>
      </c>
      <c r="IJ203" s="862">
        <v>0.15149514047460855</v>
      </c>
      <c r="IK203" s="862">
        <v>0.15149514047460855</v>
      </c>
      <c r="IL203" s="862">
        <v>0.15149514047460855</v>
      </c>
      <c r="IM203" s="862">
        <v>0.15149514047460855</v>
      </c>
      <c r="IN203" s="862">
        <v>0.15149514047460855</v>
      </c>
      <c r="IO203" s="862">
        <v>0.15149514047460855</v>
      </c>
      <c r="IP203" s="862">
        <v>2.445934491190016E-3</v>
      </c>
      <c r="IQ203" s="862">
        <v>2.445934491190016E-3</v>
      </c>
      <c r="IR203" s="862">
        <v>2.445934491190016E-3</v>
      </c>
      <c r="IS203" s="862">
        <v>2.445934491190016E-3</v>
      </c>
      <c r="IT203" s="862">
        <v>2.445934491190016E-3</v>
      </c>
      <c r="IU203" s="862">
        <v>2.445934491190016E-3</v>
      </c>
      <c r="IV203" s="862">
        <v>2.445934491190016E-3</v>
      </c>
      <c r="IW203" s="862">
        <v>0</v>
      </c>
      <c r="IX203" s="862">
        <v>0</v>
      </c>
      <c r="IY203" s="862">
        <v>0</v>
      </c>
      <c r="IZ203" s="862">
        <v>0</v>
      </c>
      <c r="JA203" s="862">
        <v>0</v>
      </c>
      <c r="JB203" s="862">
        <v>2.6133336342937241E-3</v>
      </c>
      <c r="JC203" s="862">
        <v>2.6133336342937241E-3</v>
      </c>
      <c r="JD203" s="862">
        <v>2.6133336342937241E-3</v>
      </c>
      <c r="JE203" s="862">
        <v>2.6133336342937241E-3</v>
      </c>
      <c r="JF203" s="862">
        <v>-4.9590436076732303E-2</v>
      </c>
      <c r="JG203" s="862">
        <v>-4.9590436076732303E-2</v>
      </c>
      <c r="JH203" s="862">
        <v>-4.9590436076732303E-2</v>
      </c>
      <c r="JI203" s="862">
        <v>-4.9590436076732303E-2</v>
      </c>
      <c r="JJ203" s="862">
        <v>-4.9590436076732303E-2</v>
      </c>
      <c r="JK203" s="862">
        <v>-4.9590436076732303E-2</v>
      </c>
      <c r="JL203" s="862">
        <v>-4.9590436076732303E-2</v>
      </c>
      <c r="JM203" s="862">
        <v>-4.9590436076732303E-2</v>
      </c>
      <c r="JN203" s="862">
        <v>9.3399782820730692E-2</v>
      </c>
      <c r="JO203" s="862">
        <v>9.3399782820730692E-2</v>
      </c>
      <c r="JP203" s="862">
        <v>9.3399782820730692E-2</v>
      </c>
      <c r="JQ203" s="862">
        <v>9.3399782820730692E-2</v>
      </c>
      <c r="JR203" s="862">
        <v>9.3399782820730692E-2</v>
      </c>
      <c r="JS203" s="862">
        <v>9.3399782820730692E-2</v>
      </c>
      <c r="JT203" s="862">
        <v>9.3399782820730692E-2</v>
      </c>
      <c r="JU203" s="862">
        <v>0.13947195727099526</v>
      </c>
      <c r="JV203" s="862">
        <v>0.13947195727099526</v>
      </c>
      <c r="JW203" s="862">
        <v>0.13947195727099526</v>
      </c>
      <c r="JX203" s="862">
        <v>0.13947195727099526</v>
      </c>
      <c r="JY203" s="862">
        <v>0.13841036047531219</v>
      </c>
      <c r="JZ203" s="862">
        <v>0.13841036047531219</v>
      </c>
      <c r="KA203" s="862">
        <v>0.23634286634581425</v>
      </c>
      <c r="KB203" s="862">
        <v>0.23634286634581425</v>
      </c>
      <c r="KC203" s="862">
        <v>0.23634286634581425</v>
      </c>
      <c r="KD203" s="862">
        <v>1.0419220940995109</v>
      </c>
      <c r="KE203" s="862">
        <v>1.0419220940995109</v>
      </c>
      <c r="KF203" s="862">
        <v>1.0419220940995109</v>
      </c>
      <c r="KG203" s="862">
        <v>1.0419220940995109</v>
      </c>
      <c r="KH203" s="862">
        <v>7.0205065097983521E-2</v>
      </c>
      <c r="KI203" s="862">
        <v>7.0205065097983521E-2</v>
      </c>
      <c r="KJ203" s="862">
        <v>7.0205065097983521E-2</v>
      </c>
      <c r="KK203" s="862">
        <v>7.0205065097983521E-2</v>
      </c>
      <c r="KL203" s="862">
        <v>7.0205065097983521E-2</v>
      </c>
      <c r="KM203" s="862">
        <v>7.0205065097983521E-2</v>
      </c>
      <c r="KN203" s="862">
        <v>7.0205065097983521E-2</v>
      </c>
      <c r="KO203" s="862">
        <v>7.0205065097983521E-2</v>
      </c>
      <c r="KP203" s="862">
        <v>-7.8269903718108935E-2</v>
      </c>
      <c r="KQ203" s="862">
        <v>-7.8269903718108935E-2</v>
      </c>
      <c r="KR203" s="862">
        <v>-7.8269903718108935E-2</v>
      </c>
      <c r="KS203" s="862">
        <v>-7.8269903718108935E-2</v>
      </c>
      <c r="KT203" s="862">
        <v>-7.8269903718108935E-2</v>
      </c>
      <c r="KU203" s="862">
        <v>-7.8269903718108935E-2</v>
      </c>
      <c r="KV203" s="862">
        <v>-7.8269903718108935E-2</v>
      </c>
      <c r="KW203" s="862">
        <v>-2.7274703850030946E-2</v>
      </c>
      <c r="KX203" s="862">
        <v>-2.7274703850030946E-2</v>
      </c>
      <c r="KY203" s="862">
        <v>-2.7274703850030946E-2</v>
      </c>
      <c r="KZ203" s="862">
        <v>-2.7274703850030946E-2</v>
      </c>
      <c r="LA203" s="862">
        <v>-2.7274703850030946E-2</v>
      </c>
      <c r="LB203" s="862">
        <v>-1.1100364508602745E-2</v>
      </c>
      <c r="LC203" s="862">
        <v>-1.1100364508602745E-2</v>
      </c>
      <c r="LD203" s="862">
        <v>-1.1100364508602745E-2</v>
      </c>
      <c r="LE203" s="862">
        <v>-1.1100364508602745E-2</v>
      </c>
      <c r="LF203" s="862">
        <v>-7.3608574192843612E-2</v>
      </c>
      <c r="LG203" s="862">
        <v>-7.3608574192843612E-2</v>
      </c>
      <c r="LH203" s="862">
        <v>-7.3608574192843612E-2</v>
      </c>
      <c r="LI203" s="862">
        <v>-7.3608574192843612E-2</v>
      </c>
      <c r="LJ203" s="862">
        <v>-7.3608574192843612E-2</v>
      </c>
      <c r="LK203" s="862">
        <v>-7.3608574192843612E-2</v>
      </c>
      <c r="LL203" s="862">
        <v>-7.3608574192843612E-2</v>
      </c>
      <c r="LM203" s="862">
        <v>-7.3608574192843612E-2</v>
      </c>
      <c r="LN203" s="862">
        <v>1.6981778694678873E-2</v>
      </c>
      <c r="LO203" s="862">
        <v>1.6981778694678873E-2</v>
      </c>
      <c r="LP203" s="862">
        <v>1.6981778694678873E-2</v>
      </c>
      <c r="LQ203" s="862">
        <v>1.6981778694678873E-2</v>
      </c>
      <c r="LR203" s="862">
        <v>1.6981778694678873E-2</v>
      </c>
      <c r="LS203" s="862">
        <v>1.6981778694678873E-2</v>
      </c>
      <c r="LT203" s="862">
        <v>1.6981778694678873E-2</v>
      </c>
      <c r="LU203" s="862">
        <v>-1.992456532443132E-2</v>
      </c>
      <c r="LV203" s="862">
        <v>-1.992456532443132E-2</v>
      </c>
      <c r="LW203" s="862">
        <v>-1.992456532443132E-2</v>
      </c>
      <c r="LX203" s="862">
        <v>-1.992456532443132E-2</v>
      </c>
      <c r="LY203" s="862">
        <v>-2.3068393412548183E-2</v>
      </c>
      <c r="LZ203" s="862">
        <v>-2.3068393412548183E-2</v>
      </c>
      <c r="MA203" s="862">
        <v>9.8476194310756604E-2</v>
      </c>
      <c r="MB203" s="862">
        <v>9.8476194310756604E-2</v>
      </c>
      <c r="MC203" s="862">
        <v>9.8476194310756604E-2</v>
      </c>
      <c r="MD203" s="862">
        <v>1.4038376358438365</v>
      </c>
      <c r="ME203" s="862">
        <v>1.4038376358438365</v>
      </c>
      <c r="MF203" s="862">
        <v>1.4038376358438365</v>
      </c>
      <c r="MG203" s="862">
        <v>1.4038376358438365</v>
      </c>
      <c r="MH203" s="862">
        <v>8.868008222903434E-2</v>
      </c>
      <c r="MI203" s="862">
        <v>8.868008222903434E-2</v>
      </c>
      <c r="MJ203" s="862">
        <v>8.868008222903434E-2</v>
      </c>
      <c r="MK203" s="862">
        <v>8.868008222903434E-2</v>
      </c>
      <c r="ML203" s="862">
        <v>8.868008222903434E-2</v>
      </c>
      <c r="MM203" s="862">
        <v>8.868008222903434E-2</v>
      </c>
      <c r="MN203" s="862">
        <v>8.868008222903434E-2</v>
      </c>
      <c r="MO203" s="862">
        <v>8.868008222903434E-2</v>
      </c>
      <c r="MP203" s="862">
        <v>4.6472755332629845E-2</v>
      </c>
      <c r="MQ203" s="862">
        <v>4.6472755332629845E-2</v>
      </c>
      <c r="MR203" s="862">
        <v>4.6472755332629845E-2</v>
      </c>
      <c r="MS203" s="862">
        <v>4.6472755332629845E-2</v>
      </c>
      <c r="MT203" s="862">
        <v>4.6472755332629845E-2</v>
      </c>
      <c r="MU203" s="862">
        <v>4.6472755332629845E-2</v>
      </c>
      <c r="MV203" s="862">
        <v>4.6472755332629845E-2</v>
      </c>
      <c r="MW203" s="862">
        <v>1.0950576690969882E-2</v>
      </c>
      <c r="MX203" s="862">
        <v>1.0950576690969882E-2</v>
      </c>
      <c r="MY203" s="862">
        <v>1.0950576690969882E-2</v>
      </c>
      <c r="MZ203" s="862">
        <v>1.0950576690969882E-2</v>
      </c>
      <c r="NA203" s="862">
        <v>1.0950576690969882E-2</v>
      </c>
      <c r="NB203" s="862">
        <v>4.9951640288712795E-2</v>
      </c>
      <c r="NC203" s="862">
        <v>4.9951640288712795E-2</v>
      </c>
      <c r="ND203" s="862">
        <v>4.9951640288712795E-2</v>
      </c>
      <c r="NE203" s="862">
        <v>4.9951640288712795E-2</v>
      </c>
      <c r="NF203" s="862">
        <v>-0.11375870557076162</v>
      </c>
      <c r="NG203" s="862">
        <v>-0.11375870557076162</v>
      </c>
      <c r="NH203" s="862">
        <v>-0.11375870557076162</v>
      </c>
      <c r="NI203" s="862">
        <v>-0.11375870557076162</v>
      </c>
      <c r="NJ203" s="862">
        <v>-0.11375870557076162</v>
      </c>
      <c r="NK203" s="862">
        <v>-0.11375870557076162</v>
      </c>
      <c r="NL203" s="862">
        <v>-0.11375870557076162</v>
      </c>
      <c r="NM203" s="862">
        <v>-0.11375870557076162</v>
      </c>
      <c r="NN203" s="862">
        <v>1.6981778694678873E-2</v>
      </c>
      <c r="NO203" s="862">
        <v>1.6981778694678873E-2</v>
      </c>
      <c r="NP203" s="862">
        <v>1.6981778694678873E-2</v>
      </c>
      <c r="NQ203" s="862">
        <v>1.6981778694678873E-2</v>
      </c>
      <c r="NR203" s="862">
        <v>1.6981778694678873E-2</v>
      </c>
      <c r="NS203" s="862">
        <v>1.6981778694678873E-2</v>
      </c>
      <c r="NT203" s="862">
        <v>1.6981778694678873E-2</v>
      </c>
      <c r="NU203" s="862">
        <v>-1.992456532443132E-2</v>
      </c>
      <c r="NV203" s="862">
        <v>-1.992456532443132E-2</v>
      </c>
      <c r="NW203" s="862">
        <v>-1.992456532443132E-2</v>
      </c>
      <c r="NX203" s="862">
        <v>-1.992456532443132E-2</v>
      </c>
      <c r="NY203" s="862">
        <v>-2.3068393412548183E-2</v>
      </c>
      <c r="NZ203" s="862">
        <v>-2.3068393412548183E-2</v>
      </c>
      <c r="OA203" s="862">
        <v>9.8476194310756604E-2</v>
      </c>
      <c r="OB203" s="862">
        <v>9.8476194310756604E-2</v>
      </c>
      <c r="OC203" s="862">
        <v>9.8476194310756604E-2</v>
      </c>
      <c r="OD203" s="862">
        <v>1.4038376358438365</v>
      </c>
      <c r="OE203" s="862">
        <v>1.4038376358438365</v>
      </c>
      <c r="OF203" s="862">
        <v>1.4038376358438365</v>
      </c>
      <c r="OG203" s="862">
        <v>1.4038376358438365</v>
      </c>
      <c r="OH203" s="862">
        <v>8.868008222903434E-2</v>
      </c>
      <c r="OI203" s="862">
        <v>8.868008222903434E-2</v>
      </c>
      <c r="OJ203" s="862">
        <v>8.868008222903434E-2</v>
      </c>
      <c r="OK203" s="862">
        <v>8.868008222903434E-2</v>
      </c>
      <c r="OL203" s="862">
        <v>8.868008222903434E-2</v>
      </c>
      <c r="OM203" s="862">
        <v>8.868008222903434E-2</v>
      </c>
      <c r="ON203" s="862">
        <v>8.868008222903434E-2</v>
      </c>
      <c r="OO203" s="862">
        <v>8.868008222903434E-2</v>
      </c>
      <c r="OP203" s="862">
        <v>4.6472755332629845E-2</v>
      </c>
      <c r="OQ203" s="862">
        <v>4.6472755332629845E-2</v>
      </c>
      <c r="OR203" s="862">
        <v>4.6472755332629845E-2</v>
      </c>
      <c r="OS203" s="862">
        <v>4.6472755332629845E-2</v>
      </c>
      <c r="OT203" s="862">
        <v>4.6472755332629845E-2</v>
      </c>
      <c r="OU203" s="862">
        <v>4.6472755332629845E-2</v>
      </c>
      <c r="OV203" s="862">
        <v>4.6472755332629845E-2</v>
      </c>
      <c r="OW203" s="862">
        <v>1.0950576690969882E-2</v>
      </c>
      <c r="OX203" s="862">
        <v>1.0950576690969882E-2</v>
      </c>
      <c r="OY203" s="862">
        <v>1.0950576690969882E-2</v>
      </c>
      <c r="OZ203" s="862">
        <v>1.0950576690969882E-2</v>
      </c>
      <c r="PA203" s="862">
        <v>1.0950576690969882E-2</v>
      </c>
      <c r="PB203" s="862">
        <v>4.9951640288712795E-2</v>
      </c>
      <c r="PC203" s="862">
        <v>4.9951640288712795E-2</v>
      </c>
      <c r="PD203" s="862">
        <v>4.9951640288712795E-2</v>
      </c>
      <c r="PE203" s="862">
        <v>4.9951640288712795E-2</v>
      </c>
      <c r="PF203" s="862">
        <v>-0.11375870557076162</v>
      </c>
      <c r="PG203" s="862">
        <v>-0.11375870557076162</v>
      </c>
      <c r="PH203" s="862">
        <v>-0.11375870557076162</v>
      </c>
      <c r="PI203" s="862">
        <v>-0.11375870557076162</v>
      </c>
      <c r="PJ203" s="862">
        <v>-0.11375870557076162</v>
      </c>
      <c r="PK203" s="862">
        <v>-0.11375870557076162</v>
      </c>
      <c r="PL203" s="862">
        <v>-0.11375870557076162</v>
      </c>
      <c r="PM203" s="862">
        <v>-0.11375870557076162</v>
      </c>
      <c r="PN203" s="862">
        <v>1.6981778694678873E-2</v>
      </c>
      <c r="PO203" s="862">
        <v>1.6981778694678873E-2</v>
      </c>
      <c r="PP203" s="862">
        <v>1.6981778694678873E-2</v>
      </c>
      <c r="PQ203" s="862">
        <v>1.6981778694678873E-2</v>
      </c>
      <c r="PR203" s="862">
        <v>1.6981778694678873E-2</v>
      </c>
      <c r="PS203" s="862">
        <v>1.6981778694678873E-2</v>
      </c>
      <c r="PT203" s="862">
        <v>1.6981778694678873E-2</v>
      </c>
      <c r="PU203" s="862">
        <v>-1.992456532443132E-2</v>
      </c>
      <c r="PV203" s="862">
        <v>-1.992456532443132E-2</v>
      </c>
      <c r="PW203" s="862">
        <v>-1.992456532443132E-2</v>
      </c>
      <c r="PX203" s="862">
        <v>-1.992456532443132E-2</v>
      </c>
      <c r="PY203" s="862">
        <v>-2.3068393412548183E-2</v>
      </c>
      <c r="PZ203" s="862">
        <v>-2.3068393412548183E-2</v>
      </c>
      <c r="QA203" s="862">
        <v>9.8476194310756604E-2</v>
      </c>
      <c r="QB203" s="862">
        <v>9.8476194310756604E-2</v>
      </c>
      <c r="QC203" s="862">
        <v>9.8476194310756604E-2</v>
      </c>
      <c r="QD203" s="862">
        <v>1.4038376358438365</v>
      </c>
      <c r="QE203" s="862">
        <v>1.4038376358438365</v>
      </c>
      <c r="QF203" s="862">
        <v>1.4038376358438365</v>
      </c>
      <c r="QG203" s="862">
        <v>1.4038376358438365</v>
      </c>
      <c r="QH203" s="862">
        <v>8.868008222903434E-2</v>
      </c>
      <c r="QI203" s="862">
        <v>8.868008222903434E-2</v>
      </c>
      <c r="QJ203" s="862">
        <v>8.868008222903434E-2</v>
      </c>
      <c r="QK203" s="862">
        <v>8.868008222903434E-2</v>
      </c>
      <c r="QL203" s="862">
        <v>8.868008222903434E-2</v>
      </c>
      <c r="QM203" s="862">
        <v>8.868008222903434E-2</v>
      </c>
      <c r="QN203" s="862">
        <v>8.868008222903434E-2</v>
      </c>
      <c r="QO203" s="862">
        <v>8.868008222903434E-2</v>
      </c>
      <c r="QP203" s="862">
        <v>4.6472755332629845E-2</v>
      </c>
      <c r="QQ203" s="862">
        <v>4.6472755332629845E-2</v>
      </c>
      <c r="QR203" s="862">
        <v>4.6472755332629845E-2</v>
      </c>
      <c r="QS203" s="862">
        <v>4.6472755332629845E-2</v>
      </c>
      <c r="QT203" s="862">
        <v>4.6472755332629845E-2</v>
      </c>
      <c r="QU203" s="862">
        <v>4.6472755332629845E-2</v>
      </c>
      <c r="QV203" s="862">
        <v>4.6472755332629845E-2</v>
      </c>
      <c r="QW203" s="862">
        <v>1.0950576690969882E-2</v>
      </c>
      <c r="QX203" s="862">
        <v>1.0950576690969882E-2</v>
      </c>
      <c r="QY203" s="862">
        <v>1.0950576690969882E-2</v>
      </c>
      <c r="QZ203" s="862">
        <v>1.0950576690969882E-2</v>
      </c>
      <c r="RA203" s="862">
        <v>1.0950576690969882E-2</v>
      </c>
      <c r="RB203" s="862">
        <v>4.9951640288712795E-2</v>
      </c>
      <c r="RC203" s="862">
        <v>4.9951640288712795E-2</v>
      </c>
      <c r="RD203" s="862">
        <v>4.9951640288712795E-2</v>
      </c>
      <c r="RE203" s="862">
        <v>4.9951640288712795E-2</v>
      </c>
      <c r="RF203" s="862">
        <v>-0.11375870557076162</v>
      </c>
      <c r="RG203" s="862">
        <v>-0.11375870557076162</v>
      </c>
      <c r="RH203" s="862">
        <v>-0.11375870557076162</v>
      </c>
      <c r="RI203" s="862">
        <v>-0.11375870557076162</v>
      </c>
      <c r="RJ203" s="862">
        <v>-0.11375870557076162</v>
      </c>
      <c r="RK203" s="862">
        <v>-0.11375870557076162</v>
      </c>
      <c r="RL203" s="862">
        <v>-0.11375870557076162</v>
      </c>
      <c r="RM203" s="862">
        <v>-0.11375870557076162</v>
      </c>
      <c r="RN203" s="862">
        <v>1.6981778694678873E-2</v>
      </c>
      <c r="RO203" s="862">
        <v>1.6981778694678873E-2</v>
      </c>
      <c r="RP203" s="862">
        <v>1.6981778694678873E-2</v>
      </c>
      <c r="RQ203" s="862">
        <v>1.6981778694678873E-2</v>
      </c>
      <c r="RR203" s="862">
        <v>1.6981778694678873E-2</v>
      </c>
      <c r="RS203" s="862">
        <v>1.6981778694678873E-2</v>
      </c>
      <c r="RT203" s="862">
        <v>1.6981778694678873E-2</v>
      </c>
      <c r="RU203" s="862">
        <v>-1.992456532443132E-2</v>
      </c>
      <c r="RV203" s="862">
        <v>-1.992456532443132E-2</v>
      </c>
      <c r="RW203" s="862">
        <v>-1.992456532443132E-2</v>
      </c>
      <c r="RX203" s="862">
        <v>-1.992456532443132E-2</v>
      </c>
      <c r="RY203" s="862">
        <v>-2.3068393412548183E-2</v>
      </c>
      <c r="RZ203" s="862">
        <v>-2.3068393412548183E-2</v>
      </c>
      <c r="SA203" s="862">
        <v>9.8476194310756604E-2</v>
      </c>
      <c r="SB203" s="862">
        <v>9.8476194310756604E-2</v>
      </c>
      <c r="SC203" s="862">
        <v>9.8476194310756604E-2</v>
      </c>
      <c r="SD203" s="862">
        <v>1.4038376358438365</v>
      </c>
      <c r="SE203" s="862">
        <v>1.4038376358438365</v>
      </c>
      <c r="SF203" s="862">
        <v>1.4038376358438365</v>
      </c>
      <c r="SG203" s="862">
        <v>1.4038376358438365</v>
      </c>
      <c r="SH203" s="862">
        <v>8.868008222903434E-2</v>
      </c>
      <c r="SI203" s="862">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929</v>
      </c>
      <c r="J204" s="764"/>
      <c r="K204" s="862">
        <v>0</v>
      </c>
      <c r="L204" s="862">
        <v>0</v>
      </c>
      <c r="M204" s="862">
        <v>0</v>
      </c>
      <c r="N204" s="862">
        <v>0</v>
      </c>
      <c r="O204" s="862">
        <v>0</v>
      </c>
      <c r="P204" s="862">
        <v>0</v>
      </c>
      <c r="Q204" s="862">
        <v>0</v>
      </c>
      <c r="R204" s="862">
        <v>0</v>
      </c>
      <c r="S204" s="862">
        <v>0</v>
      </c>
      <c r="T204" s="862">
        <v>0</v>
      </c>
      <c r="U204" s="862">
        <v>0</v>
      </c>
      <c r="V204" s="862">
        <v>0</v>
      </c>
      <c r="W204" s="862">
        <v>0</v>
      </c>
      <c r="X204" s="862">
        <v>0</v>
      </c>
      <c r="Y204" s="862">
        <v>0</v>
      </c>
      <c r="Z204" s="862">
        <v>0</v>
      </c>
      <c r="AA204" s="862">
        <v>0</v>
      </c>
      <c r="AB204" s="862">
        <v>0</v>
      </c>
      <c r="AC204" s="862">
        <v>0</v>
      </c>
      <c r="AD204" s="862">
        <v>0</v>
      </c>
      <c r="AE204" s="862">
        <v>0</v>
      </c>
      <c r="AF204" s="862">
        <v>0</v>
      </c>
      <c r="AG204" s="862">
        <v>0</v>
      </c>
      <c r="AH204" s="862">
        <v>0</v>
      </c>
      <c r="AI204" s="862">
        <v>0</v>
      </c>
      <c r="AJ204" s="862">
        <v>0</v>
      </c>
      <c r="AK204" s="862">
        <v>0</v>
      </c>
      <c r="AL204" s="862">
        <v>0</v>
      </c>
      <c r="AM204" s="862">
        <v>0</v>
      </c>
      <c r="AN204" s="862">
        <v>0</v>
      </c>
      <c r="AO204" s="862">
        <v>0</v>
      </c>
      <c r="AP204" s="862">
        <v>0</v>
      </c>
      <c r="AQ204" s="862">
        <v>0</v>
      </c>
      <c r="AR204" s="862">
        <v>0</v>
      </c>
      <c r="AS204" s="862">
        <v>0</v>
      </c>
      <c r="AT204" s="862">
        <v>0</v>
      </c>
      <c r="AU204" s="862">
        <v>0</v>
      </c>
      <c r="AV204" s="862">
        <v>0</v>
      </c>
      <c r="AW204" s="862">
        <v>0</v>
      </c>
      <c r="AX204" s="862">
        <v>0</v>
      </c>
      <c r="AY204" s="862">
        <v>0</v>
      </c>
      <c r="AZ204" s="862">
        <v>0</v>
      </c>
      <c r="BA204" s="862">
        <v>0</v>
      </c>
      <c r="BB204" s="862">
        <v>0</v>
      </c>
      <c r="BC204" s="862">
        <v>0</v>
      </c>
      <c r="BD204" s="862">
        <v>0</v>
      </c>
      <c r="BE204" s="862">
        <v>0</v>
      </c>
      <c r="BF204" s="862">
        <v>0</v>
      </c>
      <c r="BG204" s="862">
        <v>0</v>
      </c>
      <c r="BH204" s="862">
        <v>0</v>
      </c>
      <c r="BI204" s="862">
        <v>0</v>
      </c>
      <c r="BJ204" s="862">
        <v>0</v>
      </c>
      <c r="BK204" s="862">
        <v>0</v>
      </c>
      <c r="BL204" s="862">
        <v>0</v>
      </c>
      <c r="BM204" s="862">
        <v>0</v>
      </c>
      <c r="BN204" s="862">
        <v>-8.4908893473416569E-3</v>
      </c>
      <c r="BO204" s="862">
        <v>-8.4908893473416569E-3</v>
      </c>
      <c r="BP204" s="862">
        <v>-8.4908893473416569E-3</v>
      </c>
      <c r="BQ204" s="862">
        <v>-8.4908893473416569E-3</v>
      </c>
      <c r="BR204" s="862">
        <v>-8.4908893473416569E-3</v>
      </c>
      <c r="BS204" s="862">
        <v>-8.4908893473416569E-3</v>
      </c>
      <c r="BT204" s="862">
        <v>-8.4908893473416569E-3</v>
      </c>
      <c r="BU204" s="862">
        <v>-2.9886847986642984E-2</v>
      </c>
      <c r="BV204" s="862">
        <v>-2.9886847986642984E-2</v>
      </c>
      <c r="BW204" s="862">
        <v>-2.9886847986642984E-2</v>
      </c>
      <c r="BX204" s="862">
        <v>-2.9886847986642984E-2</v>
      </c>
      <c r="BY204" s="862">
        <v>-3.4602590118830712E-2</v>
      </c>
      <c r="BZ204" s="862">
        <v>-3.4602590118830712E-2</v>
      </c>
      <c r="CA204" s="862">
        <v>-9.8476194310750387E-3</v>
      </c>
      <c r="CB204" s="862">
        <v>-9.8476194310750387E-3</v>
      </c>
      <c r="CC204" s="862">
        <v>-9.8476194310750387E-3</v>
      </c>
      <c r="CD204" s="862">
        <v>0</v>
      </c>
      <c r="CE204" s="862">
        <v>0</v>
      </c>
      <c r="CF204" s="862">
        <v>0</v>
      </c>
      <c r="CG204" s="862">
        <v>0</v>
      </c>
      <c r="CH204" s="862">
        <v>0</v>
      </c>
      <c r="CI204" s="862">
        <v>0</v>
      </c>
      <c r="CJ204" s="862">
        <v>0</v>
      </c>
      <c r="CK204" s="862">
        <v>0</v>
      </c>
      <c r="CL204" s="862">
        <v>0</v>
      </c>
      <c r="CM204" s="862">
        <v>0</v>
      </c>
      <c r="CN204" s="862">
        <v>0</v>
      </c>
      <c r="CO204" s="862">
        <v>0</v>
      </c>
      <c r="CP204" s="862">
        <v>0</v>
      </c>
      <c r="CQ204" s="862">
        <v>0</v>
      </c>
      <c r="CR204" s="862">
        <v>0</v>
      </c>
      <c r="CS204" s="862">
        <v>0</v>
      </c>
      <c r="CT204" s="862">
        <v>0</v>
      </c>
      <c r="CU204" s="862">
        <v>0</v>
      </c>
      <c r="CV204" s="862">
        <v>0</v>
      </c>
      <c r="CW204" s="862">
        <v>0</v>
      </c>
      <c r="CX204" s="862">
        <v>0</v>
      </c>
      <c r="CY204" s="862">
        <v>0</v>
      </c>
      <c r="CZ204" s="862">
        <v>0</v>
      </c>
      <c r="DA204" s="862">
        <v>0</v>
      </c>
      <c r="DB204" s="862">
        <v>0</v>
      </c>
      <c r="DC204" s="862">
        <v>0</v>
      </c>
      <c r="DD204" s="862">
        <v>0</v>
      </c>
      <c r="DE204" s="862">
        <v>0</v>
      </c>
      <c r="DF204" s="862">
        <v>0</v>
      </c>
      <c r="DG204" s="862">
        <v>0</v>
      </c>
      <c r="DH204" s="862">
        <v>0</v>
      </c>
      <c r="DI204" s="862">
        <v>0</v>
      </c>
      <c r="DJ204" s="862">
        <v>0</v>
      </c>
      <c r="DK204" s="862">
        <v>0</v>
      </c>
      <c r="DL204" s="862">
        <v>0</v>
      </c>
      <c r="DM204" s="862">
        <v>0</v>
      </c>
      <c r="DN204" s="862">
        <v>0</v>
      </c>
      <c r="DO204" s="862">
        <v>0</v>
      </c>
      <c r="DP204" s="862">
        <v>0</v>
      </c>
      <c r="DQ204" s="862">
        <v>0</v>
      </c>
      <c r="DR204" s="862">
        <v>0</v>
      </c>
      <c r="DS204" s="862">
        <v>0</v>
      </c>
      <c r="DT204" s="862">
        <v>0</v>
      </c>
      <c r="DU204" s="862">
        <v>0</v>
      </c>
      <c r="DV204" s="862">
        <v>0</v>
      </c>
      <c r="DW204" s="862">
        <v>0</v>
      </c>
      <c r="DX204" s="862">
        <v>0</v>
      </c>
      <c r="DY204" s="862">
        <v>0</v>
      </c>
      <c r="DZ204" s="862">
        <v>0</v>
      </c>
      <c r="EA204" s="862">
        <v>0</v>
      </c>
      <c r="EB204" s="862">
        <v>0</v>
      </c>
      <c r="EC204" s="862">
        <v>0</v>
      </c>
      <c r="ED204" s="862">
        <v>-1.6587736763664855</v>
      </c>
      <c r="EE204" s="862">
        <v>-1.6587736763664855</v>
      </c>
      <c r="EF204" s="862">
        <v>-1.6587736763664855</v>
      </c>
      <c r="EG204" s="862">
        <v>-1.6587736763664855</v>
      </c>
      <c r="EH204" s="862">
        <v>-3.8522727748385099</v>
      </c>
      <c r="EI204" s="862">
        <v>-3.8522727748385099</v>
      </c>
      <c r="EJ204" s="862">
        <v>-3.8522727748385099</v>
      </c>
      <c r="EK204" s="862">
        <v>-3.8522727748385099</v>
      </c>
      <c r="EL204" s="862">
        <v>-3.8522727748385099</v>
      </c>
      <c r="EM204" s="862">
        <v>-3.8522727748385099</v>
      </c>
      <c r="EN204" s="862">
        <v>-3.8522727748385099</v>
      </c>
      <c r="EO204" s="862">
        <v>-3.8522727748385099</v>
      </c>
      <c r="EP204" s="862">
        <v>-0.17398328686428854</v>
      </c>
      <c r="EQ204" s="862">
        <v>-0.17398328686428854</v>
      </c>
      <c r="ER204" s="862">
        <v>-0.17398328686428854</v>
      </c>
      <c r="ES204" s="862">
        <v>-0.17398328686428854</v>
      </c>
      <c r="ET204" s="862">
        <v>-0.17398328686428854</v>
      </c>
      <c r="EU204" s="862">
        <v>-0.17398328686428854</v>
      </c>
      <c r="EV204" s="862">
        <v>-0.17398328686428854</v>
      </c>
      <c r="EW204" s="862">
        <v>0.24987350344597026</v>
      </c>
      <c r="EX204" s="862">
        <v>0.24987350344597026</v>
      </c>
      <c r="EY204" s="862">
        <v>0.24987350344597026</v>
      </c>
      <c r="EZ204" s="862">
        <v>0.24987350344597026</v>
      </c>
      <c r="FA204" s="862">
        <v>0.24987350344597026</v>
      </c>
      <c r="FB204" s="862">
        <v>5.5593361921046025E-2</v>
      </c>
      <c r="FC204" s="862">
        <v>5.5593361921046025E-2</v>
      </c>
      <c r="FD204" s="862">
        <v>5.5593361921046025E-2</v>
      </c>
      <c r="FE204" s="862">
        <v>5.5593361921046025E-2</v>
      </c>
      <c r="FF204" s="862">
        <v>-2.5952242434906125E-2</v>
      </c>
      <c r="FG204" s="862">
        <v>-2.5952242434906125E-2</v>
      </c>
      <c r="FH204" s="862">
        <v>-2.5952242434906125E-2</v>
      </c>
      <c r="FI204" s="862">
        <v>-2.5952242434906125E-2</v>
      </c>
      <c r="FJ204" s="862">
        <v>-2.5952242434906125E-2</v>
      </c>
      <c r="FK204" s="862">
        <v>-2.5952242434906125E-2</v>
      </c>
      <c r="FL204" s="862">
        <v>-2.5952242434906125E-2</v>
      </c>
      <c r="FM204" s="862">
        <v>-2.5952242434906125E-2</v>
      </c>
      <c r="FN204" s="862">
        <v>-0.12736334021008755</v>
      </c>
      <c r="FO204" s="862">
        <v>-0.12736334021008755</v>
      </c>
      <c r="FP204" s="862">
        <v>-0.12736334021008755</v>
      </c>
      <c r="FQ204" s="862">
        <v>-0.12736334021008755</v>
      </c>
      <c r="FR204" s="862">
        <v>-0.12736334021008755</v>
      </c>
      <c r="FS204" s="862">
        <v>-0.12736334021008755</v>
      </c>
      <c r="FT204" s="862">
        <v>-0.12736334021008755</v>
      </c>
      <c r="FU204" s="862">
        <v>0</v>
      </c>
      <c r="FV204" s="862">
        <v>0</v>
      </c>
      <c r="FW204" s="862">
        <v>0</v>
      </c>
      <c r="FX204" s="862">
        <v>0</v>
      </c>
      <c r="FY204" s="862">
        <v>-1.1534196706274535E-2</v>
      </c>
      <c r="FZ204" s="862">
        <v>-1.1534196706274535E-2</v>
      </c>
      <c r="GA204" s="862">
        <v>9.8476194310785914E-3</v>
      </c>
      <c r="GB204" s="862">
        <v>9.8476194310785914E-3</v>
      </c>
      <c r="GC204" s="862">
        <v>9.8476194310785914E-3</v>
      </c>
      <c r="GD204" s="862">
        <v>-1.4453311236555484</v>
      </c>
      <c r="GE204" s="862">
        <v>-1.4453311236555484</v>
      </c>
      <c r="GF204" s="862">
        <v>-1.4453311236555484</v>
      </c>
      <c r="GG204" s="862">
        <v>-1.4453311236555484</v>
      </c>
      <c r="GH204" s="862">
        <v>-4.0628796953270792</v>
      </c>
      <c r="GI204" s="862">
        <v>-4.0628796953270792</v>
      </c>
      <c r="GJ204" s="862">
        <v>-4.0628796953270792</v>
      </c>
      <c r="GK204" s="862">
        <v>-4.0628796953270792</v>
      </c>
      <c r="GL204" s="862">
        <v>-4.0628796953270792</v>
      </c>
      <c r="GM204" s="862">
        <v>-4.0628796953270792</v>
      </c>
      <c r="GN204" s="862">
        <v>-4.0628796953270792</v>
      </c>
      <c r="GO204" s="862">
        <v>-4.0628796953270792</v>
      </c>
      <c r="GP204" s="862">
        <v>-0.3752856912502498</v>
      </c>
      <c r="GQ204" s="862">
        <v>-0.3752856912502498</v>
      </c>
      <c r="GR204" s="862">
        <v>-0.3752856912502498</v>
      </c>
      <c r="GS204" s="862">
        <v>-0.3752856912502498</v>
      </c>
      <c r="GT204" s="862">
        <v>-0.3752856912502498</v>
      </c>
      <c r="GU204" s="862">
        <v>-0.3752856912502498</v>
      </c>
      <c r="GV204" s="862">
        <v>-0.3752856912502498</v>
      </c>
      <c r="GW204" s="862">
        <v>-0.10581894527646973</v>
      </c>
      <c r="GX204" s="862">
        <v>-0.10581894527646973</v>
      </c>
      <c r="GY204" s="862">
        <v>-0.10581894527646973</v>
      </c>
      <c r="GZ204" s="862">
        <v>-0.10581894527646973</v>
      </c>
      <c r="HA204" s="862">
        <v>-0.10581894527646973</v>
      </c>
      <c r="HB204" s="862">
        <v>-0.1565471361705475</v>
      </c>
      <c r="HC204" s="862">
        <v>-0.1565471361705475</v>
      </c>
      <c r="HD204" s="862">
        <v>-0.1565471361705475</v>
      </c>
      <c r="HE204" s="862">
        <v>-0.1565471361705475</v>
      </c>
      <c r="HF204" s="862">
        <v>-0.33424823461720532</v>
      </c>
      <c r="HG204" s="862">
        <v>-0.33424823461720532</v>
      </c>
      <c r="HH204" s="862">
        <v>-0.33424823461720532</v>
      </c>
      <c r="HI204" s="862">
        <v>-0.33424823461720532</v>
      </c>
      <c r="HJ204" s="862">
        <v>-0.33424823461720532</v>
      </c>
      <c r="HK204" s="862">
        <v>-0.33424823461720532</v>
      </c>
      <c r="HL204" s="862">
        <v>-0.33424823461720532</v>
      </c>
      <c r="HM204" s="862">
        <v>-0.33424823461720532</v>
      </c>
      <c r="HN204" s="862">
        <v>0</v>
      </c>
      <c r="HO204" s="862">
        <v>0</v>
      </c>
      <c r="HP204" s="862">
        <v>0</v>
      </c>
      <c r="HQ204" s="862">
        <v>0</v>
      </c>
      <c r="HR204" s="862">
        <v>0</v>
      </c>
      <c r="HS204" s="862">
        <v>0</v>
      </c>
      <c r="HT204" s="862">
        <v>0</v>
      </c>
      <c r="HU204" s="862">
        <v>1.9924565324432209E-2</v>
      </c>
      <c r="HV204" s="862">
        <v>1.9924565324432209E-2</v>
      </c>
      <c r="HW204" s="862">
        <v>1.9924565324432209E-2</v>
      </c>
      <c r="HX204" s="862">
        <v>1.9924565324432209E-2</v>
      </c>
      <c r="HY204" s="862">
        <v>2.3068393412553512E-2</v>
      </c>
      <c r="HZ204" s="862">
        <v>2.3068393412553512E-2</v>
      </c>
      <c r="IA204" s="862">
        <v>2.9542858293228669E-2</v>
      </c>
      <c r="IB204" s="862">
        <v>2.9542858293228669E-2</v>
      </c>
      <c r="IC204" s="862">
        <v>2.9542858293228669E-2</v>
      </c>
      <c r="ID204" s="862">
        <v>-2.1038363278695211</v>
      </c>
      <c r="IE204" s="862">
        <v>-2.1038363278695211</v>
      </c>
      <c r="IF204" s="862">
        <v>-2.1038363278695211</v>
      </c>
      <c r="IG204" s="862">
        <v>-2.1038363278695211</v>
      </c>
      <c r="IH204" s="862">
        <v>-4.3871694970211808</v>
      </c>
      <c r="II204" s="862">
        <v>-4.3834744935949717</v>
      </c>
      <c r="IJ204" s="862">
        <v>-4.3834744935949717</v>
      </c>
      <c r="IK204" s="862">
        <v>-4.3834744935949717</v>
      </c>
      <c r="IL204" s="862">
        <v>-4.3834744935949717</v>
      </c>
      <c r="IM204" s="862">
        <v>-4.3834744935949717</v>
      </c>
      <c r="IN204" s="862">
        <v>-4.3834744935949717</v>
      </c>
      <c r="IO204" s="862">
        <v>-4.3834744935949717</v>
      </c>
      <c r="IP204" s="862">
        <v>-2.4459344911909042E-2</v>
      </c>
      <c r="IQ204" s="862">
        <v>-2.4459344911909042E-2</v>
      </c>
      <c r="IR204" s="862">
        <v>-2.4459344911909042E-2</v>
      </c>
      <c r="IS204" s="862">
        <v>-2.4459344911909042E-2</v>
      </c>
      <c r="IT204" s="862">
        <v>-2.4459344911909042E-2</v>
      </c>
      <c r="IU204" s="862">
        <v>-2.4459344911909042E-2</v>
      </c>
      <c r="IV204" s="862">
        <v>-2.4459344911909042E-2</v>
      </c>
      <c r="IW204" s="862">
        <v>-2.782434590880456E-3</v>
      </c>
      <c r="IX204" s="862">
        <v>-2.782434590880456E-3</v>
      </c>
      <c r="IY204" s="862">
        <v>-2.782434590880456E-3</v>
      </c>
      <c r="IZ204" s="862">
        <v>-2.782434590880456E-3</v>
      </c>
      <c r="JA204" s="862">
        <v>-2.782434590880456E-3</v>
      </c>
      <c r="JB204" s="862">
        <v>2.6133336342937241E-3</v>
      </c>
      <c r="JC204" s="862">
        <v>2.6133336342937241E-3</v>
      </c>
      <c r="JD204" s="862">
        <v>2.6133336342937241E-3</v>
      </c>
      <c r="JE204" s="862">
        <v>2.6133336342937241E-3</v>
      </c>
      <c r="JF204" s="862">
        <v>-4.9590436076732303E-2</v>
      </c>
      <c r="JG204" s="862">
        <v>-4.9590436076732303E-2</v>
      </c>
      <c r="JH204" s="862">
        <v>-4.9590436076732303E-2</v>
      </c>
      <c r="JI204" s="862">
        <v>-4.9590436076732303E-2</v>
      </c>
      <c r="JJ204" s="862">
        <v>-4.9590436076732303E-2</v>
      </c>
      <c r="JK204" s="862">
        <v>-4.9590436076732303E-2</v>
      </c>
      <c r="JL204" s="862">
        <v>-4.9590436076732303E-2</v>
      </c>
      <c r="JM204" s="862">
        <v>-4.9590436076732303E-2</v>
      </c>
      <c r="JN204" s="862">
        <v>5.9436225431375611E-2</v>
      </c>
      <c r="JO204" s="862">
        <v>5.9436225431375611E-2</v>
      </c>
      <c r="JP204" s="862">
        <v>5.9436225431375611E-2</v>
      </c>
      <c r="JQ204" s="862">
        <v>5.9436225431375611E-2</v>
      </c>
      <c r="JR204" s="862">
        <v>5.9436225431375611E-2</v>
      </c>
      <c r="JS204" s="862">
        <v>5.9436225431375611E-2</v>
      </c>
      <c r="JT204" s="862">
        <v>5.9436225431375611E-2</v>
      </c>
      <c r="JU204" s="862">
        <v>0.10958510928435228</v>
      </c>
      <c r="JV204" s="862">
        <v>0.10958510928435228</v>
      </c>
      <c r="JW204" s="862">
        <v>0.10958510928435228</v>
      </c>
      <c r="JX204" s="862">
        <v>0.10958510928435228</v>
      </c>
      <c r="JY204" s="862">
        <v>0.10380777035648325</v>
      </c>
      <c r="JZ204" s="862">
        <v>0.10380777035648325</v>
      </c>
      <c r="KA204" s="862">
        <v>0.11817143317290402</v>
      </c>
      <c r="KB204" s="862">
        <v>0.11817143317290402</v>
      </c>
      <c r="KC204" s="862">
        <v>0.11817143317290402</v>
      </c>
      <c r="KD204" s="862">
        <v>-1.5662554877986166</v>
      </c>
      <c r="KE204" s="862">
        <v>-1.5662554877986166</v>
      </c>
      <c r="KF204" s="862">
        <v>-1.5662554877986166</v>
      </c>
      <c r="KG204" s="862">
        <v>-1.5662554877986166</v>
      </c>
      <c r="KH204" s="862">
        <v>-3.6355497306126354</v>
      </c>
      <c r="KI204" s="862">
        <v>-3.6355497306126354</v>
      </c>
      <c r="KJ204" s="862">
        <v>-3.6355497306126354</v>
      </c>
      <c r="KK204" s="862">
        <v>-3.6355497306126354</v>
      </c>
      <c r="KL204" s="862">
        <v>-3.6355497306126354</v>
      </c>
      <c r="KM204" s="862">
        <v>-3.6355497306126354</v>
      </c>
      <c r="KN204" s="862">
        <v>-3.6355497306126354</v>
      </c>
      <c r="KO204" s="862">
        <v>-3.6355497306126354</v>
      </c>
      <c r="KP204" s="862">
        <v>-0.18939491929429941</v>
      </c>
      <c r="KQ204" s="862">
        <v>-0.18939491929429941</v>
      </c>
      <c r="KR204" s="862">
        <v>-0.18939491929429941</v>
      </c>
      <c r="KS204" s="862">
        <v>-0.18939491929429941</v>
      </c>
      <c r="KT204" s="862">
        <v>-0.18939491929429941</v>
      </c>
      <c r="KU204" s="862">
        <v>-0.18939491929429941</v>
      </c>
      <c r="KV204" s="862">
        <v>-0.18939491929429941</v>
      </c>
      <c r="KW204" s="862">
        <v>-0.31755105710618103</v>
      </c>
      <c r="KX204" s="862">
        <v>-0.31755105710618103</v>
      </c>
      <c r="KY204" s="862">
        <v>-0.31755105710618103</v>
      </c>
      <c r="KZ204" s="862">
        <v>-0.31755105710618103</v>
      </c>
      <c r="LA204" s="862">
        <v>-0.31755105710618103</v>
      </c>
      <c r="LB204" s="862">
        <v>-7.5177886127496762E-2</v>
      </c>
      <c r="LC204" s="862">
        <v>-7.5177886127496762E-2</v>
      </c>
      <c r="LD204" s="862">
        <v>-7.5177886127496762E-2</v>
      </c>
      <c r="LE204" s="862">
        <v>-7.5177886127496762E-2</v>
      </c>
      <c r="LF204" s="862">
        <v>-0.12753077909209498</v>
      </c>
      <c r="LG204" s="862">
        <v>-0.12753077909209498</v>
      </c>
      <c r="LH204" s="862">
        <v>-0.12753077909209498</v>
      </c>
      <c r="LI204" s="862">
        <v>-0.12753077909209498</v>
      </c>
      <c r="LJ204" s="862">
        <v>-0.12753077909209498</v>
      </c>
      <c r="LK204" s="862">
        <v>-0.12753077909209498</v>
      </c>
      <c r="LL204" s="862">
        <v>-0.12753077909209498</v>
      </c>
      <c r="LM204" s="862">
        <v>-0.12753077909209498</v>
      </c>
      <c r="LN204" s="862">
        <v>1.6981778694678873E-2</v>
      </c>
      <c r="LO204" s="862">
        <v>1.6981778694678873E-2</v>
      </c>
      <c r="LP204" s="862">
        <v>1.6981778694678873E-2</v>
      </c>
      <c r="LQ204" s="862">
        <v>1.6981778694678873E-2</v>
      </c>
      <c r="LR204" s="862">
        <v>1.6981778694678873E-2</v>
      </c>
      <c r="LS204" s="862">
        <v>1.6981778694678873E-2</v>
      </c>
      <c r="LT204" s="862">
        <v>1.6981778694678873E-2</v>
      </c>
      <c r="LU204" s="862">
        <v>0</v>
      </c>
      <c r="LV204" s="862">
        <v>0</v>
      </c>
      <c r="LW204" s="862">
        <v>0</v>
      </c>
      <c r="LX204" s="862">
        <v>0</v>
      </c>
      <c r="LY204" s="862">
        <v>0</v>
      </c>
      <c r="LZ204" s="862">
        <v>0</v>
      </c>
      <c r="MA204" s="862">
        <v>0</v>
      </c>
      <c r="MB204" s="862">
        <v>0</v>
      </c>
      <c r="MC204" s="862">
        <v>0</v>
      </c>
      <c r="MD204" s="862">
        <v>-1.5909099068209418</v>
      </c>
      <c r="ME204" s="862">
        <v>-1.5909099068209418</v>
      </c>
      <c r="MF204" s="862">
        <v>-1.5909099068209418</v>
      </c>
      <c r="MG204" s="862">
        <v>-1.5909099068209418</v>
      </c>
      <c r="MH204" s="862">
        <v>-2.0434925252463776</v>
      </c>
      <c r="MI204" s="862">
        <v>-2.0434925252463776</v>
      </c>
      <c r="MJ204" s="862">
        <v>-2.0434925252463776</v>
      </c>
      <c r="MK204" s="862">
        <v>-2.0434925252463776</v>
      </c>
      <c r="ML204" s="862">
        <v>-2.0434925252463776</v>
      </c>
      <c r="MM204" s="862">
        <v>-2.0434925252463776</v>
      </c>
      <c r="MN204" s="862">
        <v>-2.0434925252463776</v>
      </c>
      <c r="MO204" s="862">
        <v>-2.0434925252463776</v>
      </c>
      <c r="MP204" s="862">
        <v>2.2013410420710144E-2</v>
      </c>
      <c r="MQ204" s="862">
        <v>2.2013410420710144E-2</v>
      </c>
      <c r="MR204" s="862">
        <v>2.2013410420710144E-2</v>
      </c>
      <c r="MS204" s="862">
        <v>2.2013410420710144E-2</v>
      </c>
      <c r="MT204" s="862">
        <v>2.2013410420710144E-2</v>
      </c>
      <c r="MU204" s="862">
        <v>2.2013410420710144E-2</v>
      </c>
      <c r="MV204" s="862">
        <v>2.2013410420710144E-2</v>
      </c>
      <c r="MW204" s="862">
        <v>1.2299559669010307E-2</v>
      </c>
      <c r="MX204" s="862">
        <v>1.2299559669010307E-2</v>
      </c>
      <c r="MY204" s="862">
        <v>1.2299559669010307E-2</v>
      </c>
      <c r="MZ204" s="862">
        <v>1.2299559669010307E-2</v>
      </c>
      <c r="NA204" s="862">
        <v>1.2299559669010307E-2</v>
      </c>
      <c r="NB204" s="862">
        <v>0.10545346283172563</v>
      </c>
      <c r="NC204" s="862">
        <v>0.10545346283172563</v>
      </c>
      <c r="ND204" s="862">
        <v>0.10545346283172563</v>
      </c>
      <c r="NE204" s="862">
        <v>0.10545346283172563</v>
      </c>
      <c r="NF204" s="862">
        <v>-6.6916885629859202E-2</v>
      </c>
      <c r="NG204" s="862">
        <v>-6.6916885629859202E-2</v>
      </c>
      <c r="NH204" s="862">
        <v>-6.6916885629859202E-2</v>
      </c>
      <c r="NI204" s="862">
        <v>-6.6916885629859202E-2</v>
      </c>
      <c r="NJ204" s="862">
        <v>-6.6916885629859202E-2</v>
      </c>
      <c r="NK204" s="862">
        <v>-6.6916885629859202E-2</v>
      </c>
      <c r="NL204" s="862">
        <v>-6.6916885629859202E-2</v>
      </c>
      <c r="NM204" s="862">
        <v>-6.6916885629859202E-2</v>
      </c>
      <c r="NN204" s="862">
        <v>1.6981778694678873E-2</v>
      </c>
      <c r="NO204" s="862">
        <v>1.6981778694678873E-2</v>
      </c>
      <c r="NP204" s="862">
        <v>1.6981778694678873E-2</v>
      </c>
      <c r="NQ204" s="862">
        <v>1.6981778694678873E-2</v>
      </c>
      <c r="NR204" s="862">
        <v>1.6981778694678873E-2</v>
      </c>
      <c r="NS204" s="862">
        <v>1.6981778694678873E-2</v>
      </c>
      <c r="NT204" s="862">
        <v>1.6981778694678873E-2</v>
      </c>
      <c r="NU204" s="862">
        <v>0</v>
      </c>
      <c r="NV204" s="862">
        <v>0</v>
      </c>
      <c r="NW204" s="862">
        <v>0</v>
      </c>
      <c r="NX204" s="862">
        <v>0</v>
      </c>
      <c r="NY204" s="862">
        <v>0</v>
      </c>
      <c r="NZ204" s="862">
        <v>0</v>
      </c>
      <c r="OA204" s="862">
        <v>0</v>
      </c>
      <c r="OB204" s="862">
        <v>0</v>
      </c>
      <c r="OC204" s="862">
        <v>0</v>
      </c>
      <c r="OD204" s="862">
        <v>-1.5909099068209418</v>
      </c>
      <c r="OE204" s="862">
        <v>-1.5909099068209418</v>
      </c>
      <c r="OF204" s="862">
        <v>-1.5909099068209418</v>
      </c>
      <c r="OG204" s="862">
        <v>-1.5909099068209418</v>
      </c>
      <c r="OH204" s="862">
        <v>-2.0434925252463776</v>
      </c>
      <c r="OI204" s="862">
        <v>-2.0434925252463776</v>
      </c>
      <c r="OJ204" s="862">
        <v>-2.0434925252463776</v>
      </c>
      <c r="OK204" s="862">
        <v>-2.0434925252463776</v>
      </c>
      <c r="OL204" s="862">
        <v>-2.0434925252463776</v>
      </c>
      <c r="OM204" s="862">
        <v>-2.0434925252463776</v>
      </c>
      <c r="ON204" s="862">
        <v>-2.0434925252463776</v>
      </c>
      <c r="OO204" s="862">
        <v>-2.0434925252463776</v>
      </c>
      <c r="OP204" s="862">
        <v>2.2013410420710144E-2</v>
      </c>
      <c r="OQ204" s="862">
        <v>2.2013410420710144E-2</v>
      </c>
      <c r="OR204" s="862">
        <v>2.2013410420710144E-2</v>
      </c>
      <c r="OS204" s="862">
        <v>2.2013410420710144E-2</v>
      </c>
      <c r="OT204" s="862">
        <v>2.2013410420710144E-2</v>
      </c>
      <c r="OU204" s="862">
        <v>2.2013410420710144E-2</v>
      </c>
      <c r="OV204" s="862">
        <v>2.2013410420710144E-2</v>
      </c>
      <c r="OW204" s="862">
        <v>1.2299559669010307E-2</v>
      </c>
      <c r="OX204" s="862">
        <v>1.2299559669010307E-2</v>
      </c>
      <c r="OY204" s="862">
        <v>1.2299559669010307E-2</v>
      </c>
      <c r="OZ204" s="862">
        <v>1.2299559669010307E-2</v>
      </c>
      <c r="PA204" s="862">
        <v>1.2299559669010307E-2</v>
      </c>
      <c r="PB204" s="862">
        <v>0.10545346283172563</v>
      </c>
      <c r="PC204" s="862">
        <v>0.10545346283172563</v>
      </c>
      <c r="PD204" s="862">
        <v>0.10545346283172563</v>
      </c>
      <c r="PE204" s="862">
        <v>0.10545346283172563</v>
      </c>
      <c r="PF204" s="862">
        <v>-6.6916885629859202E-2</v>
      </c>
      <c r="PG204" s="862">
        <v>-6.6916885629859202E-2</v>
      </c>
      <c r="PH204" s="862">
        <v>-6.6916885629859202E-2</v>
      </c>
      <c r="PI204" s="862">
        <v>-6.6916885629859202E-2</v>
      </c>
      <c r="PJ204" s="862">
        <v>-6.6916885629859202E-2</v>
      </c>
      <c r="PK204" s="862">
        <v>-6.6916885629859202E-2</v>
      </c>
      <c r="PL204" s="862">
        <v>-6.6916885629859202E-2</v>
      </c>
      <c r="PM204" s="862">
        <v>-6.6916885629859202E-2</v>
      </c>
      <c r="PN204" s="862">
        <v>1.6981778694678873E-2</v>
      </c>
      <c r="PO204" s="862">
        <v>1.6981778694678873E-2</v>
      </c>
      <c r="PP204" s="862">
        <v>1.6981778694678873E-2</v>
      </c>
      <c r="PQ204" s="862">
        <v>1.6981778694678873E-2</v>
      </c>
      <c r="PR204" s="862">
        <v>1.6981778694678873E-2</v>
      </c>
      <c r="PS204" s="862">
        <v>1.6981778694678873E-2</v>
      </c>
      <c r="PT204" s="862">
        <v>1.6981778694678873E-2</v>
      </c>
      <c r="PU204" s="862">
        <v>0</v>
      </c>
      <c r="PV204" s="862">
        <v>0</v>
      </c>
      <c r="PW204" s="862">
        <v>0</v>
      </c>
      <c r="PX204" s="862">
        <v>0</v>
      </c>
      <c r="PY204" s="862">
        <v>0</v>
      </c>
      <c r="PZ204" s="862">
        <v>0</v>
      </c>
      <c r="QA204" s="862">
        <v>0</v>
      </c>
      <c r="QB204" s="862">
        <v>0</v>
      </c>
      <c r="QC204" s="862">
        <v>0</v>
      </c>
      <c r="QD204" s="862">
        <v>-1.5909099068209418</v>
      </c>
      <c r="QE204" s="862">
        <v>-1.5909099068209418</v>
      </c>
      <c r="QF204" s="862">
        <v>-1.5909099068209418</v>
      </c>
      <c r="QG204" s="862">
        <v>-1.5909099068209418</v>
      </c>
      <c r="QH204" s="862">
        <v>-2.0434925252463776</v>
      </c>
      <c r="QI204" s="862">
        <v>-2.0434925252463776</v>
      </c>
      <c r="QJ204" s="862">
        <v>-2.0434925252463776</v>
      </c>
      <c r="QK204" s="862">
        <v>-2.0434925252463776</v>
      </c>
      <c r="QL204" s="862">
        <v>-2.0434925252463776</v>
      </c>
      <c r="QM204" s="862">
        <v>-2.0434925252463776</v>
      </c>
      <c r="QN204" s="862">
        <v>-2.0434925252463776</v>
      </c>
      <c r="QO204" s="862">
        <v>-2.0434925252463776</v>
      </c>
      <c r="QP204" s="862">
        <v>2.2013410420710144E-2</v>
      </c>
      <c r="QQ204" s="862">
        <v>2.2013410420710144E-2</v>
      </c>
      <c r="QR204" s="862">
        <v>2.2013410420710144E-2</v>
      </c>
      <c r="QS204" s="862">
        <v>2.2013410420710144E-2</v>
      </c>
      <c r="QT204" s="862">
        <v>2.2013410420710144E-2</v>
      </c>
      <c r="QU204" s="862">
        <v>2.2013410420710144E-2</v>
      </c>
      <c r="QV204" s="862">
        <v>2.2013410420710144E-2</v>
      </c>
      <c r="QW204" s="862">
        <v>1.2299559669010307E-2</v>
      </c>
      <c r="QX204" s="862">
        <v>1.2299559669010307E-2</v>
      </c>
      <c r="QY204" s="862">
        <v>1.2299559669010307E-2</v>
      </c>
      <c r="QZ204" s="862">
        <v>1.2299559669010307E-2</v>
      </c>
      <c r="RA204" s="862">
        <v>1.2299559669010307E-2</v>
      </c>
      <c r="RB204" s="862">
        <v>0.10545346283172563</v>
      </c>
      <c r="RC204" s="862">
        <v>0.10545346283172563</v>
      </c>
      <c r="RD204" s="862">
        <v>0.10545346283172563</v>
      </c>
      <c r="RE204" s="862">
        <v>0.10545346283172563</v>
      </c>
      <c r="RF204" s="862">
        <v>-6.6916885629859202E-2</v>
      </c>
      <c r="RG204" s="862">
        <v>-6.6916885629859202E-2</v>
      </c>
      <c r="RH204" s="862">
        <v>-6.6916885629859202E-2</v>
      </c>
      <c r="RI204" s="862">
        <v>-6.6916885629859202E-2</v>
      </c>
      <c r="RJ204" s="862">
        <v>-6.6916885629859202E-2</v>
      </c>
      <c r="RK204" s="862">
        <v>-6.6916885629859202E-2</v>
      </c>
      <c r="RL204" s="862">
        <v>-6.6916885629859202E-2</v>
      </c>
      <c r="RM204" s="862">
        <v>-6.6916885629859202E-2</v>
      </c>
      <c r="RN204" s="862">
        <v>1.6981778694678873E-2</v>
      </c>
      <c r="RO204" s="862">
        <v>1.6981778694678873E-2</v>
      </c>
      <c r="RP204" s="862">
        <v>1.6981778694678873E-2</v>
      </c>
      <c r="RQ204" s="862">
        <v>1.6981778694678873E-2</v>
      </c>
      <c r="RR204" s="862">
        <v>1.6981778694678873E-2</v>
      </c>
      <c r="RS204" s="862">
        <v>1.6981778694678873E-2</v>
      </c>
      <c r="RT204" s="862">
        <v>1.6981778694678873E-2</v>
      </c>
      <c r="RU204" s="862">
        <v>0</v>
      </c>
      <c r="RV204" s="862">
        <v>0</v>
      </c>
      <c r="RW204" s="862">
        <v>0</v>
      </c>
      <c r="RX204" s="862">
        <v>0</v>
      </c>
      <c r="RY204" s="862">
        <v>0</v>
      </c>
      <c r="RZ204" s="862">
        <v>0</v>
      </c>
      <c r="SA204" s="862">
        <v>0</v>
      </c>
      <c r="SB204" s="862">
        <v>0</v>
      </c>
      <c r="SC204" s="862">
        <v>0</v>
      </c>
      <c r="SD204" s="862">
        <v>-1.5909099068209418</v>
      </c>
      <c r="SE204" s="862">
        <v>-1.5909099068209418</v>
      </c>
      <c r="SF204" s="862">
        <v>-1.5909099068209418</v>
      </c>
      <c r="SG204" s="862">
        <v>-1.5909099068209418</v>
      </c>
      <c r="SH204" s="862">
        <v>-2.0434925252463776</v>
      </c>
      <c r="SI204" s="862">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931</v>
      </c>
      <c r="J205" s="764"/>
      <c r="K205" s="862">
        <v>0</v>
      </c>
      <c r="L205" s="862">
        <v>0</v>
      </c>
      <c r="M205" s="862">
        <v>0</v>
      </c>
      <c r="N205" s="862">
        <v>0</v>
      </c>
      <c r="O205" s="862">
        <v>0</v>
      </c>
      <c r="P205" s="862">
        <v>0</v>
      </c>
      <c r="Q205" s="862">
        <v>0</v>
      </c>
      <c r="R205" s="862">
        <v>0</v>
      </c>
      <c r="S205" s="862">
        <v>0</v>
      </c>
      <c r="T205" s="862">
        <v>0</v>
      </c>
      <c r="U205" s="862">
        <v>0</v>
      </c>
      <c r="V205" s="862">
        <v>0</v>
      </c>
      <c r="W205" s="862">
        <v>0</v>
      </c>
      <c r="X205" s="862">
        <v>0</v>
      </c>
      <c r="Y205" s="862">
        <v>0</v>
      </c>
      <c r="Z205" s="862">
        <v>0</v>
      </c>
      <c r="AA205" s="862">
        <v>0</v>
      </c>
      <c r="AB205" s="862">
        <v>0</v>
      </c>
      <c r="AC205" s="862">
        <v>0</v>
      </c>
      <c r="AD205" s="862">
        <v>0</v>
      </c>
      <c r="AE205" s="862">
        <v>0</v>
      </c>
      <c r="AF205" s="862">
        <v>0</v>
      </c>
      <c r="AG205" s="862">
        <v>0</v>
      </c>
      <c r="AH205" s="862">
        <v>0</v>
      </c>
      <c r="AI205" s="862">
        <v>0</v>
      </c>
      <c r="AJ205" s="862">
        <v>0</v>
      </c>
      <c r="AK205" s="862">
        <v>0</v>
      </c>
      <c r="AL205" s="862">
        <v>0</v>
      </c>
      <c r="AM205" s="862">
        <v>0</v>
      </c>
      <c r="AN205" s="862">
        <v>0</v>
      </c>
      <c r="AO205" s="862">
        <v>0</v>
      </c>
      <c r="AP205" s="862">
        <v>0</v>
      </c>
      <c r="AQ205" s="862">
        <v>0</v>
      </c>
      <c r="AR205" s="862">
        <v>0</v>
      </c>
      <c r="AS205" s="862">
        <v>0</v>
      </c>
      <c r="AT205" s="862">
        <v>0</v>
      </c>
      <c r="AU205" s="862">
        <v>0</v>
      </c>
      <c r="AV205" s="862">
        <v>0</v>
      </c>
      <c r="AW205" s="862">
        <v>0</v>
      </c>
      <c r="AX205" s="862">
        <v>0</v>
      </c>
      <c r="AY205" s="862">
        <v>0</v>
      </c>
      <c r="AZ205" s="862">
        <v>0</v>
      </c>
      <c r="BA205" s="862">
        <v>0</v>
      </c>
      <c r="BB205" s="862">
        <v>0</v>
      </c>
      <c r="BC205" s="862">
        <v>0</v>
      </c>
      <c r="BD205" s="862">
        <v>0</v>
      </c>
      <c r="BE205" s="862">
        <v>0</v>
      </c>
      <c r="BF205" s="862">
        <v>0</v>
      </c>
      <c r="BG205" s="862">
        <v>0</v>
      </c>
      <c r="BH205" s="862">
        <v>0</v>
      </c>
      <c r="BI205" s="862">
        <v>0</v>
      </c>
      <c r="BJ205" s="862">
        <v>0</v>
      </c>
      <c r="BK205" s="862">
        <v>0</v>
      </c>
      <c r="BL205" s="862">
        <v>0</v>
      </c>
      <c r="BM205" s="862">
        <v>0</v>
      </c>
      <c r="BN205" s="862">
        <v>-8.4908893473416569E-3</v>
      </c>
      <c r="BO205" s="862">
        <v>-8.4908893473416569E-3</v>
      </c>
      <c r="BP205" s="862">
        <v>-8.4908893473416569E-3</v>
      </c>
      <c r="BQ205" s="862">
        <v>-8.4908893473416569E-3</v>
      </c>
      <c r="BR205" s="862">
        <v>-8.4908893473416569E-3</v>
      </c>
      <c r="BS205" s="862">
        <v>-8.4908893473416569E-3</v>
      </c>
      <c r="BT205" s="862">
        <v>-8.4908893473416569E-3</v>
      </c>
      <c r="BU205" s="862">
        <v>-2.9886847986642984E-2</v>
      </c>
      <c r="BV205" s="862">
        <v>-2.9886847986642984E-2</v>
      </c>
      <c r="BW205" s="862">
        <v>-2.9886847986642984E-2</v>
      </c>
      <c r="BX205" s="862">
        <v>-2.9886847986642984E-2</v>
      </c>
      <c r="BY205" s="862">
        <v>-3.4602590118830712E-2</v>
      </c>
      <c r="BZ205" s="862">
        <v>-3.4602590118830712E-2</v>
      </c>
      <c r="CA205" s="862">
        <v>-9.8476194310750387E-3</v>
      </c>
      <c r="CB205" s="862">
        <v>-9.8476194310750387E-3</v>
      </c>
      <c r="CC205" s="862">
        <v>-9.8476194310750387E-3</v>
      </c>
      <c r="CD205" s="862">
        <v>0</v>
      </c>
      <c r="CE205" s="862">
        <v>0</v>
      </c>
      <c r="CF205" s="862">
        <v>0</v>
      </c>
      <c r="CG205" s="862">
        <v>0</v>
      </c>
      <c r="CH205" s="862">
        <v>0</v>
      </c>
      <c r="CI205" s="862">
        <v>0</v>
      </c>
      <c r="CJ205" s="862">
        <v>0</v>
      </c>
      <c r="CK205" s="862">
        <v>0</v>
      </c>
      <c r="CL205" s="862">
        <v>0</v>
      </c>
      <c r="CM205" s="862">
        <v>0</v>
      </c>
      <c r="CN205" s="862">
        <v>0</v>
      </c>
      <c r="CO205" s="862">
        <v>0</v>
      </c>
      <c r="CP205" s="862">
        <v>0</v>
      </c>
      <c r="CQ205" s="862">
        <v>0</v>
      </c>
      <c r="CR205" s="862">
        <v>0</v>
      </c>
      <c r="CS205" s="862">
        <v>0</v>
      </c>
      <c r="CT205" s="862">
        <v>0</v>
      </c>
      <c r="CU205" s="862">
        <v>0</v>
      </c>
      <c r="CV205" s="862">
        <v>0</v>
      </c>
      <c r="CW205" s="862">
        <v>0</v>
      </c>
      <c r="CX205" s="862">
        <v>0</v>
      </c>
      <c r="CY205" s="862">
        <v>0</v>
      </c>
      <c r="CZ205" s="862">
        <v>0</v>
      </c>
      <c r="DA205" s="862">
        <v>0</v>
      </c>
      <c r="DB205" s="862">
        <v>0</v>
      </c>
      <c r="DC205" s="862">
        <v>0</v>
      </c>
      <c r="DD205" s="862">
        <v>0</v>
      </c>
      <c r="DE205" s="862">
        <v>0</v>
      </c>
      <c r="DF205" s="862">
        <v>0</v>
      </c>
      <c r="DG205" s="862">
        <v>0</v>
      </c>
      <c r="DH205" s="862">
        <v>0</v>
      </c>
      <c r="DI205" s="862">
        <v>0</v>
      </c>
      <c r="DJ205" s="862">
        <v>0</v>
      </c>
      <c r="DK205" s="862">
        <v>0</v>
      </c>
      <c r="DL205" s="862">
        <v>0</v>
      </c>
      <c r="DM205" s="862">
        <v>0</v>
      </c>
      <c r="DN205" s="862">
        <v>0</v>
      </c>
      <c r="DO205" s="862">
        <v>0</v>
      </c>
      <c r="DP205" s="862">
        <v>0</v>
      </c>
      <c r="DQ205" s="862">
        <v>0</v>
      </c>
      <c r="DR205" s="862">
        <v>0</v>
      </c>
      <c r="DS205" s="862">
        <v>0</v>
      </c>
      <c r="DT205" s="862">
        <v>0</v>
      </c>
      <c r="DU205" s="862">
        <v>0</v>
      </c>
      <c r="DV205" s="862">
        <v>0</v>
      </c>
      <c r="DW205" s="862">
        <v>0</v>
      </c>
      <c r="DX205" s="862">
        <v>0</v>
      </c>
      <c r="DY205" s="862">
        <v>0</v>
      </c>
      <c r="DZ205" s="862">
        <v>0</v>
      </c>
      <c r="EA205" s="862">
        <v>0</v>
      </c>
      <c r="EB205" s="862">
        <v>0</v>
      </c>
      <c r="EC205" s="862">
        <v>0</v>
      </c>
      <c r="ED205" s="862">
        <v>-0.37617407348566623</v>
      </c>
      <c r="EE205" s="862">
        <v>-0.37617407348566623</v>
      </c>
      <c r="EF205" s="862">
        <v>-0.37617407348566623</v>
      </c>
      <c r="EG205" s="862">
        <v>-0.37617407348566623</v>
      </c>
      <c r="EH205" s="862">
        <v>-0.52133378621693893</v>
      </c>
      <c r="EI205" s="862">
        <v>-0.52133378621693893</v>
      </c>
      <c r="EJ205" s="862">
        <v>-0.52133378621693893</v>
      </c>
      <c r="EK205" s="862">
        <v>-0.52133378621693893</v>
      </c>
      <c r="EL205" s="862">
        <v>-0.52133378621693893</v>
      </c>
      <c r="EM205" s="862">
        <v>-0.52133378621693893</v>
      </c>
      <c r="EN205" s="862">
        <v>-0.52133378621693893</v>
      </c>
      <c r="EO205" s="862">
        <v>-0.52133378621693893</v>
      </c>
      <c r="EP205" s="862">
        <v>-4.8918689823819861E-2</v>
      </c>
      <c r="EQ205" s="862">
        <v>-4.8918689823819861E-2</v>
      </c>
      <c r="ER205" s="862">
        <v>-4.8918689823819861E-2</v>
      </c>
      <c r="ES205" s="862">
        <v>-4.8918689823819861E-2</v>
      </c>
      <c r="ET205" s="862">
        <v>-4.8918689823819861E-2</v>
      </c>
      <c r="EU205" s="862">
        <v>-4.8918689823819861E-2</v>
      </c>
      <c r="EV205" s="862">
        <v>-4.8918689823819861E-2</v>
      </c>
      <c r="EW205" s="862">
        <v>-1.3889487335099204E-3</v>
      </c>
      <c r="EX205" s="862">
        <v>-1.3889487335099204E-3</v>
      </c>
      <c r="EY205" s="862">
        <v>-1.3889487335099204E-3</v>
      </c>
      <c r="EZ205" s="862">
        <v>-1.3889487335099204E-3</v>
      </c>
      <c r="FA205" s="862">
        <v>-1.3889487335099204E-3</v>
      </c>
      <c r="FB205" s="862">
        <v>2.3550457475624675E-2</v>
      </c>
      <c r="FC205" s="862">
        <v>2.3550457475624675E-2</v>
      </c>
      <c r="FD205" s="862">
        <v>2.3550457475624675E-2</v>
      </c>
      <c r="FE205" s="862">
        <v>2.3550457475624675E-2</v>
      </c>
      <c r="FF205" s="862">
        <v>2.3599197404697847E-3</v>
      </c>
      <c r="FG205" s="862">
        <v>2.3599197404697847E-3</v>
      </c>
      <c r="FH205" s="862">
        <v>2.3599197404697847E-3</v>
      </c>
      <c r="FI205" s="862">
        <v>2.3599197404697847E-3</v>
      </c>
      <c r="FJ205" s="862">
        <v>2.3599197404697847E-3</v>
      </c>
      <c r="FK205" s="862">
        <v>2.3599197404697847E-3</v>
      </c>
      <c r="FL205" s="862">
        <v>2.3599197404697847E-3</v>
      </c>
      <c r="FM205" s="862">
        <v>2.3599197404697847E-3</v>
      </c>
      <c r="FN205" s="862">
        <v>-0.12736334021008755</v>
      </c>
      <c r="FO205" s="862">
        <v>-0.12736334021008755</v>
      </c>
      <c r="FP205" s="862">
        <v>-0.12736334021008755</v>
      </c>
      <c r="FQ205" s="862">
        <v>-0.12736334021008755</v>
      </c>
      <c r="FR205" s="862">
        <v>-0.12736334021008755</v>
      </c>
      <c r="FS205" s="862">
        <v>-0.12736334021008755</v>
      </c>
      <c r="FT205" s="862">
        <v>-0.12736334021008755</v>
      </c>
      <c r="FU205" s="862">
        <v>0</v>
      </c>
      <c r="FV205" s="862">
        <v>0</v>
      </c>
      <c r="FW205" s="862">
        <v>0</v>
      </c>
      <c r="FX205" s="862">
        <v>0</v>
      </c>
      <c r="FY205" s="862">
        <v>-1.1534196706274535E-2</v>
      </c>
      <c r="FZ205" s="862">
        <v>-1.1534196706274535E-2</v>
      </c>
      <c r="GA205" s="862">
        <v>0</v>
      </c>
      <c r="GB205" s="862">
        <v>0</v>
      </c>
      <c r="GC205" s="862">
        <v>0</v>
      </c>
      <c r="GD205" s="862">
        <v>-7.0108057823913938E-2</v>
      </c>
      <c r="GE205" s="862">
        <v>-7.0108057823913938E-2</v>
      </c>
      <c r="GF205" s="862">
        <v>-7.0108057823913938E-2</v>
      </c>
      <c r="GG205" s="862">
        <v>-7.0108057823913938E-2</v>
      </c>
      <c r="GH205" s="862">
        <v>-0.45960683698484495</v>
      </c>
      <c r="GI205" s="862">
        <v>-0.45960683698484495</v>
      </c>
      <c r="GJ205" s="862">
        <v>-0.45960683698484495</v>
      </c>
      <c r="GK205" s="862">
        <v>-0.45960683698484495</v>
      </c>
      <c r="GL205" s="862">
        <v>-0.45960683698484495</v>
      </c>
      <c r="GM205" s="862">
        <v>-0.45960683698484495</v>
      </c>
      <c r="GN205" s="862">
        <v>-0.45960683698484495</v>
      </c>
      <c r="GO205" s="862">
        <v>-0.45960683698484495</v>
      </c>
      <c r="GP205" s="862">
        <v>-0.10028331413881908</v>
      </c>
      <c r="GQ205" s="862">
        <v>-0.10028331413881908</v>
      </c>
      <c r="GR205" s="862">
        <v>-0.10028331413881908</v>
      </c>
      <c r="GS205" s="862">
        <v>-0.10028331413881908</v>
      </c>
      <c r="GT205" s="862">
        <v>-0.10028331413881908</v>
      </c>
      <c r="GU205" s="862">
        <v>-0.10028331413881908</v>
      </c>
      <c r="GV205" s="862">
        <v>-0.10028331413881908</v>
      </c>
      <c r="GW205" s="862">
        <v>-7.7045454013831005E-2</v>
      </c>
      <c r="GX205" s="862">
        <v>-7.7045454013831005E-2</v>
      </c>
      <c r="GY205" s="862">
        <v>-7.7045454013831005E-2</v>
      </c>
      <c r="GZ205" s="862">
        <v>-7.7045454013831005E-2</v>
      </c>
      <c r="HA205" s="862">
        <v>-7.7045454013831005E-2</v>
      </c>
      <c r="HB205" s="862">
        <v>0</v>
      </c>
      <c r="HC205" s="862">
        <v>0</v>
      </c>
      <c r="HD205" s="862">
        <v>0</v>
      </c>
      <c r="HE205" s="862">
        <v>0</v>
      </c>
      <c r="HF205" s="862">
        <v>-6.6916885629844103E-3</v>
      </c>
      <c r="HG205" s="862">
        <v>-6.6916885629844103E-3</v>
      </c>
      <c r="HH205" s="862">
        <v>-6.6916885629844103E-3</v>
      </c>
      <c r="HI205" s="862">
        <v>-6.6916885629844103E-3</v>
      </c>
      <c r="HJ205" s="862">
        <v>-6.6916885629844103E-3</v>
      </c>
      <c r="HK205" s="862">
        <v>-6.6916885629844103E-3</v>
      </c>
      <c r="HL205" s="862">
        <v>-6.6916885629844103E-3</v>
      </c>
      <c r="HM205" s="862">
        <v>-6.6916885629844103E-3</v>
      </c>
      <c r="HN205" s="862">
        <v>4.2454446736694962E-2</v>
      </c>
      <c r="HO205" s="862">
        <v>4.2454446736694962E-2</v>
      </c>
      <c r="HP205" s="862">
        <v>4.2454446736694962E-2</v>
      </c>
      <c r="HQ205" s="862">
        <v>4.2454446736694962E-2</v>
      </c>
      <c r="HR205" s="862">
        <v>4.2454446736694962E-2</v>
      </c>
      <c r="HS205" s="862">
        <v>4.2454446736694962E-2</v>
      </c>
      <c r="HT205" s="862">
        <v>4.2454446736694962E-2</v>
      </c>
      <c r="HU205" s="862">
        <v>1.9924565324432209E-2</v>
      </c>
      <c r="HV205" s="862">
        <v>1.9924565324432209E-2</v>
      </c>
      <c r="HW205" s="862">
        <v>1.9924565324432209E-2</v>
      </c>
      <c r="HX205" s="862">
        <v>1.9924565324432209E-2</v>
      </c>
      <c r="HY205" s="862">
        <v>2.3068393412553512E-2</v>
      </c>
      <c r="HZ205" s="862">
        <v>2.3068393412553512E-2</v>
      </c>
      <c r="IA205" s="862">
        <v>1.9695238862154518E-2</v>
      </c>
      <c r="IB205" s="862">
        <v>1.9695238862154518E-2</v>
      </c>
      <c r="IC205" s="862">
        <v>1.9695238862154518E-2</v>
      </c>
      <c r="ID205" s="862">
        <v>0.26784749069648672</v>
      </c>
      <c r="IE205" s="862">
        <v>0.26784749069648672</v>
      </c>
      <c r="IF205" s="862">
        <v>0.26784749069648672</v>
      </c>
      <c r="IG205" s="862">
        <v>0.26784749069648672</v>
      </c>
      <c r="IH205" s="862">
        <v>-0.49807667310858683</v>
      </c>
      <c r="II205" s="862">
        <v>-0.49278303155573688</v>
      </c>
      <c r="IJ205" s="862">
        <v>-0.49278303155573688</v>
      </c>
      <c r="IK205" s="862">
        <v>-0.49278303155573688</v>
      </c>
      <c r="IL205" s="862">
        <v>-0.49278303155573688</v>
      </c>
      <c r="IM205" s="862">
        <v>-0.49278303155573688</v>
      </c>
      <c r="IN205" s="862">
        <v>-0.49278303155573688</v>
      </c>
      <c r="IO205" s="862">
        <v>-0.49278303155573688</v>
      </c>
      <c r="IP205" s="862">
        <v>-2.4459344911909042E-2</v>
      </c>
      <c r="IQ205" s="862">
        <v>-2.4459344911909042E-2</v>
      </c>
      <c r="IR205" s="862">
        <v>-2.4459344911909042E-2</v>
      </c>
      <c r="IS205" s="862">
        <v>-2.4459344911909042E-2</v>
      </c>
      <c r="IT205" s="862">
        <v>-2.4459344911909042E-2</v>
      </c>
      <c r="IU205" s="862">
        <v>-2.4459344911909042E-2</v>
      </c>
      <c r="IV205" s="862">
        <v>-2.4459344911909042E-2</v>
      </c>
      <c r="IW205" s="862">
        <v>1.0950576690969882E-2</v>
      </c>
      <c r="IX205" s="862">
        <v>1.0950576690969882E-2</v>
      </c>
      <c r="IY205" s="862">
        <v>1.0950576690969882E-2</v>
      </c>
      <c r="IZ205" s="862">
        <v>1.0950576690969882E-2</v>
      </c>
      <c r="JA205" s="862">
        <v>1.0950576690969882E-2</v>
      </c>
      <c r="JB205" s="862">
        <v>3.1368124696634858E-2</v>
      </c>
      <c r="JC205" s="862">
        <v>3.1368124696634858E-2</v>
      </c>
      <c r="JD205" s="862">
        <v>3.1368124696634858E-2</v>
      </c>
      <c r="JE205" s="862">
        <v>3.1368124696634858E-2</v>
      </c>
      <c r="JF205" s="862">
        <v>-4.7230516336262518E-2</v>
      </c>
      <c r="JG205" s="862">
        <v>-4.7230516336262518E-2</v>
      </c>
      <c r="JH205" s="862">
        <v>-4.7230516336262518E-2</v>
      </c>
      <c r="JI205" s="862">
        <v>-4.7230516336262518E-2</v>
      </c>
      <c r="JJ205" s="862">
        <v>-4.7230516336262518E-2</v>
      </c>
      <c r="JK205" s="862">
        <v>-4.7230516336262518E-2</v>
      </c>
      <c r="JL205" s="862">
        <v>-4.7230516336262518E-2</v>
      </c>
      <c r="JM205" s="862">
        <v>-4.7230516336262518E-2</v>
      </c>
      <c r="JN205" s="862">
        <v>5.9436225431375611E-2</v>
      </c>
      <c r="JO205" s="862">
        <v>5.9436225431375611E-2</v>
      </c>
      <c r="JP205" s="862">
        <v>5.9436225431375611E-2</v>
      </c>
      <c r="JQ205" s="862">
        <v>5.9436225431375611E-2</v>
      </c>
      <c r="JR205" s="862">
        <v>5.9436225431375611E-2</v>
      </c>
      <c r="JS205" s="862">
        <v>5.9436225431375611E-2</v>
      </c>
      <c r="JT205" s="862">
        <v>5.9436225431375611E-2</v>
      </c>
      <c r="JU205" s="862">
        <v>0.10958510928435228</v>
      </c>
      <c r="JV205" s="862">
        <v>0.10958510928435228</v>
      </c>
      <c r="JW205" s="862">
        <v>0.10958510928435228</v>
      </c>
      <c r="JX205" s="862">
        <v>0.10958510928435228</v>
      </c>
      <c r="JY205" s="862">
        <v>0.11534196706275779</v>
      </c>
      <c r="JZ205" s="862">
        <v>0.11534196706275779</v>
      </c>
      <c r="KA205" s="862">
        <v>0.11817143317290402</v>
      </c>
      <c r="KB205" s="862">
        <v>0.11817143317290402</v>
      </c>
      <c r="KC205" s="862">
        <v>0.11817143317290402</v>
      </c>
      <c r="KD205" s="862">
        <v>0.55423290515023371</v>
      </c>
      <c r="KE205" s="862">
        <v>0.55423290515023371</v>
      </c>
      <c r="KF205" s="862">
        <v>0.55423290515023371</v>
      </c>
      <c r="KG205" s="862">
        <v>0.55423290515023371</v>
      </c>
      <c r="KH205" s="862">
        <v>-0.37392410192633108</v>
      </c>
      <c r="KI205" s="862">
        <v>-0.37539927558035657</v>
      </c>
      <c r="KJ205" s="862">
        <v>-0.37539927558035657</v>
      </c>
      <c r="KK205" s="862">
        <v>-0.37539927558035657</v>
      </c>
      <c r="KL205" s="862">
        <v>-0.37539927558035657</v>
      </c>
      <c r="KM205" s="862">
        <v>-0.37539927558035657</v>
      </c>
      <c r="KN205" s="862">
        <v>-0.37539927558035657</v>
      </c>
      <c r="KO205" s="862">
        <v>-0.37539927558035657</v>
      </c>
      <c r="KP205" s="862">
        <v>-8.5607707191678983E-2</v>
      </c>
      <c r="KQ205" s="862">
        <v>-8.5607707191678983E-2</v>
      </c>
      <c r="KR205" s="862">
        <v>-8.5607707191678983E-2</v>
      </c>
      <c r="KS205" s="862">
        <v>-8.5607707191678983E-2</v>
      </c>
      <c r="KT205" s="862">
        <v>-8.5607707191678983E-2</v>
      </c>
      <c r="KU205" s="862">
        <v>-8.5607707191678983E-2</v>
      </c>
      <c r="KV205" s="862">
        <v>-8.5607707191678983E-2</v>
      </c>
      <c r="KW205" s="862">
        <v>-5.9493766261610403E-2</v>
      </c>
      <c r="KX205" s="862">
        <v>-5.9493766261610403E-2</v>
      </c>
      <c r="KY205" s="862">
        <v>-5.9493766261610403E-2</v>
      </c>
      <c r="KZ205" s="862">
        <v>-5.9493766261610403E-2</v>
      </c>
      <c r="LA205" s="862">
        <v>-5.9493766261610403E-2</v>
      </c>
      <c r="LB205" s="862">
        <v>-4.900878005570064E-2</v>
      </c>
      <c r="LC205" s="862">
        <v>-4.900878005570064E-2</v>
      </c>
      <c r="LD205" s="862">
        <v>-4.900878005570064E-2</v>
      </c>
      <c r="LE205" s="862">
        <v>-4.900878005570064E-2</v>
      </c>
      <c r="LF205" s="862">
        <v>-0.14876630607929098</v>
      </c>
      <c r="LG205" s="862">
        <v>-0.14876630607929098</v>
      </c>
      <c r="LH205" s="862">
        <v>-0.14876630607929098</v>
      </c>
      <c r="LI205" s="862">
        <v>-0.14876630607929098</v>
      </c>
      <c r="LJ205" s="862">
        <v>-0.14876630607929098</v>
      </c>
      <c r="LK205" s="862">
        <v>-0.14876630607929098</v>
      </c>
      <c r="LL205" s="862">
        <v>-0.14876630607929098</v>
      </c>
      <c r="LM205" s="862">
        <v>-0.14876630607929098</v>
      </c>
      <c r="LN205" s="862">
        <v>1.6981778694678873E-2</v>
      </c>
      <c r="LO205" s="862">
        <v>1.6981778694678873E-2</v>
      </c>
      <c r="LP205" s="862">
        <v>1.6981778694678873E-2</v>
      </c>
      <c r="LQ205" s="862">
        <v>1.6981778694678873E-2</v>
      </c>
      <c r="LR205" s="862">
        <v>1.6981778694678873E-2</v>
      </c>
      <c r="LS205" s="862">
        <v>1.6981778694678873E-2</v>
      </c>
      <c r="LT205" s="862">
        <v>1.6981778694678873E-2</v>
      </c>
      <c r="LU205" s="862">
        <v>0</v>
      </c>
      <c r="LV205" s="862">
        <v>0</v>
      </c>
      <c r="LW205" s="862">
        <v>0</v>
      </c>
      <c r="LX205" s="862">
        <v>0</v>
      </c>
      <c r="LY205" s="862">
        <v>-1.1534196706274535E-2</v>
      </c>
      <c r="LZ205" s="862">
        <v>-1.1534196706274535E-2</v>
      </c>
      <c r="MA205" s="862">
        <v>0</v>
      </c>
      <c r="MB205" s="862">
        <v>0</v>
      </c>
      <c r="MC205" s="862">
        <v>0</v>
      </c>
      <c r="MD205" s="862">
        <v>-5.6224184906402463E-2</v>
      </c>
      <c r="ME205" s="862">
        <v>-5.6224184906402463E-2</v>
      </c>
      <c r="MF205" s="862">
        <v>-5.6224184906402463E-2</v>
      </c>
      <c r="MG205" s="862">
        <v>-5.6224184906402463E-2</v>
      </c>
      <c r="MH205" s="862">
        <v>-0.35285268318175511</v>
      </c>
      <c r="MI205" s="862">
        <v>-0.35285268318175511</v>
      </c>
      <c r="MJ205" s="862">
        <v>-0.35285268318175511</v>
      </c>
      <c r="MK205" s="862">
        <v>-0.35285268318175511</v>
      </c>
      <c r="ML205" s="862">
        <v>-0.35285268318175511</v>
      </c>
      <c r="MM205" s="862">
        <v>-0.35285268318175511</v>
      </c>
      <c r="MN205" s="862">
        <v>-0.35285268318175511</v>
      </c>
      <c r="MO205" s="862">
        <v>-0.35285268318175511</v>
      </c>
      <c r="MP205" s="862">
        <v>-2.445934491190016E-3</v>
      </c>
      <c r="MQ205" s="862">
        <v>-2.445934491190016E-3</v>
      </c>
      <c r="MR205" s="862">
        <v>-2.445934491190016E-3</v>
      </c>
      <c r="MS205" s="862">
        <v>-2.445934491190016E-3</v>
      </c>
      <c r="MT205" s="862">
        <v>-2.445934491190016E-3</v>
      </c>
      <c r="MU205" s="862">
        <v>-2.445934491190016E-3</v>
      </c>
      <c r="MV205" s="862">
        <v>-2.445934491190016E-3</v>
      </c>
      <c r="MW205" s="862">
        <v>1.2299559669010307E-2</v>
      </c>
      <c r="MX205" s="862">
        <v>1.2299559669010307E-2</v>
      </c>
      <c r="MY205" s="862">
        <v>1.2299559669010307E-2</v>
      </c>
      <c r="MZ205" s="862">
        <v>1.2299559669010307E-2</v>
      </c>
      <c r="NA205" s="862">
        <v>1.2299559669010307E-2</v>
      </c>
      <c r="NB205" s="862">
        <v>6.1052004797314652E-2</v>
      </c>
      <c r="NC205" s="862">
        <v>6.1052004797314652E-2</v>
      </c>
      <c r="ND205" s="862">
        <v>6.1052004797314652E-2</v>
      </c>
      <c r="NE205" s="862">
        <v>6.1052004797314652E-2</v>
      </c>
      <c r="NF205" s="862">
        <v>-6.6916885629859202E-2</v>
      </c>
      <c r="NG205" s="862">
        <v>-6.6916885629859202E-2</v>
      </c>
      <c r="NH205" s="862">
        <v>-6.6916885629859202E-2</v>
      </c>
      <c r="NI205" s="862">
        <v>-6.6916885629859202E-2</v>
      </c>
      <c r="NJ205" s="862">
        <v>-6.6916885629859202E-2</v>
      </c>
      <c r="NK205" s="862">
        <v>-6.6916885629859202E-2</v>
      </c>
      <c r="NL205" s="862">
        <v>-6.6916885629859202E-2</v>
      </c>
      <c r="NM205" s="862">
        <v>-6.6916885629859202E-2</v>
      </c>
      <c r="NN205" s="862">
        <v>1.6981778694678873E-2</v>
      </c>
      <c r="NO205" s="862">
        <v>1.6981778694678873E-2</v>
      </c>
      <c r="NP205" s="862">
        <v>1.6981778694678873E-2</v>
      </c>
      <c r="NQ205" s="862">
        <v>1.6981778694678873E-2</v>
      </c>
      <c r="NR205" s="862">
        <v>1.6981778694678873E-2</v>
      </c>
      <c r="NS205" s="862">
        <v>1.6981778694678873E-2</v>
      </c>
      <c r="NT205" s="862">
        <v>1.6981778694678873E-2</v>
      </c>
      <c r="NU205" s="862">
        <v>0</v>
      </c>
      <c r="NV205" s="862">
        <v>0</v>
      </c>
      <c r="NW205" s="862">
        <v>0</v>
      </c>
      <c r="NX205" s="862">
        <v>0</v>
      </c>
      <c r="NY205" s="862">
        <v>-1.1534196706274535E-2</v>
      </c>
      <c r="NZ205" s="862">
        <v>-1.1534196706274535E-2</v>
      </c>
      <c r="OA205" s="862">
        <v>0</v>
      </c>
      <c r="OB205" s="862">
        <v>0</v>
      </c>
      <c r="OC205" s="862">
        <v>0</v>
      </c>
      <c r="OD205" s="862">
        <v>-5.6224184906402463E-2</v>
      </c>
      <c r="OE205" s="862">
        <v>-5.6224184906402463E-2</v>
      </c>
      <c r="OF205" s="862">
        <v>-5.6224184906402463E-2</v>
      </c>
      <c r="OG205" s="862">
        <v>-5.6224184906402463E-2</v>
      </c>
      <c r="OH205" s="862">
        <v>-0.35285268318175511</v>
      </c>
      <c r="OI205" s="862">
        <v>-0.35285268318175511</v>
      </c>
      <c r="OJ205" s="862">
        <v>-0.35285268318175511</v>
      </c>
      <c r="OK205" s="862">
        <v>-0.35285268318175511</v>
      </c>
      <c r="OL205" s="862">
        <v>-0.35285268318175511</v>
      </c>
      <c r="OM205" s="862">
        <v>-0.35285268318175511</v>
      </c>
      <c r="ON205" s="862">
        <v>-0.35285268318175511</v>
      </c>
      <c r="OO205" s="862">
        <v>-0.35285268318175511</v>
      </c>
      <c r="OP205" s="862">
        <v>-2.445934491190016E-3</v>
      </c>
      <c r="OQ205" s="862">
        <v>-2.445934491190016E-3</v>
      </c>
      <c r="OR205" s="862">
        <v>-2.445934491190016E-3</v>
      </c>
      <c r="OS205" s="862">
        <v>-2.445934491190016E-3</v>
      </c>
      <c r="OT205" s="862">
        <v>-2.445934491190016E-3</v>
      </c>
      <c r="OU205" s="862">
        <v>-2.445934491190016E-3</v>
      </c>
      <c r="OV205" s="862">
        <v>-2.445934491190016E-3</v>
      </c>
      <c r="OW205" s="862">
        <v>1.2299559669010307E-2</v>
      </c>
      <c r="OX205" s="862">
        <v>1.2299559669010307E-2</v>
      </c>
      <c r="OY205" s="862">
        <v>1.2299559669010307E-2</v>
      </c>
      <c r="OZ205" s="862">
        <v>1.2299559669010307E-2</v>
      </c>
      <c r="PA205" s="862">
        <v>1.2299559669010307E-2</v>
      </c>
      <c r="PB205" s="862">
        <v>6.1052004797314652E-2</v>
      </c>
      <c r="PC205" s="862">
        <v>6.1052004797314652E-2</v>
      </c>
      <c r="PD205" s="862">
        <v>6.1052004797314652E-2</v>
      </c>
      <c r="PE205" s="862">
        <v>6.1052004797314652E-2</v>
      </c>
      <c r="PF205" s="862">
        <v>-6.6916885629859202E-2</v>
      </c>
      <c r="PG205" s="862">
        <v>-6.6916885629859202E-2</v>
      </c>
      <c r="PH205" s="862">
        <v>-6.6916885629859202E-2</v>
      </c>
      <c r="PI205" s="862">
        <v>-6.6916885629859202E-2</v>
      </c>
      <c r="PJ205" s="862">
        <v>-6.6916885629859202E-2</v>
      </c>
      <c r="PK205" s="862">
        <v>-6.6916885629859202E-2</v>
      </c>
      <c r="PL205" s="862">
        <v>-6.6916885629859202E-2</v>
      </c>
      <c r="PM205" s="862">
        <v>-6.6916885629859202E-2</v>
      </c>
      <c r="PN205" s="862">
        <v>1.6981778694678873E-2</v>
      </c>
      <c r="PO205" s="862">
        <v>1.6981778694678873E-2</v>
      </c>
      <c r="PP205" s="862">
        <v>1.6981778694678873E-2</v>
      </c>
      <c r="PQ205" s="862">
        <v>1.6981778694678873E-2</v>
      </c>
      <c r="PR205" s="862">
        <v>1.6981778694678873E-2</v>
      </c>
      <c r="PS205" s="862">
        <v>1.6981778694678873E-2</v>
      </c>
      <c r="PT205" s="862">
        <v>1.6981778694678873E-2</v>
      </c>
      <c r="PU205" s="862">
        <v>0</v>
      </c>
      <c r="PV205" s="862">
        <v>0</v>
      </c>
      <c r="PW205" s="862">
        <v>0</v>
      </c>
      <c r="PX205" s="862">
        <v>0</v>
      </c>
      <c r="PY205" s="862">
        <v>-1.1534196706274535E-2</v>
      </c>
      <c r="PZ205" s="862">
        <v>-1.1534196706274535E-2</v>
      </c>
      <c r="QA205" s="862">
        <v>0</v>
      </c>
      <c r="QB205" s="862">
        <v>0</v>
      </c>
      <c r="QC205" s="862">
        <v>0</v>
      </c>
      <c r="QD205" s="862">
        <v>-5.6224184906402463E-2</v>
      </c>
      <c r="QE205" s="862">
        <v>-5.6224184906402463E-2</v>
      </c>
      <c r="QF205" s="862">
        <v>-5.6224184906402463E-2</v>
      </c>
      <c r="QG205" s="862">
        <v>-5.6224184906402463E-2</v>
      </c>
      <c r="QH205" s="862">
        <v>-0.35285268318175511</v>
      </c>
      <c r="QI205" s="862">
        <v>-0.35285268318175511</v>
      </c>
      <c r="QJ205" s="862">
        <v>-0.35285268318175511</v>
      </c>
      <c r="QK205" s="862">
        <v>-0.35285268318175511</v>
      </c>
      <c r="QL205" s="862">
        <v>-0.35285268318175511</v>
      </c>
      <c r="QM205" s="862">
        <v>-0.35285268318175511</v>
      </c>
      <c r="QN205" s="862">
        <v>-0.35285268318175511</v>
      </c>
      <c r="QO205" s="862">
        <v>-0.35285268318175511</v>
      </c>
      <c r="QP205" s="862">
        <v>-2.445934491190016E-3</v>
      </c>
      <c r="QQ205" s="862">
        <v>-2.445934491190016E-3</v>
      </c>
      <c r="QR205" s="862">
        <v>-2.445934491190016E-3</v>
      </c>
      <c r="QS205" s="862">
        <v>-2.445934491190016E-3</v>
      </c>
      <c r="QT205" s="862">
        <v>-2.445934491190016E-3</v>
      </c>
      <c r="QU205" s="862">
        <v>-2.445934491190016E-3</v>
      </c>
      <c r="QV205" s="862">
        <v>-2.445934491190016E-3</v>
      </c>
      <c r="QW205" s="862">
        <v>1.2299559669010307E-2</v>
      </c>
      <c r="QX205" s="862">
        <v>1.2299559669010307E-2</v>
      </c>
      <c r="QY205" s="862">
        <v>1.2299559669010307E-2</v>
      </c>
      <c r="QZ205" s="862">
        <v>1.2299559669010307E-2</v>
      </c>
      <c r="RA205" s="862">
        <v>1.2299559669010307E-2</v>
      </c>
      <c r="RB205" s="862">
        <v>6.1052004797314652E-2</v>
      </c>
      <c r="RC205" s="862">
        <v>6.1052004797314652E-2</v>
      </c>
      <c r="RD205" s="862">
        <v>6.1052004797314652E-2</v>
      </c>
      <c r="RE205" s="862">
        <v>6.1052004797314652E-2</v>
      </c>
      <c r="RF205" s="862">
        <v>-6.6916885629859202E-2</v>
      </c>
      <c r="RG205" s="862">
        <v>-6.6916885629859202E-2</v>
      </c>
      <c r="RH205" s="862">
        <v>-6.6916885629859202E-2</v>
      </c>
      <c r="RI205" s="862">
        <v>-6.6916885629859202E-2</v>
      </c>
      <c r="RJ205" s="862">
        <v>-6.6916885629859202E-2</v>
      </c>
      <c r="RK205" s="862">
        <v>-6.6916885629859202E-2</v>
      </c>
      <c r="RL205" s="862">
        <v>-6.6916885629859202E-2</v>
      </c>
      <c r="RM205" s="862">
        <v>-6.6916885629859202E-2</v>
      </c>
      <c r="RN205" s="862">
        <v>1.6981778694678873E-2</v>
      </c>
      <c r="RO205" s="862">
        <v>1.6981778694678873E-2</v>
      </c>
      <c r="RP205" s="862">
        <v>1.6981778694678873E-2</v>
      </c>
      <c r="RQ205" s="862">
        <v>1.6981778694678873E-2</v>
      </c>
      <c r="RR205" s="862">
        <v>1.6981778694678873E-2</v>
      </c>
      <c r="RS205" s="862">
        <v>1.6981778694678873E-2</v>
      </c>
      <c r="RT205" s="862">
        <v>1.6981778694678873E-2</v>
      </c>
      <c r="RU205" s="862">
        <v>0</v>
      </c>
      <c r="RV205" s="862">
        <v>0</v>
      </c>
      <c r="RW205" s="862">
        <v>0</v>
      </c>
      <c r="RX205" s="862">
        <v>0</v>
      </c>
      <c r="RY205" s="862">
        <v>-1.1534196706274535E-2</v>
      </c>
      <c r="RZ205" s="862">
        <v>-1.1534196706274535E-2</v>
      </c>
      <c r="SA205" s="862">
        <v>0</v>
      </c>
      <c r="SB205" s="862">
        <v>0</v>
      </c>
      <c r="SC205" s="862">
        <v>0</v>
      </c>
      <c r="SD205" s="862">
        <v>-5.6224184906402463E-2</v>
      </c>
      <c r="SE205" s="862">
        <v>-5.6224184906402463E-2</v>
      </c>
      <c r="SF205" s="862">
        <v>-5.6224184906402463E-2</v>
      </c>
      <c r="SG205" s="862">
        <v>-5.6224184906402463E-2</v>
      </c>
      <c r="SH205" s="862">
        <v>-0.35285268318175511</v>
      </c>
      <c r="SI205" s="862">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934</v>
      </c>
      <c r="J206" s="764"/>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-8.4908893473416569E-3</v>
      </c>
      <c r="BO206" s="862">
        <v>-8.4908893473416569E-3</v>
      </c>
      <c r="BP206" s="862">
        <v>-8.4908893473416569E-3</v>
      </c>
      <c r="BQ206" s="862">
        <v>-8.4908893473416569E-3</v>
      </c>
      <c r="BR206" s="862">
        <v>-8.4908893473416569E-3</v>
      </c>
      <c r="BS206" s="862">
        <v>-8.4908893473416569E-3</v>
      </c>
      <c r="BT206" s="862">
        <v>-8.4908893473416569E-3</v>
      </c>
      <c r="BU206" s="862">
        <v>-2.9886847986642984E-2</v>
      </c>
      <c r="BV206" s="862">
        <v>-2.9886847986642984E-2</v>
      </c>
      <c r="BW206" s="862">
        <v>-2.9886847986642984E-2</v>
      </c>
      <c r="BX206" s="862">
        <v>-2.9886847986642984E-2</v>
      </c>
      <c r="BY206" s="862">
        <v>-3.4602590118830712E-2</v>
      </c>
      <c r="BZ206" s="862">
        <v>-3.4602590118830712E-2</v>
      </c>
      <c r="CA206" s="862">
        <v>-9.8476194310750387E-3</v>
      </c>
      <c r="CB206" s="862">
        <v>-9.8476194310750387E-3</v>
      </c>
      <c r="CC206" s="862">
        <v>-9.8476194310750387E-3</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0.12345739642239284</v>
      </c>
      <c r="EE206" s="862">
        <v>0.12345739642239284</v>
      </c>
      <c r="EF206" s="862">
        <v>0.12345739642239284</v>
      </c>
      <c r="EG206" s="862">
        <v>0.12345739642239284</v>
      </c>
      <c r="EH206" s="862">
        <v>0.14041013019597237</v>
      </c>
      <c r="EI206" s="862">
        <v>0.14041013019597237</v>
      </c>
      <c r="EJ206" s="862">
        <v>0.14041013019597237</v>
      </c>
      <c r="EK206" s="862">
        <v>0.14041013019597237</v>
      </c>
      <c r="EL206" s="862">
        <v>0.14041013019597237</v>
      </c>
      <c r="EM206" s="862">
        <v>0.14041013019597237</v>
      </c>
      <c r="EN206" s="862">
        <v>0.14041013019597237</v>
      </c>
      <c r="EO206" s="862">
        <v>0.14041013019597237</v>
      </c>
      <c r="EP206" s="862">
        <v>-2.6905279403099058E-2</v>
      </c>
      <c r="EQ206" s="862">
        <v>-2.6905279403099058E-2</v>
      </c>
      <c r="ER206" s="862">
        <v>-2.6905279403099058E-2</v>
      </c>
      <c r="ES206" s="862">
        <v>-2.6905279403099058E-2</v>
      </c>
      <c r="ET206" s="862">
        <v>-2.6905279403099058E-2</v>
      </c>
      <c r="EU206" s="862">
        <v>-2.6905279403099058E-2</v>
      </c>
      <c r="EV206" s="862">
        <v>-2.6905279403099058E-2</v>
      </c>
      <c r="EW206" s="862">
        <v>1.4984508116260287E-2</v>
      </c>
      <c r="EX206" s="862">
        <v>1.4984508116260287E-2</v>
      </c>
      <c r="EY206" s="862">
        <v>1.4984508116260287E-2</v>
      </c>
      <c r="EZ206" s="862">
        <v>1.4984508116260287E-2</v>
      </c>
      <c r="FA206" s="862">
        <v>1.4984508116260287E-2</v>
      </c>
      <c r="FB206" s="862">
        <v>-2.6160774145127519E-3</v>
      </c>
      <c r="FC206" s="862">
        <v>-2.6160774145127519E-3</v>
      </c>
      <c r="FD206" s="862">
        <v>-2.6160774145127519E-3</v>
      </c>
      <c r="FE206" s="862">
        <v>-2.6160774145127519E-3</v>
      </c>
      <c r="FF206" s="862">
        <v>0</v>
      </c>
      <c r="FG206" s="862">
        <v>0</v>
      </c>
      <c r="FH206" s="862">
        <v>0</v>
      </c>
      <c r="FI206" s="862">
        <v>0</v>
      </c>
      <c r="FJ206" s="862">
        <v>0</v>
      </c>
      <c r="FK206" s="862">
        <v>0</v>
      </c>
      <c r="FL206" s="862">
        <v>0</v>
      </c>
      <c r="FM206" s="862">
        <v>0</v>
      </c>
      <c r="FN206" s="862">
        <v>-0.12736334021008755</v>
      </c>
      <c r="FO206" s="862">
        <v>-0.12736334021008755</v>
      </c>
      <c r="FP206" s="862">
        <v>-0.12736334021008755</v>
      </c>
      <c r="FQ206" s="862">
        <v>-0.12736334021008755</v>
      </c>
      <c r="FR206" s="862">
        <v>-0.12736334021008755</v>
      </c>
      <c r="FS206" s="862">
        <v>-0.12736334021008755</v>
      </c>
      <c r="FT206" s="862">
        <v>-0.12736334021008755</v>
      </c>
      <c r="FU206" s="862">
        <v>0</v>
      </c>
      <c r="FV206" s="862">
        <v>0</v>
      </c>
      <c r="FW206" s="862">
        <v>0</v>
      </c>
      <c r="FX206" s="862">
        <v>0</v>
      </c>
      <c r="FY206" s="862">
        <v>-1.1534196706274535E-2</v>
      </c>
      <c r="FZ206" s="862">
        <v>-1.1534196706274535E-2</v>
      </c>
      <c r="GA206" s="862">
        <v>0</v>
      </c>
      <c r="GB206" s="862">
        <v>0</v>
      </c>
      <c r="GC206" s="862">
        <v>0</v>
      </c>
      <c r="GD206" s="862">
        <v>0.8114834083055209</v>
      </c>
      <c r="GE206" s="862">
        <v>0.8114834083055209</v>
      </c>
      <c r="GF206" s="862">
        <v>0.8114834083055209</v>
      </c>
      <c r="GG206" s="862">
        <v>0.8114834083055209</v>
      </c>
      <c r="GH206" s="862">
        <v>0.92375085655244327</v>
      </c>
      <c r="GI206" s="862">
        <v>0.92375085655244327</v>
      </c>
      <c r="GJ206" s="862">
        <v>0.92375085655244327</v>
      </c>
      <c r="GK206" s="862">
        <v>0.92375085655244327</v>
      </c>
      <c r="GL206" s="862">
        <v>0.92375085655244327</v>
      </c>
      <c r="GM206" s="862">
        <v>0.92375085655244327</v>
      </c>
      <c r="GN206" s="862">
        <v>0.92375085655244327</v>
      </c>
      <c r="GO206" s="862">
        <v>0.92375085655244327</v>
      </c>
      <c r="GP206" s="862">
        <v>0.11740485557715985</v>
      </c>
      <c r="GQ206" s="862">
        <v>0.11740485557715985</v>
      </c>
      <c r="GR206" s="862">
        <v>0.11740485557715985</v>
      </c>
      <c r="GS206" s="862">
        <v>0.11740485557715985</v>
      </c>
      <c r="GT206" s="862">
        <v>0.11740485557715985</v>
      </c>
      <c r="GU206" s="862">
        <v>0.11740485557715985</v>
      </c>
      <c r="GV206" s="862">
        <v>0.11740485557715985</v>
      </c>
      <c r="GW206" s="862">
        <v>0.13888701194843911</v>
      </c>
      <c r="GX206" s="862">
        <v>0.13888701194843911</v>
      </c>
      <c r="GY206" s="862">
        <v>0.13888701194843911</v>
      </c>
      <c r="GZ206" s="862">
        <v>0.13888701194843911</v>
      </c>
      <c r="HA206" s="862">
        <v>0.13888701194843911</v>
      </c>
      <c r="HB206" s="862">
        <v>1.1100364508600968E-2</v>
      </c>
      <c r="HC206" s="862">
        <v>1.1100364508600968E-2</v>
      </c>
      <c r="HD206" s="862">
        <v>1.1100364508600968E-2</v>
      </c>
      <c r="HE206" s="862">
        <v>1.1100364508600968E-2</v>
      </c>
      <c r="HF206" s="862">
        <v>0</v>
      </c>
      <c r="HG206" s="862">
        <v>6.6916885629861866E-3</v>
      </c>
      <c r="HH206" s="862">
        <v>6.6916885629861866E-3</v>
      </c>
      <c r="HI206" s="862">
        <v>6.6916885629861866E-3</v>
      </c>
      <c r="HJ206" s="862">
        <v>6.6916885629861866E-3</v>
      </c>
      <c r="HK206" s="862">
        <v>6.6916885629861866E-3</v>
      </c>
      <c r="HL206" s="862">
        <v>6.6916885629861866E-3</v>
      </c>
      <c r="HM206" s="862">
        <v>6.6916885629861866E-3</v>
      </c>
      <c r="HN206" s="862">
        <v>6.7927114778714603E-2</v>
      </c>
      <c r="HO206" s="862">
        <v>6.7927114778714603E-2</v>
      </c>
      <c r="HP206" s="862">
        <v>6.7927114778714603E-2</v>
      </c>
      <c r="HQ206" s="862">
        <v>6.7927114778714603E-2</v>
      </c>
      <c r="HR206" s="862">
        <v>6.7927114778714603E-2</v>
      </c>
      <c r="HS206" s="862">
        <v>6.7927114778714603E-2</v>
      </c>
      <c r="HT206" s="862">
        <v>6.7927114778714603E-2</v>
      </c>
      <c r="HU206" s="862">
        <v>1.9924565324432209E-2</v>
      </c>
      <c r="HV206" s="862">
        <v>1.9924565324432209E-2</v>
      </c>
      <c r="HW206" s="862">
        <v>1.9924565324432209E-2</v>
      </c>
      <c r="HX206" s="862">
        <v>1.9924565324432209E-2</v>
      </c>
      <c r="HY206" s="862">
        <v>2.3068393412553512E-2</v>
      </c>
      <c r="HZ206" s="862">
        <v>2.3068393412553512E-2</v>
      </c>
      <c r="IA206" s="862">
        <v>1.9695238862154518E-2</v>
      </c>
      <c r="IB206" s="862">
        <v>1.9695238862154518E-2</v>
      </c>
      <c r="IC206" s="862">
        <v>1.9695238862154518E-2</v>
      </c>
      <c r="ID206" s="862">
        <v>0.93062149309685527</v>
      </c>
      <c r="IE206" s="862">
        <v>0.93062149309685527</v>
      </c>
      <c r="IF206" s="862">
        <v>0.93062149309685527</v>
      </c>
      <c r="IG206" s="862">
        <v>0.93062149309685527</v>
      </c>
      <c r="IH206" s="862">
        <v>0.98287091137179949</v>
      </c>
      <c r="II206" s="862">
        <v>0.98656591479800859</v>
      </c>
      <c r="IJ206" s="862">
        <v>0.98656591479800859</v>
      </c>
      <c r="IK206" s="862">
        <v>0.98656591479800859</v>
      </c>
      <c r="IL206" s="862">
        <v>0.98656591479800859</v>
      </c>
      <c r="IM206" s="862">
        <v>0.98656591479800859</v>
      </c>
      <c r="IN206" s="862">
        <v>0.98656591479800859</v>
      </c>
      <c r="IO206" s="862">
        <v>0.98656591479800859</v>
      </c>
      <c r="IP206" s="862">
        <v>2.2013410420710144E-2</v>
      </c>
      <c r="IQ206" s="862">
        <v>2.2013410420710144E-2</v>
      </c>
      <c r="IR206" s="862">
        <v>2.2013410420710144E-2</v>
      </c>
      <c r="IS206" s="862">
        <v>2.2013410420710144E-2</v>
      </c>
      <c r="IT206" s="862">
        <v>2.2013410420710144E-2</v>
      </c>
      <c r="IU206" s="862">
        <v>2.2013410420710144E-2</v>
      </c>
      <c r="IV206" s="862">
        <v>2.2013410420710144E-2</v>
      </c>
      <c r="IW206" s="862">
        <v>-1.3889487335099204E-3</v>
      </c>
      <c r="IX206" s="862">
        <v>-1.3889487335099204E-3</v>
      </c>
      <c r="IY206" s="862">
        <v>-1.3889487335099204E-3</v>
      </c>
      <c r="IZ206" s="862">
        <v>-1.3889487335099204E-3</v>
      </c>
      <c r="JA206" s="862">
        <v>-1.3889487335099204E-3</v>
      </c>
      <c r="JB206" s="862">
        <v>2.8753433272902029E-2</v>
      </c>
      <c r="JC206" s="862">
        <v>2.8753433272902029E-2</v>
      </c>
      <c r="JD206" s="862">
        <v>2.8753433272902029E-2</v>
      </c>
      <c r="JE206" s="862">
        <v>2.8753433272902029E-2</v>
      </c>
      <c r="JF206" s="862">
        <v>-7.3183904137898104E-2</v>
      </c>
      <c r="JG206" s="862">
        <v>-7.3183904137898104E-2</v>
      </c>
      <c r="JH206" s="862">
        <v>-7.3183904137898104E-2</v>
      </c>
      <c r="JI206" s="862">
        <v>-7.3183904137898104E-2</v>
      </c>
      <c r="JJ206" s="862">
        <v>-7.3183904137898104E-2</v>
      </c>
      <c r="JK206" s="862">
        <v>-7.3183904137898104E-2</v>
      </c>
      <c r="JL206" s="862">
        <v>-7.3183904137898104E-2</v>
      </c>
      <c r="JM206" s="862">
        <v>-7.3183904137898104E-2</v>
      </c>
      <c r="JN206" s="862">
        <v>5.9436225431375611E-2</v>
      </c>
      <c r="JO206" s="862">
        <v>5.9436225431375611E-2</v>
      </c>
      <c r="JP206" s="862">
        <v>5.9436225431375611E-2</v>
      </c>
      <c r="JQ206" s="862">
        <v>5.9436225431375611E-2</v>
      </c>
      <c r="JR206" s="862">
        <v>5.9436225431375611E-2</v>
      </c>
      <c r="JS206" s="862">
        <v>5.9436225431375611E-2</v>
      </c>
      <c r="JT206" s="862">
        <v>5.9436225431375611E-2</v>
      </c>
      <c r="JU206" s="862">
        <v>0.10958510928435228</v>
      </c>
      <c r="JV206" s="862">
        <v>0.10958510928435228</v>
      </c>
      <c r="JW206" s="862">
        <v>0.10958510928435228</v>
      </c>
      <c r="JX206" s="862">
        <v>0.10958510928435228</v>
      </c>
      <c r="JY206" s="862">
        <v>0.10380777035648325</v>
      </c>
      <c r="JZ206" s="862">
        <v>0.10380777035648325</v>
      </c>
      <c r="KA206" s="862">
        <v>0.11817143317290402</v>
      </c>
      <c r="KB206" s="862">
        <v>0.11817143317290402</v>
      </c>
      <c r="KC206" s="862">
        <v>0.11817143317290402</v>
      </c>
      <c r="KD206" s="862">
        <v>1.0758501247009677</v>
      </c>
      <c r="KE206" s="862">
        <v>1.0758501247009677</v>
      </c>
      <c r="KF206" s="862">
        <v>1.0758501247009677</v>
      </c>
      <c r="KG206" s="862">
        <v>1.0758501247009677</v>
      </c>
      <c r="KH206" s="862">
        <v>0.39167036317823722</v>
      </c>
      <c r="KI206" s="862">
        <v>0.39167036317823722</v>
      </c>
      <c r="KJ206" s="862">
        <v>0.39167036317823722</v>
      </c>
      <c r="KK206" s="862">
        <v>0.39167036317823722</v>
      </c>
      <c r="KL206" s="862">
        <v>0.39167036317823722</v>
      </c>
      <c r="KM206" s="862">
        <v>0.39167036317823722</v>
      </c>
      <c r="KN206" s="862">
        <v>0.39167036317823722</v>
      </c>
      <c r="KO206" s="862">
        <v>0.39167036317823722</v>
      </c>
      <c r="KP206" s="862">
        <v>-7.8269903718108935E-2</v>
      </c>
      <c r="KQ206" s="862">
        <v>-7.8269903718108935E-2</v>
      </c>
      <c r="KR206" s="862">
        <v>-7.8269903718108935E-2</v>
      </c>
      <c r="KS206" s="862">
        <v>-7.8269903718108935E-2</v>
      </c>
      <c r="KT206" s="862">
        <v>-7.8269903718108935E-2</v>
      </c>
      <c r="KU206" s="862">
        <v>-7.8269903718108935E-2</v>
      </c>
      <c r="KV206" s="862">
        <v>-7.8269903718108935E-2</v>
      </c>
      <c r="KW206" s="862">
        <v>-2.8758188676089702E-2</v>
      </c>
      <c r="KX206" s="862">
        <v>-2.8758188676089702E-2</v>
      </c>
      <c r="KY206" s="862">
        <v>-2.8758188676089702E-2</v>
      </c>
      <c r="KZ206" s="862">
        <v>-2.8758188676089702E-2</v>
      </c>
      <c r="LA206" s="862">
        <v>-2.8758188676089702E-2</v>
      </c>
      <c r="LB206" s="862">
        <v>-1.1100364508602745E-2</v>
      </c>
      <c r="LC206" s="862">
        <v>-1.1100364508602745E-2</v>
      </c>
      <c r="LD206" s="862">
        <v>-1.1100364508602745E-2</v>
      </c>
      <c r="LE206" s="862">
        <v>-1.1100364508602745E-2</v>
      </c>
      <c r="LF206" s="862">
        <v>-1.3383377125969709E-2</v>
      </c>
      <c r="LG206" s="862">
        <v>-1.3383377125969709E-2</v>
      </c>
      <c r="LH206" s="862">
        <v>-1.3383377125969709E-2</v>
      </c>
      <c r="LI206" s="862">
        <v>-1.3383377125969709E-2</v>
      </c>
      <c r="LJ206" s="862">
        <v>-1.3383377125969709E-2</v>
      </c>
      <c r="LK206" s="862">
        <v>-1.3383377125969709E-2</v>
      </c>
      <c r="LL206" s="862">
        <v>-1.3383377125969709E-2</v>
      </c>
      <c r="LM206" s="862">
        <v>-1.3383377125969709E-2</v>
      </c>
      <c r="LN206" s="862">
        <v>1.6981778694678873E-2</v>
      </c>
      <c r="LO206" s="862">
        <v>1.6981778694678873E-2</v>
      </c>
      <c r="LP206" s="862">
        <v>1.6981778694678873E-2</v>
      </c>
      <c r="LQ206" s="862">
        <v>1.6981778694678873E-2</v>
      </c>
      <c r="LR206" s="862">
        <v>1.6981778694678873E-2</v>
      </c>
      <c r="LS206" s="862">
        <v>1.6981778694678873E-2</v>
      </c>
      <c r="LT206" s="862">
        <v>1.6981778694678873E-2</v>
      </c>
      <c r="LU206" s="862">
        <v>0</v>
      </c>
      <c r="LV206" s="862">
        <v>0</v>
      </c>
      <c r="LW206" s="862">
        <v>0</v>
      </c>
      <c r="LX206" s="862">
        <v>0</v>
      </c>
      <c r="LY206" s="862">
        <v>-1.1534196706274535E-2</v>
      </c>
      <c r="LZ206" s="862">
        <v>-1.1534196706274535E-2</v>
      </c>
      <c r="MA206" s="862">
        <v>-9.8476194310741505E-3</v>
      </c>
      <c r="MB206" s="862">
        <v>-9.8476194310741505E-3</v>
      </c>
      <c r="MC206" s="862">
        <v>-9.8476194310741505E-3</v>
      </c>
      <c r="MD206" s="862">
        <v>1.3600036486334934</v>
      </c>
      <c r="ME206" s="862">
        <v>1.3600036486334934</v>
      </c>
      <c r="MF206" s="862">
        <v>1.3600036486334934</v>
      </c>
      <c r="MG206" s="862">
        <v>1.3600036486334934</v>
      </c>
      <c r="MH206" s="862">
        <v>0.84985078802824887</v>
      </c>
      <c r="MI206" s="862">
        <v>0.84985078802824887</v>
      </c>
      <c r="MJ206" s="862">
        <v>0.84985078802824887</v>
      </c>
      <c r="MK206" s="862">
        <v>0.84985078802824887</v>
      </c>
      <c r="ML206" s="862">
        <v>0.84985078802824887</v>
      </c>
      <c r="MM206" s="862">
        <v>0.84985078802824887</v>
      </c>
      <c r="MN206" s="862">
        <v>0.84985078802824887</v>
      </c>
      <c r="MO206" s="862">
        <v>0.84985078802824887</v>
      </c>
      <c r="MP206" s="862">
        <v>0.12718859354191991</v>
      </c>
      <c r="MQ206" s="862">
        <v>0.12718859354191991</v>
      </c>
      <c r="MR206" s="862">
        <v>0.12718859354191991</v>
      </c>
      <c r="MS206" s="862">
        <v>0.12718859354191991</v>
      </c>
      <c r="MT206" s="862">
        <v>0.12718859354191991</v>
      </c>
      <c r="MU206" s="862">
        <v>0.12718859354191991</v>
      </c>
      <c r="MV206" s="862">
        <v>0.12718859354191991</v>
      </c>
      <c r="MW206" s="862">
        <v>9.5972294254398349E-3</v>
      </c>
      <c r="MX206" s="862">
        <v>9.5972294254398349E-3</v>
      </c>
      <c r="MY206" s="862">
        <v>9.5972294254398349E-3</v>
      </c>
      <c r="MZ206" s="862">
        <v>9.5972294254398349E-3</v>
      </c>
      <c r="NA206" s="862">
        <v>9.5972294254398349E-3</v>
      </c>
      <c r="NB206" s="862">
        <v>5.5501822543012835E-2</v>
      </c>
      <c r="NC206" s="862">
        <v>5.5501822543012835E-2</v>
      </c>
      <c r="ND206" s="862">
        <v>5.5501822543012835E-2</v>
      </c>
      <c r="NE206" s="862">
        <v>5.5501822543012835E-2</v>
      </c>
      <c r="NF206" s="862">
        <v>0</v>
      </c>
      <c r="NG206" s="862">
        <v>0</v>
      </c>
      <c r="NH206" s="862">
        <v>0</v>
      </c>
      <c r="NI206" s="862">
        <v>0</v>
      </c>
      <c r="NJ206" s="862">
        <v>0</v>
      </c>
      <c r="NK206" s="862">
        <v>0</v>
      </c>
      <c r="NL206" s="862">
        <v>0</v>
      </c>
      <c r="NM206" s="862">
        <v>0</v>
      </c>
      <c r="NN206" s="862">
        <v>1.6981778694678873E-2</v>
      </c>
      <c r="NO206" s="862">
        <v>1.6981778694678873E-2</v>
      </c>
      <c r="NP206" s="862">
        <v>1.6981778694678873E-2</v>
      </c>
      <c r="NQ206" s="862">
        <v>1.6981778694678873E-2</v>
      </c>
      <c r="NR206" s="862">
        <v>1.6981778694678873E-2</v>
      </c>
      <c r="NS206" s="862">
        <v>1.6981778694678873E-2</v>
      </c>
      <c r="NT206" s="862">
        <v>1.6981778694678873E-2</v>
      </c>
      <c r="NU206" s="862">
        <v>0</v>
      </c>
      <c r="NV206" s="862">
        <v>0</v>
      </c>
      <c r="NW206" s="862">
        <v>0</v>
      </c>
      <c r="NX206" s="862">
        <v>0</v>
      </c>
      <c r="NY206" s="862">
        <v>-1.1534196706274535E-2</v>
      </c>
      <c r="NZ206" s="862">
        <v>-1.1534196706274535E-2</v>
      </c>
      <c r="OA206" s="862">
        <v>-9.8476194310741505E-3</v>
      </c>
      <c r="OB206" s="862">
        <v>-9.8476194310741505E-3</v>
      </c>
      <c r="OC206" s="862">
        <v>-9.8476194310741505E-3</v>
      </c>
      <c r="OD206" s="862">
        <v>1.3600036486334934</v>
      </c>
      <c r="OE206" s="862">
        <v>1.3600036486334934</v>
      </c>
      <c r="OF206" s="862">
        <v>1.3600036486334934</v>
      </c>
      <c r="OG206" s="862">
        <v>1.3600036486334934</v>
      </c>
      <c r="OH206" s="862">
        <v>0.84985078802824887</v>
      </c>
      <c r="OI206" s="862">
        <v>0.84985078802824887</v>
      </c>
      <c r="OJ206" s="862">
        <v>0.84985078802824887</v>
      </c>
      <c r="OK206" s="862">
        <v>0.84985078802824887</v>
      </c>
      <c r="OL206" s="862">
        <v>0.84985078802824887</v>
      </c>
      <c r="OM206" s="862">
        <v>0.84985078802824887</v>
      </c>
      <c r="ON206" s="862">
        <v>0.84985078802824887</v>
      </c>
      <c r="OO206" s="862">
        <v>0.84985078802824887</v>
      </c>
      <c r="OP206" s="862">
        <v>0.12718859354191991</v>
      </c>
      <c r="OQ206" s="862">
        <v>0.12718859354191991</v>
      </c>
      <c r="OR206" s="862">
        <v>0.12718859354191991</v>
      </c>
      <c r="OS206" s="862">
        <v>0.12718859354191991</v>
      </c>
      <c r="OT206" s="862">
        <v>0.12718859354191991</v>
      </c>
      <c r="OU206" s="862">
        <v>0.12718859354191991</v>
      </c>
      <c r="OV206" s="862">
        <v>0.12718859354191991</v>
      </c>
      <c r="OW206" s="862">
        <v>9.5972294254398349E-3</v>
      </c>
      <c r="OX206" s="862">
        <v>9.5972294254398349E-3</v>
      </c>
      <c r="OY206" s="862">
        <v>9.5972294254398349E-3</v>
      </c>
      <c r="OZ206" s="862">
        <v>9.5972294254398349E-3</v>
      </c>
      <c r="PA206" s="862">
        <v>9.5972294254398349E-3</v>
      </c>
      <c r="PB206" s="862">
        <v>5.5501822543012835E-2</v>
      </c>
      <c r="PC206" s="862">
        <v>5.5501822543012835E-2</v>
      </c>
      <c r="PD206" s="862">
        <v>5.5501822543012835E-2</v>
      </c>
      <c r="PE206" s="862">
        <v>5.5501822543012835E-2</v>
      </c>
      <c r="PF206" s="862">
        <v>0</v>
      </c>
      <c r="PG206" s="862">
        <v>0</v>
      </c>
      <c r="PH206" s="862">
        <v>0</v>
      </c>
      <c r="PI206" s="862">
        <v>0</v>
      </c>
      <c r="PJ206" s="862">
        <v>0</v>
      </c>
      <c r="PK206" s="862">
        <v>0</v>
      </c>
      <c r="PL206" s="862">
        <v>0</v>
      </c>
      <c r="PM206" s="862">
        <v>0</v>
      </c>
      <c r="PN206" s="862">
        <v>1.6981778694678873E-2</v>
      </c>
      <c r="PO206" s="862">
        <v>1.6981778694678873E-2</v>
      </c>
      <c r="PP206" s="862">
        <v>1.6981778694678873E-2</v>
      </c>
      <c r="PQ206" s="862">
        <v>1.6981778694678873E-2</v>
      </c>
      <c r="PR206" s="862">
        <v>1.6981778694678873E-2</v>
      </c>
      <c r="PS206" s="862">
        <v>1.6981778694678873E-2</v>
      </c>
      <c r="PT206" s="862">
        <v>1.6981778694678873E-2</v>
      </c>
      <c r="PU206" s="862">
        <v>0</v>
      </c>
      <c r="PV206" s="862">
        <v>0</v>
      </c>
      <c r="PW206" s="862">
        <v>0</v>
      </c>
      <c r="PX206" s="862">
        <v>0</v>
      </c>
      <c r="PY206" s="862">
        <v>-1.1534196706274535E-2</v>
      </c>
      <c r="PZ206" s="862">
        <v>-1.1534196706274535E-2</v>
      </c>
      <c r="QA206" s="862">
        <v>-9.8476194310741505E-3</v>
      </c>
      <c r="QB206" s="862">
        <v>-9.8476194310741505E-3</v>
      </c>
      <c r="QC206" s="862">
        <v>-9.8476194310741505E-3</v>
      </c>
      <c r="QD206" s="862">
        <v>1.3600036486334934</v>
      </c>
      <c r="QE206" s="862">
        <v>1.3600036486334934</v>
      </c>
      <c r="QF206" s="862">
        <v>1.3600036486334934</v>
      </c>
      <c r="QG206" s="862">
        <v>1.3600036486334934</v>
      </c>
      <c r="QH206" s="862">
        <v>0.84985078802824887</v>
      </c>
      <c r="QI206" s="862">
        <v>0.84985078802824887</v>
      </c>
      <c r="QJ206" s="862">
        <v>0.84985078802824887</v>
      </c>
      <c r="QK206" s="862">
        <v>0.84985078802824887</v>
      </c>
      <c r="QL206" s="862">
        <v>0.84985078802824887</v>
      </c>
      <c r="QM206" s="862">
        <v>0.84985078802824887</v>
      </c>
      <c r="QN206" s="862">
        <v>0.84985078802824887</v>
      </c>
      <c r="QO206" s="862">
        <v>0.84985078802824887</v>
      </c>
      <c r="QP206" s="862">
        <v>0.12718859354191991</v>
      </c>
      <c r="QQ206" s="862">
        <v>0.12718859354191991</v>
      </c>
      <c r="QR206" s="862">
        <v>0.12718859354191991</v>
      </c>
      <c r="QS206" s="862">
        <v>0.12718859354191991</v>
      </c>
      <c r="QT206" s="862">
        <v>0.12718859354191991</v>
      </c>
      <c r="QU206" s="862">
        <v>0.12718859354191991</v>
      </c>
      <c r="QV206" s="862">
        <v>0.12718859354191991</v>
      </c>
      <c r="QW206" s="862">
        <v>9.5972294254398349E-3</v>
      </c>
      <c r="QX206" s="862">
        <v>9.5972294254398349E-3</v>
      </c>
      <c r="QY206" s="862">
        <v>9.5972294254398349E-3</v>
      </c>
      <c r="QZ206" s="862">
        <v>9.5972294254398349E-3</v>
      </c>
      <c r="RA206" s="862">
        <v>9.5972294254398349E-3</v>
      </c>
      <c r="RB206" s="862">
        <v>5.5501822543012835E-2</v>
      </c>
      <c r="RC206" s="862">
        <v>5.5501822543012835E-2</v>
      </c>
      <c r="RD206" s="862">
        <v>5.5501822543012835E-2</v>
      </c>
      <c r="RE206" s="862">
        <v>5.5501822543012835E-2</v>
      </c>
      <c r="RF206" s="862">
        <v>0</v>
      </c>
      <c r="RG206" s="862">
        <v>0</v>
      </c>
      <c r="RH206" s="862">
        <v>0</v>
      </c>
      <c r="RI206" s="862">
        <v>0</v>
      </c>
      <c r="RJ206" s="862">
        <v>0</v>
      </c>
      <c r="RK206" s="862">
        <v>0</v>
      </c>
      <c r="RL206" s="862">
        <v>0</v>
      </c>
      <c r="RM206" s="862">
        <v>0</v>
      </c>
      <c r="RN206" s="862">
        <v>1.6981778694678873E-2</v>
      </c>
      <c r="RO206" s="862">
        <v>1.6981778694678873E-2</v>
      </c>
      <c r="RP206" s="862">
        <v>1.6981778694678873E-2</v>
      </c>
      <c r="RQ206" s="862">
        <v>1.6981778694678873E-2</v>
      </c>
      <c r="RR206" s="862">
        <v>1.6981778694678873E-2</v>
      </c>
      <c r="RS206" s="862">
        <v>1.6981778694678873E-2</v>
      </c>
      <c r="RT206" s="862">
        <v>1.6981778694678873E-2</v>
      </c>
      <c r="RU206" s="862">
        <v>0</v>
      </c>
      <c r="RV206" s="862">
        <v>0</v>
      </c>
      <c r="RW206" s="862">
        <v>0</v>
      </c>
      <c r="RX206" s="862">
        <v>0</v>
      </c>
      <c r="RY206" s="862">
        <v>-1.1534196706274535E-2</v>
      </c>
      <c r="RZ206" s="862">
        <v>-1.1534196706274535E-2</v>
      </c>
      <c r="SA206" s="862">
        <v>-9.8476194310741505E-3</v>
      </c>
      <c r="SB206" s="862">
        <v>-9.8476194310741505E-3</v>
      </c>
      <c r="SC206" s="862">
        <v>-9.8476194310741505E-3</v>
      </c>
      <c r="SD206" s="862">
        <v>1.3600036486334934</v>
      </c>
      <c r="SE206" s="862">
        <v>1.3600036486334934</v>
      </c>
      <c r="SF206" s="862">
        <v>1.3600036486334934</v>
      </c>
      <c r="SG206" s="862">
        <v>1.3600036486334934</v>
      </c>
      <c r="SH206" s="862">
        <v>0.84985078802824887</v>
      </c>
      <c r="SI206" s="862">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935</v>
      </c>
      <c r="J207" s="764"/>
      <c r="K207" s="862">
        <v>0</v>
      </c>
      <c r="L207" s="862">
        <v>0</v>
      </c>
      <c r="M207" s="862">
        <v>0</v>
      </c>
      <c r="N207" s="862">
        <v>0</v>
      </c>
      <c r="O207" s="862">
        <v>0</v>
      </c>
      <c r="P207" s="862">
        <v>0</v>
      </c>
      <c r="Q207" s="862">
        <v>0</v>
      </c>
      <c r="R207" s="862">
        <v>0</v>
      </c>
      <c r="S207" s="862">
        <v>0</v>
      </c>
      <c r="T207" s="862">
        <v>0</v>
      </c>
      <c r="U207" s="862">
        <v>0</v>
      </c>
      <c r="V207" s="862">
        <v>0</v>
      </c>
      <c r="W207" s="862">
        <v>0</v>
      </c>
      <c r="X207" s="862">
        <v>0</v>
      </c>
      <c r="Y207" s="862">
        <v>0</v>
      </c>
      <c r="Z207" s="862">
        <v>0</v>
      </c>
      <c r="AA207" s="862">
        <v>0</v>
      </c>
      <c r="AB207" s="862">
        <v>0</v>
      </c>
      <c r="AC207" s="862">
        <v>0</v>
      </c>
      <c r="AD207" s="862">
        <v>0</v>
      </c>
      <c r="AE207" s="862">
        <v>0</v>
      </c>
      <c r="AF207" s="862">
        <v>0</v>
      </c>
      <c r="AG207" s="862">
        <v>0</v>
      </c>
      <c r="AH207" s="862">
        <v>0</v>
      </c>
      <c r="AI207" s="862">
        <v>0</v>
      </c>
      <c r="AJ207" s="862">
        <v>0</v>
      </c>
      <c r="AK207" s="862">
        <v>0</v>
      </c>
      <c r="AL207" s="862">
        <v>0</v>
      </c>
      <c r="AM207" s="862">
        <v>0</v>
      </c>
      <c r="AN207" s="862">
        <v>0</v>
      </c>
      <c r="AO207" s="862">
        <v>0</v>
      </c>
      <c r="AP207" s="862">
        <v>0</v>
      </c>
      <c r="AQ207" s="862">
        <v>0</v>
      </c>
      <c r="AR207" s="862">
        <v>0</v>
      </c>
      <c r="AS207" s="862">
        <v>0</v>
      </c>
      <c r="AT207" s="862">
        <v>0</v>
      </c>
      <c r="AU207" s="862">
        <v>0</v>
      </c>
      <c r="AV207" s="862">
        <v>0</v>
      </c>
      <c r="AW207" s="862">
        <v>0</v>
      </c>
      <c r="AX207" s="862">
        <v>0</v>
      </c>
      <c r="AY207" s="862">
        <v>0</v>
      </c>
      <c r="AZ207" s="862">
        <v>0</v>
      </c>
      <c r="BA207" s="862">
        <v>0</v>
      </c>
      <c r="BB207" s="862">
        <v>0</v>
      </c>
      <c r="BC207" s="862">
        <v>0</v>
      </c>
      <c r="BD207" s="862">
        <v>0</v>
      </c>
      <c r="BE207" s="862">
        <v>0</v>
      </c>
      <c r="BF207" s="862">
        <v>0</v>
      </c>
      <c r="BG207" s="862">
        <v>0</v>
      </c>
      <c r="BH207" s="862">
        <v>0</v>
      </c>
      <c r="BI207" s="862">
        <v>0</v>
      </c>
      <c r="BJ207" s="862">
        <v>0</v>
      </c>
      <c r="BK207" s="862">
        <v>0</v>
      </c>
      <c r="BL207" s="862">
        <v>0</v>
      </c>
      <c r="BM207" s="862">
        <v>0</v>
      </c>
      <c r="BN207" s="862">
        <v>0</v>
      </c>
      <c r="BO207" s="862">
        <v>0</v>
      </c>
      <c r="BP207" s="862">
        <v>0</v>
      </c>
      <c r="BQ207" s="862">
        <v>0</v>
      </c>
      <c r="BR207" s="862">
        <v>0</v>
      </c>
      <c r="BS207" s="862">
        <v>0</v>
      </c>
      <c r="BT207" s="862">
        <v>0</v>
      </c>
      <c r="BU207" s="862">
        <v>0</v>
      </c>
      <c r="BV207" s="862">
        <v>0</v>
      </c>
      <c r="BW207" s="862">
        <v>0</v>
      </c>
      <c r="BX207" s="862">
        <v>0</v>
      </c>
      <c r="BY207" s="862">
        <v>0</v>
      </c>
      <c r="BZ207" s="862">
        <v>0</v>
      </c>
      <c r="CA207" s="862">
        <v>0</v>
      </c>
      <c r="CB207" s="862">
        <v>0</v>
      </c>
      <c r="CC207" s="862">
        <v>0</v>
      </c>
      <c r="CD207" s="862">
        <v>0</v>
      </c>
      <c r="CE207" s="862">
        <v>0</v>
      </c>
      <c r="CF207" s="862">
        <v>0</v>
      </c>
      <c r="CG207" s="862">
        <v>0</v>
      </c>
      <c r="CH207" s="862">
        <v>0</v>
      </c>
      <c r="CI207" s="862">
        <v>0</v>
      </c>
      <c r="CJ207" s="862">
        <v>0</v>
      </c>
      <c r="CK207" s="862">
        <v>0</v>
      </c>
      <c r="CL207" s="862">
        <v>0</v>
      </c>
      <c r="CM207" s="862">
        <v>0</v>
      </c>
      <c r="CN207" s="862">
        <v>0</v>
      </c>
      <c r="CO207" s="862">
        <v>0</v>
      </c>
      <c r="CP207" s="862">
        <v>0</v>
      </c>
      <c r="CQ207" s="862">
        <v>0</v>
      </c>
      <c r="CR207" s="862">
        <v>0</v>
      </c>
      <c r="CS207" s="862">
        <v>0</v>
      </c>
      <c r="CT207" s="862">
        <v>0</v>
      </c>
      <c r="CU207" s="862">
        <v>0</v>
      </c>
      <c r="CV207" s="862">
        <v>0</v>
      </c>
      <c r="CW207" s="862">
        <v>0</v>
      </c>
      <c r="CX207" s="862">
        <v>0</v>
      </c>
      <c r="CY207" s="862">
        <v>0</v>
      </c>
      <c r="CZ207" s="862">
        <v>0</v>
      </c>
      <c r="DA207" s="862">
        <v>0</v>
      </c>
      <c r="DB207" s="862">
        <v>0</v>
      </c>
      <c r="DC207" s="862">
        <v>0</v>
      </c>
      <c r="DD207" s="862">
        <v>0</v>
      </c>
      <c r="DE207" s="862">
        <v>0</v>
      </c>
      <c r="DF207" s="862">
        <v>0</v>
      </c>
      <c r="DG207" s="862">
        <v>0</v>
      </c>
      <c r="DH207" s="862">
        <v>0</v>
      </c>
      <c r="DI207" s="862">
        <v>0</v>
      </c>
      <c r="DJ207" s="862">
        <v>0</v>
      </c>
      <c r="DK207" s="862">
        <v>0</v>
      </c>
      <c r="DL207" s="862">
        <v>0</v>
      </c>
      <c r="DM207" s="862">
        <v>0</v>
      </c>
      <c r="DN207" s="862">
        <v>0</v>
      </c>
      <c r="DO207" s="862">
        <v>0</v>
      </c>
      <c r="DP207" s="862">
        <v>0</v>
      </c>
      <c r="DQ207" s="862">
        <v>0</v>
      </c>
      <c r="DR207" s="862">
        <v>0</v>
      </c>
      <c r="DS207" s="862">
        <v>0</v>
      </c>
      <c r="DT207" s="862">
        <v>0</v>
      </c>
      <c r="DU207" s="862">
        <v>0</v>
      </c>
      <c r="DV207" s="862">
        <v>0</v>
      </c>
      <c r="DW207" s="862">
        <v>0</v>
      </c>
      <c r="DX207" s="862">
        <v>0</v>
      </c>
      <c r="DY207" s="862">
        <v>0</v>
      </c>
      <c r="DZ207" s="862">
        <v>0</v>
      </c>
      <c r="EA207" s="862">
        <v>0</v>
      </c>
      <c r="EB207" s="862">
        <v>0</v>
      </c>
      <c r="EC207" s="862">
        <v>0</v>
      </c>
      <c r="ED207" s="862">
        <v>0</v>
      </c>
      <c r="EE207" s="862">
        <v>0</v>
      </c>
      <c r="EF207" s="862">
        <v>0</v>
      </c>
      <c r="EG207" s="862">
        <v>0</v>
      </c>
      <c r="EH207" s="862">
        <v>0</v>
      </c>
      <c r="EI207" s="862">
        <v>0</v>
      </c>
      <c r="EJ207" s="862">
        <v>0</v>
      </c>
      <c r="EK207" s="862">
        <v>0</v>
      </c>
      <c r="EL207" s="862">
        <v>0</v>
      </c>
      <c r="EM207" s="862">
        <v>0</v>
      </c>
      <c r="EN207" s="862">
        <v>0</v>
      </c>
      <c r="EO207" s="862">
        <v>0</v>
      </c>
      <c r="EP207" s="862">
        <v>0</v>
      </c>
      <c r="EQ207" s="862">
        <v>0</v>
      </c>
      <c r="ER207" s="862">
        <v>0</v>
      </c>
      <c r="ES207" s="862">
        <v>0</v>
      </c>
      <c r="ET207" s="862">
        <v>0</v>
      </c>
      <c r="EU207" s="862">
        <v>0</v>
      </c>
      <c r="EV207" s="862">
        <v>0</v>
      </c>
      <c r="EW207" s="862">
        <v>0</v>
      </c>
      <c r="EX207" s="862">
        <v>0</v>
      </c>
      <c r="EY207" s="862">
        <v>0</v>
      </c>
      <c r="EZ207" s="862">
        <v>0</v>
      </c>
      <c r="FA207" s="862">
        <v>0</v>
      </c>
      <c r="FB207" s="862">
        <v>0</v>
      </c>
      <c r="FC207" s="862">
        <v>0</v>
      </c>
      <c r="FD207" s="862">
        <v>0</v>
      </c>
      <c r="FE207" s="862">
        <v>0</v>
      </c>
      <c r="FF207" s="862">
        <v>0</v>
      </c>
      <c r="FG207" s="862">
        <v>0</v>
      </c>
      <c r="FH207" s="862">
        <v>0</v>
      </c>
      <c r="FI207" s="862">
        <v>0</v>
      </c>
      <c r="FJ207" s="862">
        <v>0</v>
      </c>
      <c r="FK207" s="862">
        <v>0</v>
      </c>
      <c r="FL207" s="862">
        <v>0</v>
      </c>
      <c r="FM207" s="862">
        <v>0</v>
      </c>
      <c r="FN207" s="862">
        <v>0</v>
      </c>
      <c r="FO207" s="862">
        <v>0</v>
      </c>
      <c r="FP207" s="862">
        <v>0</v>
      </c>
      <c r="FQ207" s="862">
        <v>0</v>
      </c>
      <c r="FR207" s="862">
        <v>0</v>
      </c>
      <c r="FS207" s="862">
        <v>0</v>
      </c>
      <c r="FT207" s="862">
        <v>0</v>
      </c>
      <c r="FU207" s="862">
        <v>0</v>
      </c>
      <c r="FV207" s="862">
        <v>0</v>
      </c>
      <c r="FW207" s="862">
        <v>0</v>
      </c>
      <c r="FX207" s="862">
        <v>0</v>
      </c>
      <c r="FY207" s="862">
        <v>0</v>
      </c>
      <c r="FZ207" s="862">
        <v>0</v>
      </c>
      <c r="GA207" s="862">
        <v>0</v>
      </c>
      <c r="GB207" s="862">
        <v>0</v>
      </c>
      <c r="GC207" s="862">
        <v>0</v>
      </c>
      <c r="GD207" s="862">
        <v>0</v>
      </c>
      <c r="GE207" s="862">
        <v>0</v>
      </c>
      <c r="GF207" s="862">
        <v>0</v>
      </c>
      <c r="GG207" s="862">
        <v>0</v>
      </c>
      <c r="GH207" s="862">
        <v>0</v>
      </c>
      <c r="GI207" s="862">
        <v>0</v>
      </c>
      <c r="GJ207" s="862">
        <v>0</v>
      </c>
      <c r="GK207" s="862">
        <v>0</v>
      </c>
      <c r="GL207" s="862">
        <v>0</v>
      </c>
      <c r="GM207" s="862">
        <v>0</v>
      </c>
      <c r="GN207" s="862">
        <v>0</v>
      </c>
      <c r="GO207" s="862">
        <v>0</v>
      </c>
      <c r="GP207" s="862">
        <v>0</v>
      </c>
      <c r="GQ207" s="862">
        <v>0</v>
      </c>
      <c r="GR207" s="862">
        <v>0</v>
      </c>
      <c r="GS207" s="862">
        <v>0</v>
      </c>
      <c r="GT207" s="862">
        <v>0</v>
      </c>
      <c r="GU207" s="862">
        <v>0</v>
      </c>
      <c r="GV207" s="862">
        <v>0</v>
      </c>
      <c r="GW207" s="862">
        <v>0</v>
      </c>
      <c r="GX207" s="862">
        <v>0</v>
      </c>
      <c r="GY207" s="862">
        <v>0</v>
      </c>
      <c r="GZ207" s="862">
        <v>0</v>
      </c>
      <c r="HA207" s="862">
        <v>0</v>
      </c>
      <c r="HB207" s="862">
        <v>0</v>
      </c>
      <c r="HC207" s="862">
        <v>0</v>
      </c>
      <c r="HD207" s="862">
        <v>0</v>
      </c>
      <c r="HE207" s="862">
        <v>0</v>
      </c>
      <c r="HF207" s="862">
        <v>0</v>
      </c>
      <c r="HG207" s="862">
        <v>0</v>
      </c>
      <c r="HH207" s="862">
        <v>0</v>
      </c>
      <c r="HI207" s="862">
        <v>0</v>
      </c>
      <c r="HJ207" s="862">
        <v>0</v>
      </c>
      <c r="HK207" s="862">
        <v>0</v>
      </c>
      <c r="HL207" s="862">
        <v>0</v>
      </c>
      <c r="HM207" s="862">
        <v>0</v>
      </c>
      <c r="HN207" s="862">
        <v>0</v>
      </c>
      <c r="HO207" s="862">
        <v>0</v>
      </c>
      <c r="HP207" s="862">
        <v>0</v>
      </c>
      <c r="HQ207" s="862">
        <v>0</v>
      </c>
      <c r="HR207" s="862">
        <v>0</v>
      </c>
      <c r="HS207" s="862">
        <v>0</v>
      </c>
      <c r="HT207" s="862">
        <v>0</v>
      </c>
      <c r="HU207" s="862">
        <v>0</v>
      </c>
      <c r="HV207" s="862">
        <v>0</v>
      </c>
      <c r="HW207" s="862">
        <v>0</v>
      </c>
      <c r="HX207" s="862">
        <v>0</v>
      </c>
      <c r="HY207" s="862">
        <v>0</v>
      </c>
      <c r="HZ207" s="862">
        <v>0</v>
      </c>
      <c r="IA207" s="862">
        <v>0</v>
      </c>
      <c r="IB207" s="862">
        <v>0</v>
      </c>
      <c r="IC207" s="862">
        <v>0</v>
      </c>
      <c r="ID207" s="862">
        <v>0</v>
      </c>
      <c r="IE207" s="862">
        <v>0</v>
      </c>
      <c r="IF207" s="862">
        <v>0</v>
      </c>
      <c r="IG207" s="862">
        <v>0</v>
      </c>
      <c r="IH207" s="862">
        <v>0</v>
      </c>
      <c r="II207" s="862">
        <v>0</v>
      </c>
      <c r="IJ207" s="862">
        <v>0</v>
      </c>
      <c r="IK207" s="862">
        <v>0</v>
      </c>
      <c r="IL207" s="862">
        <v>0</v>
      </c>
      <c r="IM207" s="862">
        <v>0</v>
      </c>
      <c r="IN207" s="862">
        <v>0</v>
      </c>
      <c r="IO207" s="862">
        <v>0</v>
      </c>
      <c r="IP207" s="862">
        <v>0</v>
      </c>
      <c r="IQ207" s="862">
        <v>0</v>
      </c>
      <c r="IR207" s="862">
        <v>0</v>
      </c>
      <c r="IS207" s="862">
        <v>0</v>
      </c>
      <c r="IT207" s="862">
        <v>0</v>
      </c>
      <c r="IU207" s="862">
        <v>0</v>
      </c>
      <c r="IV207" s="862">
        <v>0</v>
      </c>
      <c r="IW207" s="862">
        <v>0</v>
      </c>
      <c r="IX207" s="862">
        <v>0</v>
      </c>
      <c r="IY207" s="862">
        <v>0</v>
      </c>
      <c r="IZ207" s="862">
        <v>0</v>
      </c>
      <c r="JA207" s="862">
        <v>0</v>
      </c>
      <c r="JB207" s="862">
        <v>0</v>
      </c>
      <c r="JC207" s="862">
        <v>0</v>
      </c>
      <c r="JD207" s="862">
        <v>0</v>
      </c>
      <c r="JE207" s="862">
        <v>0</v>
      </c>
      <c r="JF207" s="862">
        <v>0</v>
      </c>
      <c r="JG207" s="862">
        <v>0</v>
      </c>
      <c r="JH207" s="862">
        <v>0</v>
      </c>
      <c r="JI207" s="862">
        <v>0</v>
      </c>
      <c r="JJ207" s="862">
        <v>0</v>
      </c>
      <c r="JK207" s="862">
        <v>0</v>
      </c>
      <c r="JL207" s="862">
        <v>0</v>
      </c>
      <c r="JM207" s="862">
        <v>0</v>
      </c>
      <c r="JN207" s="862">
        <v>0</v>
      </c>
      <c r="JO207" s="862">
        <v>0</v>
      </c>
      <c r="JP207" s="862">
        <v>0</v>
      </c>
      <c r="JQ207" s="862">
        <v>0</v>
      </c>
      <c r="JR207" s="862">
        <v>0</v>
      </c>
      <c r="JS207" s="862">
        <v>0</v>
      </c>
      <c r="JT207" s="862">
        <v>0</v>
      </c>
      <c r="JU207" s="862">
        <v>0</v>
      </c>
      <c r="JV207" s="862">
        <v>0</v>
      </c>
      <c r="JW207" s="862">
        <v>0</v>
      </c>
      <c r="JX207" s="862">
        <v>0</v>
      </c>
      <c r="JY207" s="862">
        <v>0</v>
      </c>
      <c r="JZ207" s="862">
        <v>0</v>
      </c>
      <c r="KA207" s="862">
        <v>0</v>
      </c>
      <c r="KB207" s="862">
        <v>0</v>
      </c>
      <c r="KC207" s="862">
        <v>0</v>
      </c>
      <c r="KD207" s="862">
        <v>0</v>
      </c>
      <c r="KE207" s="862">
        <v>0</v>
      </c>
      <c r="KF207" s="862">
        <v>0</v>
      </c>
      <c r="KG207" s="862">
        <v>0</v>
      </c>
      <c r="KH207" s="862">
        <v>0</v>
      </c>
      <c r="KI207" s="862">
        <v>0</v>
      </c>
      <c r="KJ207" s="862">
        <v>0</v>
      </c>
      <c r="KK207" s="862">
        <v>0</v>
      </c>
      <c r="KL207" s="862">
        <v>0</v>
      </c>
      <c r="KM207" s="862">
        <v>0</v>
      </c>
      <c r="KN207" s="862">
        <v>0</v>
      </c>
      <c r="KO207" s="862">
        <v>0</v>
      </c>
      <c r="KP207" s="862">
        <v>0</v>
      </c>
      <c r="KQ207" s="862">
        <v>0</v>
      </c>
      <c r="KR207" s="862">
        <v>0</v>
      </c>
      <c r="KS207" s="862">
        <v>0</v>
      </c>
      <c r="KT207" s="862">
        <v>0</v>
      </c>
      <c r="KU207" s="862">
        <v>0</v>
      </c>
      <c r="KV207" s="862">
        <v>0</v>
      </c>
      <c r="KW207" s="862">
        <v>0</v>
      </c>
      <c r="KX207" s="862">
        <v>0</v>
      </c>
      <c r="KY207" s="862">
        <v>0</v>
      </c>
      <c r="KZ207" s="862">
        <v>0</v>
      </c>
      <c r="LA207" s="862">
        <v>0</v>
      </c>
      <c r="LB207" s="862">
        <v>0</v>
      </c>
      <c r="LC207" s="862">
        <v>0</v>
      </c>
      <c r="LD207" s="862">
        <v>0</v>
      </c>
      <c r="LE207" s="862">
        <v>0</v>
      </c>
      <c r="LF207" s="862">
        <v>0</v>
      </c>
      <c r="LG207" s="862">
        <v>0</v>
      </c>
      <c r="LH207" s="862">
        <v>0</v>
      </c>
      <c r="LI207" s="862">
        <v>0</v>
      </c>
      <c r="LJ207" s="862">
        <v>0</v>
      </c>
      <c r="LK207" s="862">
        <v>0</v>
      </c>
      <c r="LL207" s="862">
        <v>0</v>
      </c>
      <c r="LM207" s="862">
        <v>0</v>
      </c>
      <c r="LN207" s="862">
        <v>0</v>
      </c>
      <c r="LO207" s="862">
        <v>0</v>
      </c>
      <c r="LP207" s="862">
        <v>0</v>
      </c>
      <c r="LQ207" s="862">
        <v>0</v>
      </c>
      <c r="LR207" s="862">
        <v>0</v>
      </c>
      <c r="LS207" s="862">
        <v>0</v>
      </c>
      <c r="LT207" s="862">
        <v>0</v>
      </c>
      <c r="LU207" s="862">
        <v>0</v>
      </c>
      <c r="LV207" s="862">
        <v>0</v>
      </c>
      <c r="LW207" s="862">
        <v>0</v>
      </c>
      <c r="LX207" s="862">
        <v>0</v>
      </c>
      <c r="LY207" s="862">
        <v>0</v>
      </c>
      <c r="LZ207" s="862">
        <v>0</v>
      </c>
      <c r="MA207" s="862">
        <v>0</v>
      </c>
      <c r="MB207" s="862">
        <v>0</v>
      </c>
      <c r="MC207" s="862">
        <v>0</v>
      </c>
      <c r="MD207" s="862">
        <v>0</v>
      </c>
      <c r="ME207" s="862">
        <v>0</v>
      </c>
      <c r="MF207" s="862">
        <v>0</v>
      </c>
      <c r="MG207" s="862">
        <v>0</v>
      </c>
      <c r="MH207" s="862">
        <v>0</v>
      </c>
      <c r="MI207" s="862">
        <v>0</v>
      </c>
      <c r="MJ207" s="862">
        <v>0</v>
      </c>
      <c r="MK207" s="862">
        <v>0</v>
      </c>
      <c r="ML207" s="862">
        <v>0</v>
      </c>
      <c r="MM207" s="862">
        <v>0</v>
      </c>
      <c r="MN207" s="862">
        <v>0</v>
      </c>
      <c r="MO207" s="862">
        <v>0</v>
      </c>
      <c r="MP207" s="862">
        <v>0</v>
      </c>
      <c r="MQ207" s="862">
        <v>0</v>
      </c>
      <c r="MR207" s="862">
        <v>0</v>
      </c>
      <c r="MS207" s="862">
        <v>0</v>
      </c>
      <c r="MT207" s="862">
        <v>0</v>
      </c>
      <c r="MU207" s="862">
        <v>0</v>
      </c>
      <c r="MV207" s="862">
        <v>0</v>
      </c>
      <c r="MW207" s="862">
        <v>0</v>
      </c>
      <c r="MX207" s="862">
        <v>0</v>
      </c>
      <c r="MY207" s="862">
        <v>0</v>
      </c>
      <c r="MZ207" s="862">
        <v>0</v>
      </c>
      <c r="NA207" s="862">
        <v>0</v>
      </c>
      <c r="NB207" s="862">
        <v>0</v>
      </c>
      <c r="NC207" s="862">
        <v>0</v>
      </c>
      <c r="ND207" s="862">
        <v>0</v>
      </c>
      <c r="NE207" s="862">
        <v>0</v>
      </c>
      <c r="NF207" s="862">
        <v>0</v>
      </c>
      <c r="NG207" s="862">
        <v>0</v>
      </c>
      <c r="NH207" s="862">
        <v>0</v>
      </c>
      <c r="NI207" s="862">
        <v>0</v>
      </c>
      <c r="NJ207" s="862">
        <v>0</v>
      </c>
      <c r="NK207" s="862">
        <v>0</v>
      </c>
      <c r="NL207" s="862">
        <v>0</v>
      </c>
      <c r="NM207" s="862">
        <v>0</v>
      </c>
      <c r="NN207" s="862">
        <v>0</v>
      </c>
      <c r="NO207" s="862">
        <v>0</v>
      </c>
      <c r="NP207" s="862">
        <v>0</v>
      </c>
      <c r="NQ207" s="862">
        <v>0</v>
      </c>
      <c r="NR207" s="862">
        <v>0</v>
      </c>
      <c r="NS207" s="862">
        <v>0</v>
      </c>
      <c r="NT207" s="862">
        <v>0</v>
      </c>
      <c r="NU207" s="862">
        <v>0</v>
      </c>
      <c r="NV207" s="862">
        <v>0</v>
      </c>
      <c r="NW207" s="862">
        <v>0</v>
      </c>
      <c r="NX207" s="862">
        <v>0</v>
      </c>
      <c r="NY207" s="862">
        <v>0</v>
      </c>
      <c r="NZ207" s="862">
        <v>0</v>
      </c>
      <c r="OA207" s="862">
        <v>0</v>
      </c>
      <c r="OB207" s="862">
        <v>0</v>
      </c>
      <c r="OC207" s="862">
        <v>0</v>
      </c>
      <c r="OD207" s="862">
        <v>0</v>
      </c>
      <c r="OE207" s="862">
        <v>0</v>
      </c>
      <c r="OF207" s="862">
        <v>0</v>
      </c>
      <c r="OG207" s="862">
        <v>0</v>
      </c>
      <c r="OH207" s="862">
        <v>0</v>
      </c>
      <c r="OI207" s="862">
        <v>0</v>
      </c>
      <c r="OJ207" s="862">
        <v>0</v>
      </c>
      <c r="OK207" s="862">
        <v>0</v>
      </c>
      <c r="OL207" s="862">
        <v>0</v>
      </c>
      <c r="OM207" s="862">
        <v>0</v>
      </c>
      <c r="ON207" s="862">
        <v>0</v>
      </c>
      <c r="OO207" s="862">
        <v>0</v>
      </c>
      <c r="OP207" s="862">
        <v>0</v>
      </c>
      <c r="OQ207" s="862">
        <v>0</v>
      </c>
      <c r="OR207" s="862">
        <v>0</v>
      </c>
      <c r="OS207" s="862">
        <v>0</v>
      </c>
      <c r="OT207" s="862">
        <v>0</v>
      </c>
      <c r="OU207" s="862">
        <v>0</v>
      </c>
      <c r="OV207" s="862">
        <v>0</v>
      </c>
      <c r="OW207" s="862">
        <v>0</v>
      </c>
      <c r="OX207" s="862">
        <v>0</v>
      </c>
      <c r="OY207" s="862">
        <v>0</v>
      </c>
      <c r="OZ207" s="862">
        <v>0</v>
      </c>
      <c r="PA207" s="862">
        <v>0</v>
      </c>
      <c r="PB207" s="862">
        <v>0</v>
      </c>
      <c r="PC207" s="862">
        <v>0</v>
      </c>
      <c r="PD207" s="862">
        <v>0</v>
      </c>
      <c r="PE207" s="862">
        <v>0</v>
      </c>
      <c r="PF207" s="862">
        <v>0</v>
      </c>
      <c r="PG207" s="862">
        <v>0</v>
      </c>
      <c r="PH207" s="862">
        <v>0</v>
      </c>
      <c r="PI207" s="862">
        <v>0</v>
      </c>
      <c r="PJ207" s="862">
        <v>0</v>
      </c>
      <c r="PK207" s="862">
        <v>0</v>
      </c>
      <c r="PL207" s="862">
        <v>0</v>
      </c>
      <c r="PM207" s="862">
        <v>0</v>
      </c>
      <c r="PN207" s="862">
        <v>0</v>
      </c>
      <c r="PO207" s="862">
        <v>0</v>
      </c>
      <c r="PP207" s="862">
        <v>0</v>
      </c>
      <c r="PQ207" s="862">
        <v>0</v>
      </c>
      <c r="PR207" s="862">
        <v>0</v>
      </c>
      <c r="PS207" s="862">
        <v>0</v>
      </c>
      <c r="PT207" s="862">
        <v>0</v>
      </c>
      <c r="PU207" s="862">
        <v>0</v>
      </c>
      <c r="PV207" s="862">
        <v>0</v>
      </c>
      <c r="PW207" s="862">
        <v>0</v>
      </c>
      <c r="PX207" s="862">
        <v>0</v>
      </c>
      <c r="PY207" s="862">
        <v>0</v>
      </c>
      <c r="PZ207" s="862">
        <v>0</v>
      </c>
      <c r="QA207" s="862">
        <v>0</v>
      </c>
      <c r="QB207" s="862">
        <v>0</v>
      </c>
      <c r="QC207" s="862">
        <v>0</v>
      </c>
      <c r="QD207" s="862">
        <v>0</v>
      </c>
      <c r="QE207" s="862">
        <v>0</v>
      </c>
      <c r="QF207" s="862">
        <v>0</v>
      </c>
      <c r="QG207" s="862">
        <v>0</v>
      </c>
      <c r="QH207" s="862">
        <v>0</v>
      </c>
      <c r="QI207" s="862">
        <v>0</v>
      </c>
      <c r="QJ207" s="862">
        <v>0</v>
      </c>
      <c r="QK207" s="862">
        <v>0</v>
      </c>
      <c r="QL207" s="862">
        <v>0</v>
      </c>
      <c r="QM207" s="862">
        <v>0</v>
      </c>
      <c r="QN207" s="862">
        <v>0</v>
      </c>
      <c r="QO207" s="862">
        <v>0</v>
      </c>
      <c r="QP207" s="862">
        <v>0</v>
      </c>
      <c r="QQ207" s="862">
        <v>0</v>
      </c>
      <c r="QR207" s="862">
        <v>0</v>
      </c>
      <c r="QS207" s="862">
        <v>0</v>
      </c>
      <c r="QT207" s="862">
        <v>0</v>
      </c>
      <c r="QU207" s="862">
        <v>0</v>
      </c>
      <c r="QV207" s="862">
        <v>0</v>
      </c>
      <c r="QW207" s="862">
        <v>0</v>
      </c>
      <c r="QX207" s="862">
        <v>0</v>
      </c>
      <c r="QY207" s="862">
        <v>0</v>
      </c>
      <c r="QZ207" s="862">
        <v>0</v>
      </c>
      <c r="RA207" s="862">
        <v>0</v>
      </c>
      <c r="RB207" s="862">
        <v>0</v>
      </c>
      <c r="RC207" s="862">
        <v>0</v>
      </c>
      <c r="RD207" s="862">
        <v>0</v>
      </c>
      <c r="RE207" s="862">
        <v>0</v>
      </c>
      <c r="RF207" s="862">
        <v>0</v>
      </c>
      <c r="RG207" s="862">
        <v>0</v>
      </c>
      <c r="RH207" s="862">
        <v>0</v>
      </c>
      <c r="RI207" s="862">
        <v>0</v>
      </c>
      <c r="RJ207" s="862">
        <v>0</v>
      </c>
      <c r="RK207" s="862">
        <v>0</v>
      </c>
      <c r="RL207" s="862">
        <v>0</v>
      </c>
      <c r="RM207" s="862">
        <v>0</v>
      </c>
      <c r="RN207" s="862">
        <v>0</v>
      </c>
      <c r="RO207" s="862">
        <v>0</v>
      </c>
      <c r="RP207" s="862">
        <v>0</v>
      </c>
      <c r="RQ207" s="862">
        <v>0</v>
      </c>
      <c r="RR207" s="862">
        <v>0</v>
      </c>
      <c r="RS207" s="862">
        <v>0</v>
      </c>
      <c r="RT207" s="862">
        <v>0</v>
      </c>
      <c r="RU207" s="862">
        <v>0</v>
      </c>
      <c r="RV207" s="862">
        <v>0</v>
      </c>
      <c r="RW207" s="862">
        <v>0</v>
      </c>
      <c r="RX207" s="862">
        <v>0</v>
      </c>
      <c r="RY207" s="862">
        <v>0</v>
      </c>
      <c r="RZ207" s="862">
        <v>0</v>
      </c>
      <c r="SA207" s="862">
        <v>0</v>
      </c>
      <c r="SB207" s="862">
        <v>0</v>
      </c>
      <c r="SC207" s="862">
        <v>0</v>
      </c>
      <c r="SD207" s="862">
        <v>0</v>
      </c>
      <c r="SE207" s="862">
        <v>0</v>
      </c>
      <c r="SF207" s="862">
        <v>0</v>
      </c>
      <c r="SG207" s="862">
        <v>0</v>
      </c>
      <c r="SH207" s="862">
        <v>0</v>
      </c>
      <c r="SI207" s="862">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931</v>
      </c>
      <c r="J208" s="764"/>
      <c r="K208" s="862">
        <v>0</v>
      </c>
      <c r="L208" s="862">
        <v>0</v>
      </c>
      <c r="M208" s="862">
        <v>0</v>
      </c>
      <c r="N208" s="862">
        <v>0</v>
      </c>
      <c r="O208" s="862">
        <v>0</v>
      </c>
      <c r="P208" s="862">
        <v>0</v>
      </c>
      <c r="Q208" s="862">
        <v>0</v>
      </c>
      <c r="R208" s="862">
        <v>0</v>
      </c>
      <c r="S208" s="862">
        <v>0</v>
      </c>
      <c r="T208" s="862">
        <v>0</v>
      </c>
      <c r="U208" s="862">
        <v>0</v>
      </c>
      <c r="V208" s="862">
        <v>0</v>
      </c>
      <c r="W208" s="862">
        <v>0</v>
      </c>
      <c r="X208" s="862">
        <v>0</v>
      </c>
      <c r="Y208" s="862">
        <v>0</v>
      </c>
      <c r="Z208" s="862">
        <v>0</v>
      </c>
      <c r="AA208" s="862">
        <v>0</v>
      </c>
      <c r="AB208" s="862">
        <v>0</v>
      </c>
      <c r="AC208" s="862">
        <v>0</v>
      </c>
      <c r="AD208" s="862">
        <v>0</v>
      </c>
      <c r="AE208" s="862">
        <v>0</v>
      </c>
      <c r="AF208" s="862">
        <v>0</v>
      </c>
      <c r="AG208" s="862">
        <v>0</v>
      </c>
      <c r="AH208" s="862">
        <v>0</v>
      </c>
      <c r="AI208" s="862">
        <v>0</v>
      </c>
      <c r="AJ208" s="862">
        <v>0</v>
      </c>
      <c r="AK208" s="862">
        <v>0</v>
      </c>
      <c r="AL208" s="862">
        <v>0</v>
      </c>
      <c r="AM208" s="862">
        <v>0</v>
      </c>
      <c r="AN208" s="862">
        <v>0</v>
      </c>
      <c r="AO208" s="862">
        <v>0</v>
      </c>
      <c r="AP208" s="862">
        <v>0</v>
      </c>
      <c r="AQ208" s="862">
        <v>0</v>
      </c>
      <c r="AR208" s="862">
        <v>0</v>
      </c>
      <c r="AS208" s="862">
        <v>0</v>
      </c>
      <c r="AT208" s="862">
        <v>0</v>
      </c>
      <c r="AU208" s="862">
        <v>0</v>
      </c>
      <c r="AV208" s="862">
        <v>0</v>
      </c>
      <c r="AW208" s="862">
        <v>0</v>
      </c>
      <c r="AX208" s="862">
        <v>0</v>
      </c>
      <c r="AY208" s="862">
        <v>0</v>
      </c>
      <c r="AZ208" s="862">
        <v>0</v>
      </c>
      <c r="BA208" s="862">
        <v>0</v>
      </c>
      <c r="BB208" s="862">
        <v>0</v>
      </c>
      <c r="BC208" s="862">
        <v>0</v>
      </c>
      <c r="BD208" s="862">
        <v>0</v>
      </c>
      <c r="BE208" s="862">
        <v>0</v>
      </c>
      <c r="BF208" s="862">
        <v>0</v>
      </c>
      <c r="BG208" s="862">
        <v>0</v>
      </c>
      <c r="BH208" s="862">
        <v>0</v>
      </c>
      <c r="BI208" s="862">
        <v>0</v>
      </c>
      <c r="BJ208" s="862">
        <v>0</v>
      </c>
      <c r="BK208" s="862">
        <v>0</v>
      </c>
      <c r="BL208" s="862">
        <v>0</v>
      </c>
      <c r="BM208" s="862">
        <v>0</v>
      </c>
      <c r="BN208" s="862">
        <v>0</v>
      </c>
      <c r="BO208" s="862">
        <v>0</v>
      </c>
      <c r="BP208" s="862">
        <v>0</v>
      </c>
      <c r="BQ208" s="862">
        <v>0</v>
      </c>
      <c r="BR208" s="862">
        <v>0</v>
      </c>
      <c r="BS208" s="862">
        <v>0</v>
      </c>
      <c r="BT208" s="862">
        <v>0</v>
      </c>
      <c r="BU208" s="862">
        <v>0</v>
      </c>
      <c r="BV208" s="862">
        <v>0</v>
      </c>
      <c r="BW208" s="862">
        <v>0</v>
      </c>
      <c r="BX208" s="862">
        <v>0</v>
      </c>
      <c r="BY208" s="862">
        <v>0</v>
      </c>
      <c r="BZ208" s="862">
        <v>0</v>
      </c>
      <c r="CA208" s="862">
        <v>0</v>
      </c>
      <c r="CB208" s="862">
        <v>0</v>
      </c>
      <c r="CC208" s="862">
        <v>0</v>
      </c>
      <c r="CD208" s="862">
        <v>0</v>
      </c>
      <c r="CE208" s="862">
        <v>0</v>
      </c>
      <c r="CF208" s="862">
        <v>0</v>
      </c>
      <c r="CG208" s="862">
        <v>0</v>
      </c>
      <c r="CH208" s="862">
        <v>0</v>
      </c>
      <c r="CI208" s="862">
        <v>0</v>
      </c>
      <c r="CJ208" s="862">
        <v>0</v>
      </c>
      <c r="CK208" s="862">
        <v>0</v>
      </c>
      <c r="CL208" s="862">
        <v>0</v>
      </c>
      <c r="CM208" s="862">
        <v>0</v>
      </c>
      <c r="CN208" s="862">
        <v>0</v>
      </c>
      <c r="CO208" s="862">
        <v>0</v>
      </c>
      <c r="CP208" s="862">
        <v>0</v>
      </c>
      <c r="CQ208" s="862">
        <v>0</v>
      </c>
      <c r="CR208" s="862">
        <v>0</v>
      </c>
      <c r="CS208" s="862">
        <v>0</v>
      </c>
      <c r="CT208" s="862">
        <v>0</v>
      </c>
      <c r="CU208" s="862">
        <v>0</v>
      </c>
      <c r="CV208" s="862">
        <v>0</v>
      </c>
      <c r="CW208" s="862">
        <v>0</v>
      </c>
      <c r="CX208" s="862">
        <v>0</v>
      </c>
      <c r="CY208" s="862">
        <v>0</v>
      </c>
      <c r="CZ208" s="862">
        <v>0</v>
      </c>
      <c r="DA208" s="862">
        <v>0</v>
      </c>
      <c r="DB208" s="862">
        <v>0</v>
      </c>
      <c r="DC208" s="862">
        <v>0</v>
      </c>
      <c r="DD208" s="862">
        <v>0</v>
      </c>
      <c r="DE208" s="862">
        <v>0</v>
      </c>
      <c r="DF208" s="862">
        <v>0</v>
      </c>
      <c r="DG208" s="862">
        <v>0</v>
      </c>
      <c r="DH208" s="862">
        <v>0</v>
      </c>
      <c r="DI208" s="862">
        <v>0</v>
      </c>
      <c r="DJ208" s="862">
        <v>0</v>
      </c>
      <c r="DK208" s="862">
        <v>0</v>
      </c>
      <c r="DL208" s="862">
        <v>0</v>
      </c>
      <c r="DM208" s="862">
        <v>0</v>
      </c>
      <c r="DN208" s="862">
        <v>0</v>
      </c>
      <c r="DO208" s="862">
        <v>0</v>
      </c>
      <c r="DP208" s="862">
        <v>0</v>
      </c>
      <c r="DQ208" s="862">
        <v>0</v>
      </c>
      <c r="DR208" s="862">
        <v>0</v>
      </c>
      <c r="DS208" s="862">
        <v>0</v>
      </c>
      <c r="DT208" s="862">
        <v>0</v>
      </c>
      <c r="DU208" s="862">
        <v>0</v>
      </c>
      <c r="DV208" s="862">
        <v>0</v>
      </c>
      <c r="DW208" s="862">
        <v>0</v>
      </c>
      <c r="DX208" s="862">
        <v>0</v>
      </c>
      <c r="DY208" s="862">
        <v>0</v>
      </c>
      <c r="DZ208" s="862">
        <v>0</v>
      </c>
      <c r="EA208" s="862">
        <v>0</v>
      </c>
      <c r="EB208" s="862">
        <v>0</v>
      </c>
      <c r="EC208" s="862">
        <v>0</v>
      </c>
      <c r="ED208" s="862">
        <v>0</v>
      </c>
      <c r="EE208" s="862">
        <v>0</v>
      </c>
      <c r="EF208" s="862">
        <v>0</v>
      </c>
      <c r="EG208" s="862">
        <v>0</v>
      </c>
      <c r="EH208" s="862">
        <v>0</v>
      </c>
      <c r="EI208" s="862">
        <v>0</v>
      </c>
      <c r="EJ208" s="862">
        <v>0</v>
      </c>
      <c r="EK208" s="862">
        <v>0</v>
      </c>
      <c r="EL208" s="862">
        <v>0</v>
      </c>
      <c r="EM208" s="862">
        <v>0</v>
      </c>
      <c r="EN208" s="862">
        <v>0</v>
      </c>
      <c r="EO208" s="862">
        <v>0</v>
      </c>
      <c r="EP208" s="862">
        <v>0</v>
      </c>
      <c r="EQ208" s="862">
        <v>0</v>
      </c>
      <c r="ER208" s="862">
        <v>0</v>
      </c>
      <c r="ES208" s="862">
        <v>0</v>
      </c>
      <c r="ET208" s="862">
        <v>0</v>
      </c>
      <c r="EU208" s="862">
        <v>0</v>
      </c>
      <c r="EV208" s="862">
        <v>0</v>
      </c>
      <c r="EW208" s="862">
        <v>0</v>
      </c>
      <c r="EX208" s="862">
        <v>0</v>
      </c>
      <c r="EY208" s="862">
        <v>0</v>
      </c>
      <c r="EZ208" s="862">
        <v>0</v>
      </c>
      <c r="FA208" s="862">
        <v>0</v>
      </c>
      <c r="FB208" s="862">
        <v>0</v>
      </c>
      <c r="FC208" s="862">
        <v>0</v>
      </c>
      <c r="FD208" s="862">
        <v>0</v>
      </c>
      <c r="FE208" s="862">
        <v>0</v>
      </c>
      <c r="FF208" s="862">
        <v>0</v>
      </c>
      <c r="FG208" s="862">
        <v>0</v>
      </c>
      <c r="FH208" s="862">
        <v>0</v>
      </c>
      <c r="FI208" s="862">
        <v>0</v>
      </c>
      <c r="FJ208" s="862">
        <v>0</v>
      </c>
      <c r="FK208" s="862">
        <v>0</v>
      </c>
      <c r="FL208" s="862">
        <v>0</v>
      </c>
      <c r="FM208" s="862">
        <v>0</v>
      </c>
      <c r="FN208" s="862">
        <v>0</v>
      </c>
      <c r="FO208" s="862">
        <v>0</v>
      </c>
      <c r="FP208" s="862">
        <v>0</v>
      </c>
      <c r="FQ208" s="862">
        <v>0</v>
      </c>
      <c r="FR208" s="862">
        <v>0</v>
      </c>
      <c r="FS208" s="862">
        <v>0</v>
      </c>
      <c r="FT208" s="862">
        <v>0</v>
      </c>
      <c r="FU208" s="862">
        <v>0</v>
      </c>
      <c r="FV208" s="862">
        <v>0</v>
      </c>
      <c r="FW208" s="862">
        <v>0</v>
      </c>
      <c r="FX208" s="862">
        <v>0</v>
      </c>
      <c r="FY208" s="862">
        <v>0</v>
      </c>
      <c r="FZ208" s="862">
        <v>0</v>
      </c>
      <c r="GA208" s="862">
        <v>0</v>
      </c>
      <c r="GB208" s="862">
        <v>0</v>
      </c>
      <c r="GC208" s="862">
        <v>0</v>
      </c>
      <c r="GD208" s="862">
        <v>0</v>
      </c>
      <c r="GE208" s="862">
        <v>0</v>
      </c>
      <c r="GF208" s="862">
        <v>0</v>
      </c>
      <c r="GG208" s="862">
        <v>0</v>
      </c>
      <c r="GH208" s="862">
        <v>0</v>
      </c>
      <c r="GI208" s="862">
        <v>0</v>
      </c>
      <c r="GJ208" s="862">
        <v>0</v>
      </c>
      <c r="GK208" s="862">
        <v>0</v>
      </c>
      <c r="GL208" s="862">
        <v>0</v>
      </c>
      <c r="GM208" s="862">
        <v>0</v>
      </c>
      <c r="GN208" s="862">
        <v>0</v>
      </c>
      <c r="GO208" s="862">
        <v>0</v>
      </c>
      <c r="GP208" s="862">
        <v>0</v>
      </c>
      <c r="GQ208" s="862">
        <v>0</v>
      </c>
      <c r="GR208" s="862">
        <v>0</v>
      </c>
      <c r="GS208" s="862">
        <v>0</v>
      </c>
      <c r="GT208" s="862">
        <v>0</v>
      </c>
      <c r="GU208" s="862">
        <v>0</v>
      </c>
      <c r="GV208" s="862">
        <v>0</v>
      </c>
      <c r="GW208" s="862">
        <v>0</v>
      </c>
      <c r="GX208" s="862">
        <v>0</v>
      </c>
      <c r="GY208" s="862">
        <v>0</v>
      </c>
      <c r="GZ208" s="862">
        <v>0</v>
      </c>
      <c r="HA208" s="862">
        <v>0</v>
      </c>
      <c r="HB208" s="862">
        <v>0</v>
      </c>
      <c r="HC208" s="862">
        <v>0</v>
      </c>
      <c r="HD208" s="862">
        <v>0</v>
      </c>
      <c r="HE208" s="862">
        <v>0</v>
      </c>
      <c r="HF208" s="862">
        <v>0</v>
      </c>
      <c r="HG208" s="862">
        <v>0</v>
      </c>
      <c r="HH208" s="862">
        <v>0</v>
      </c>
      <c r="HI208" s="862">
        <v>0</v>
      </c>
      <c r="HJ208" s="862">
        <v>0</v>
      </c>
      <c r="HK208" s="862">
        <v>0</v>
      </c>
      <c r="HL208" s="862">
        <v>0</v>
      </c>
      <c r="HM208" s="862">
        <v>0</v>
      </c>
      <c r="HN208" s="862">
        <v>0</v>
      </c>
      <c r="HO208" s="862">
        <v>0</v>
      </c>
      <c r="HP208" s="862">
        <v>0</v>
      </c>
      <c r="HQ208" s="862">
        <v>0</v>
      </c>
      <c r="HR208" s="862">
        <v>0</v>
      </c>
      <c r="HS208" s="862">
        <v>0</v>
      </c>
      <c r="HT208" s="862">
        <v>0</v>
      </c>
      <c r="HU208" s="862">
        <v>0</v>
      </c>
      <c r="HV208" s="862">
        <v>0</v>
      </c>
      <c r="HW208" s="862">
        <v>0</v>
      </c>
      <c r="HX208" s="862">
        <v>0</v>
      </c>
      <c r="HY208" s="862">
        <v>0</v>
      </c>
      <c r="HZ208" s="862">
        <v>0</v>
      </c>
      <c r="IA208" s="862">
        <v>0</v>
      </c>
      <c r="IB208" s="862">
        <v>0</v>
      </c>
      <c r="IC208" s="862">
        <v>0</v>
      </c>
      <c r="ID208" s="862">
        <v>0</v>
      </c>
      <c r="IE208" s="862">
        <v>0</v>
      </c>
      <c r="IF208" s="862">
        <v>0</v>
      </c>
      <c r="IG208" s="862">
        <v>0</v>
      </c>
      <c r="IH208" s="862">
        <v>0</v>
      </c>
      <c r="II208" s="862">
        <v>0</v>
      </c>
      <c r="IJ208" s="862">
        <v>0</v>
      </c>
      <c r="IK208" s="862">
        <v>0</v>
      </c>
      <c r="IL208" s="862">
        <v>0</v>
      </c>
      <c r="IM208" s="862">
        <v>0</v>
      </c>
      <c r="IN208" s="862">
        <v>0</v>
      </c>
      <c r="IO208" s="862">
        <v>0</v>
      </c>
      <c r="IP208" s="862">
        <v>0</v>
      </c>
      <c r="IQ208" s="862">
        <v>0</v>
      </c>
      <c r="IR208" s="862">
        <v>0</v>
      </c>
      <c r="IS208" s="862">
        <v>0</v>
      </c>
      <c r="IT208" s="862">
        <v>0</v>
      </c>
      <c r="IU208" s="862">
        <v>0</v>
      </c>
      <c r="IV208" s="862">
        <v>0</v>
      </c>
      <c r="IW208" s="862">
        <v>0</v>
      </c>
      <c r="IX208" s="862">
        <v>0</v>
      </c>
      <c r="IY208" s="862">
        <v>0</v>
      </c>
      <c r="IZ208" s="862">
        <v>0</v>
      </c>
      <c r="JA208" s="862">
        <v>0</v>
      </c>
      <c r="JB208" s="862">
        <v>0</v>
      </c>
      <c r="JC208" s="862">
        <v>0</v>
      </c>
      <c r="JD208" s="862">
        <v>0</v>
      </c>
      <c r="JE208" s="862">
        <v>0</v>
      </c>
      <c r="JF208" s="862">
        <v>0</v>
      </c>
      <c r="JG208" s="862">
        <v>0</v>
      </c>
      <c r="JH208" s="862">
        <v>0</v>
      </c>
      <c r="JI208" s="862">
        <v>0</v>
      </c>
      <c r="JJ208" s="862">
        <v>0</v>
      </c>
      <c r="JK208" s="862">
        <v>0</v>
      </c>
      <c r="JL208" s="862">
        <v>0</v>
      </c>
      <c r="JM208" s="862">
        <v>0</v>
      </c>
      <c r="JN208" s="862">
        <v>0</v>
      </c>
      <c r="JO208" s="862">
        <v>0</v>
      </c>
      <c r="JP208" s="862">
        <v>0</v>
      </c>
      <c r="JQ208" s="862">
        <v>0</v>
      </c>
      <c r="JR208" s="862">
        <v>0</v>
      </c>
      <c r="JS208" s="862">
        <v>0</v>
      </c>
      <c r="JT208" s="862">
        <v>0</v>
      </c>
      <c r="JU208" s="862">
        <v>0</v>
      </c>
      <c r="JV208" s="862">
        <v>0</v>
      </c>
      <c r="JW208" s="862">
        <v>0</v>
      </c>
      <c r="JX208" s="862">
        <v>0</v>
      </c>
      <c r="JY208" s="862">
        <v>0</v>
      </c>
      <c r="JZ208" s="862">
        <v>0</v>
      </c>
      <c r="KA208" s="862">
        <v>0</v>
      </c>
      <c r="KB208" s="862">
        <v>0</v>
      </c>
      <c r="KC208" s="862">
        <v>0</v>
      </c>
      <c r="KD208" s="862">
        <v>0</v>
      </c>
      <c r="KE208" s="862">
        <v>0</v>
      </c>
      <c r="KF208" s="862">
        <v>0</v>
      </c>
      <c r="KG208" s="862">
        <v>0</v>
      </c>
      <c r="KH208" s="862">
        <v>0</v>
      </c>
      <c r="KI208" s="862">
        <v>0</v>
      </c>
      <c r="KJ208" s="862">
        <v>0</v>
      </c>
      <c r="KK208" s="862">
        <v>0</v>
      </c>
      <c r="KL208" s="862">
        <v>0</v>
      </c>
      <c r="KM208" s="862">
        <v>0</v>
      </c>
      <c r="KN208" s="862">
        <v>0</v>
      </c>
      <c r="KO208" s="862">
        <v>0</v>
      </c>
      <c r="KP208" s="862">
        <v>0</v>
      </c>
      <c r="KQ208" s="862">
        <v>0</v>
      </c>
      <c r="KR208" s="862">
        <v>0</v>
      </c>
      <c r="KS208" s="862">
        <v>0</v>
      </c>
      <c r="KT208" s="862">
        <v>0</v>
      </c>
      <c r="KU208" s="862">
        <v>0</v>
      </c>
      <c r="KV208" s="862">
        <v>0</v>
      </c>
      <c r="KW208" s="862">
        <v>0</v>
      </c>
      <c r="KX208" s="862">
        <v>0</v>
      </c>
      <c r="KY208" s="862">
        <v>0</v>
      </c>
      <c r="KZ208" s="862">
        <v>0</v>
      </c>
      <c r="LA208" s="862">
        <v>0</v>
      </c>
      <c r="LB208" s="862">
        <v>0</v>
      </c>
      <c r="LC208" s="862">
        <v>0</v>
      </c>
      <c r="LD208" s="862">
        <v>0</v>
      </c>
      <c r="LE208" s="862">
        <v>0</v>
      </c>
      <c r="LF208" s="862">
        <v>0</v>
      </c>
      <c r="LG208" s="862">
        <v>0</v>
      </c>
      <c r="LH208" s="862">
        <v>0</v>
      </c>
      <c r="LI208" s="862">
        <v>0</v>
      </c>
      <c r="LJ208" s="862">
        <v>0</v>
      </c>
      <c r="LK208" s="862">
        <v>0</v>
      </c>
      <c r="LL208" s="862">
        <v>0</v>
      </c>
      <c r="LM208" s="862">
        <v>0</v>
      </c>
      <c r="LN208" s="862">
        <v>0</v>
      </c>
      <c r="LO208" s="862">
        <v>0</v>
      </c>
      <c r="LP208" s="862">
        <v>0</v>
      </c>
      <c r="LQ208" s="862">
        <v>0</v>
      </c>
      <c r="LR208" s="862">
        <v>0</v>
      </c>
      <c r="LS208" s="862">
        <v>0</v>
      </c>
      <c r="LT208" s="862">
        <v>0</v>
      </c>
      <c r="LU208" s="862">
        <v>0</v>
      </c>
      <c r="LV208" s="862">
        <v>0</v>
      </c>
      <c r="LW208" s="862">
        <v>0</v>
      </c>
      <c r="LX208" s="862">
        <v>0</v>
      </c>
      <c r="LY208" s="862">
        <v>0</v>
      </c>
      <c r="LZ208" s="862">
        <v>0</v>
      </c>
      <c r="MA208" s="862">
        <v>0</v>
      </c>
      <c r="MB208" s="862">
        <v>0</v>
      </c>
      <c r="MC208" s="862">
        <v>0</v>
      </c>
      <c r="MD208" s="862">
        <v>0</v>
      </c>
      <c r="ME208" s="862">
        <v>0</v>
      </c>
      <c r="MF208" s="862">
        <v>0</v>
      </c>
      <c r="MG208" s="862">
        <v>0</v>
      </c>
      <c r="MH208" s="862">
        <v>0</v>
      </c>
      <c r="MI208" s="862">
        <v>0</v>
      </c>
      <c r="MJ208" s="862">
        <v>0</v>
      </c>
      <c r="MK208" s="862">
        <v>0</v>
      </c>
      <c r="ML208" s="862">
        <v>0</v>
      </c>
      <c r="MM208" s="862">
        <v>0</v>
      </c>
      <c r="MN208" s="862">
        <v>0</v>
      </c>
      <c r="MO208" s="862">
        <v>0</v>
      </c>
      <c r="MP208" s="862">
        <v>0</v>
      </c>
      <c r="MQ208" s="862">
        <v>0</v>
      </c>
      <c r="MR208" s="862">
        <v>0</v>
      </c>
      <c r="MS208" s="862">
        <v>0</v>
      </c>
      <c r="MT208" s="862">
        <v>0</v>
      </c>
      <c r="MU208" s="862">
        <v>0</v>
      </c>
      <c r="MV208" s="862">
        <v>0</v>
      </c>
      <c r="MW208" s="862">
        <v>0</v>
      </c>
      <c r="MX208" s="862">
        <v>0</v>
      </c>
      <c r="MY208" s="862">
        <v>0</v>
      </c>
      <c r="MZ208" s="862">
        <v>0</v>
      </c>
      <c r="NA208" s="862">
        <v>0</v>
      </c>
      <c r="NB208" s="862">
        <v>0</v>
      </c>
      <c r="NC208" s="862">
        <v>0</v>
      </c>
      <c r="ND208" s="862">
        <v>0</v>
      </c>
      <c r="NE208" s="862">
        <v>0</v>
      </c>
      <c r="NF208" s="862">
        <v>0</v>
      </c>
      <c r="NG208" s="862">
        <v>0</v>
      </c>
      <c r="NH208" s="862">
        <v>0</v>
      </c>
      <c r="NI208" s="862">
        <v>0</v>
      </c>
      <c r="NJ208" s="862">
        <v>0</v>
      </c>
      <c r="NK208" s="862">
        <v>0</v>
      </c>
      <c r="NL208" s="862">
        <v>0</v>
      </c>
      <c r="NM208" s="862">
        <v>0</v>
      </c>
      <c r="NN208" s="862">
        <v>0</v>
      </c>
      <c r="NO208" s="862">
        <v>0</v>
      </c>
      <c r="NP208" s="862">
        <v>0</v>
      </c>
      <c r="NQ208" s="862">
        <v>0</v>
      </c>
      <c r="NR208" s="862">
        <v>0</v>
      </c>
      <c r="NS208" s="862">
        <v>0</v>
      </c>
      <c r="NT208" s="862">
        <v>0</v>
      </c>
      <c r="NU208" s="862">
        <v>0</v>
      </c>
      <c r="NV208" s="862">
        <v>0</v>
      </c>
      <c r="NW208" s="862">
        <v>0</v>
      </c>
      <c r="NX208" s="862">
        <v>0</v>
      </c>
      <c r="NY208" s="862">
        <v>0</v>
      </c>
      <c r="NZ208" s="862">
        <v>0</v>
      </c>
      <c r="OA208" s="862">
        <v>0</v>
      </c>
      <c r="OB208" s="862">
        <v>0</v>
      </c>
      <c r="OC208" s="862">
        <v>0</v>
      </c>
      <c r="OD208" s="862">
        <v>0</v>
      </c>
      <c r="OE208" s="862">
        <v>0</v>
      </c>
      <c r="OF208" s="862">
        <v>0</v>
      </c>
      <c r="OG208" s="862">
        <v>0</v>
      </c>
      <c r="OH208" s="862">
        <v>0</v>
      </c>
      <c r="OI208" s="862">
        <v>0</v>
      </c>
      <c r="OJ208" s="862">
        <v>0</v>
      </c>
      <c r="OK208" s="862">
        <v>0</v>
      </c>
      <c r="OL208" s="862">
        <v>0</v>
      </c>
      <c r="OM208" s="862">
        <v>0</v>
      </c>
      <c r="ON208" s="862">
        <v>0</v>
      </c>
      <c r="OO208" s="862">
        <v>0</v>
      </c>
      <c r="OP208" s="862">
        <v>0</v>
      </c>
      <c r="OQ208" s="862">
        <v>0</v>
      </c>
      <c r="OR208" s="862">
        <v>0</v>
      </c>
      <c r="OS208" s="862">
        <v>0</v>
      </c>
      <c r="OT208" s="862">
        <v>0</v>
      </c>
      <c r="OU208" s="862">
        <v>0</v>
      </c>
      <c r="OV208" s="862">
        <v>0</v>
      </c>
      <c r="OW208" s="862">
        <v>0</v>
      </c>
      <c r="OX208" s="862">
        <v>0</v>
      </c>
      <c r="OY208" s="862">
        <v>0</v>
      </c>
      <c r="OZ208" s="862">
        <v>0</v>
      </c>
      <c r="PA208" s="862">
        <v>0</v>
      </c>
      <c r="PB208" s="862">
        <v>0</v>
      </c>
      <c r="PC208" s="862">
        <v>0</v>
      </c>
      <c r="PD208" s="862">
        <v>0</v>
      </c>
      <c r="PE208" s="862">
        <v>0</v>
      </c>
      <c r="PF208" s="862">
        <v>0</v>
      </c>
      <c r="PG208" s="862">
        <v>0</v>
      </c>
      <c r="PH208" s="862">
        <v>0</v>
      </c>
      <c r="PI208" s="862">
        <v>0</v>
      </c>
      <c r="PJ208" s="862">
        <v>0</v>
      </c>
      <c r="PK208" s="862">
        <v>0</v>
      </c>
      <c r="PL208" s="862">
        <v>0</v>
      </c>
      <c r="PM208" s="862">
        <v>0</v>
      </c>
      <c r="PN208" s="862">
        <v>0</v>
      </c>
      <c r="PO208" s="862">
        <v>0</v>
      </c>
      <c r="PP208" s="862">
        <v>0</v>
      </c>
      <c r="PQ208" s="862">
        <v>0</v>
      </c>
      <c r="PR208" s="862">
        <v>0</v>
      </c>
      <c r="PS208" s="862">
        <v>0</v>
      </c>
      <c r="PT208" s="862">
        <v>0</v>
      </c>
      <c r="PU208" s="862">
        <v>0</v>
      </c>
      <c r="PV208" s="862">
        <v>0</v>
      </c>
      <c r="PW208" s="862">
        <v>0</v>
      </c>
      <c r="PX208" s="862">
        <v>0</v>
      </c>
      <c r="PY208" s="862">
        <v>0</v>
      </c>
      <c r="PZ208" s="862">
        <v>0</v>
      </c>
      <c r="QA208" s="862">
        <v>0</v>
      </c>
      <c r="QB208" s="862">
        <v>0</v>
      </c>
      <c r="QC208" s="862">
        <v>0</v>
      </c>
      <c r="QD208" s="862">
        <v>0</v>
      </c>
      <c r="QE208" s="862">
        <v>0</v>
      </c>
      <c r="QF208" s="862">
        <v>0</v>
      </c>
      <c r="QG208" s="862">
        <v>0</v>
      </c>
      <c r="QH208" s="862">
        <v>0</v>
      </c>
      <c r="QI208" s="862">
        <v>0</v>
      </c>
      <c r="QJ208" s="862">
        <v>0</v>
      </c>
      <c r="QK208" s="862">
        <v>0</v>
      </c>
      <c r="QL208" s="862">
        <v>0</v>
      </c>
      <c r="QM208" s="862">
        <v>0</v>
      </c>
      <c r="QN208" s="862">
        <v>0</v>
      </c>
      <c r="QO208" s="862">
        <v>0</v>
      </c>
      <c r="QP208" s="862">
        <v>0</v>
      </c>
      <c r="QQ208" s="862">
        <v>0</v>
      </c>
      <c r="QR208" s="862">
        <v>0</v>
      </c>
      <c r="QS208" s="862">
        <v>0</v>
      </c>
      <c r="QT208" s="862">
        <v>0</v>
      </c>
      <c r="QU208" s="862">
        <v>0</v>
      </c>
      <c r="QV208" s="862">
        <v>0</v>
      </c>
      <c r="QW208" s="862">
        <v>0</v>
      </c>
      <c r="QX208" s="862">
        <v>0</v>
      </c>
      <c r="QY208" s="862">
        <v>0</v>
      </c>
      <c r="QZ208" s="862">
        <v>0</v>
      </c>
      <c r="RA208" s="862">
        <v>0</v>
      </c>
      <c r="RB208" s="862">
        <v>0</v>
      </c>
      <c r="RC208" s="862">
        <v>0</v>
      </c>
      <c r="RD208" s="862">
        <v>0</v>
      </c>
      <c r="RE208" s="862">
        <v>0</v>
      </c>
      <c r="RF208" s="862">
        <v>0</v>
      </c>
      <c r="RG208" s="862">
        <v>0</v>
      </c>
      <c r="RH208" s="862">
        <v>0</v>
      </c>
      <c r="RI208" s="862">
        <v>0</v>
      </c>
      <c r="RJ208" s="862">
        <v>0</v>
      </c>
      <c r="RK208" s="862">
        <v>0</v>
      </c>
      <c r="RL208" s="862">
        <v>0</v>
      </c>
      <c r="RM208" s="862">
        <v>0</v>
      </c>
      <c r="RN208" s="862">
        <v>0</v>
      </c>
      <c r="RO208" s="862">
        <v>0</v>
      </c>
      <c r="RP208" s="862">
        <v>0</v>
      </c>
      <c r="RQ208" s="862">
        <v>0</v>
      </c>
      <c r="RR208" s="862">
        <v>0</v>
      </c>
      <c r="RS208" s="862">
        <v>0</v>
      </c>
      <c r="RT208" s="862">
        <v>0</v>
      </c>
      <c r="RU208" s="862">
        <v>0</v>
      </c>
      <c r="RV208" s="862">
        <v>0</v>
      </c>
      <c r="RW208" s="862">
        <v>0</v>
      </c>
      <c r="RX208" s="862">
        <v>0</v>
      </c>
      <c r="RY208" s="862">
        <v>0</v>
      </c>
      <c r="RZ208" s="862">
        <v>0</v>
      </c>
      <c r="SA208" s="862">
        <v>0</v>
      </c>
      <c r="SB208" s="862">
        <v>0</v>
      </c>
      <c r="SC208" s="862">
        <v>0</v>
      </c>
      <c r="SD208" s="862">
        <v>0</v>
      </c>
      <c r="SE208" s="862">
        <v>0</v>
      </c>
      <c r="SF208" s="862">
        <v>0</v>
      </c>
      <c r="SG208" s="862">
        <v>0</v>
      </c>
      <c r="SH208" s="862">
        <v>0</v>
      </c>
      <c r="SI208" s="862">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932</v>
      </c>
      <c r="J209" s="764"/>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933</v>
      </c>
      <c r="J210" s="764"/>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939</v>
      </c>
      <c r="J211" s="764"/>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931</v>
      </c>
      <c r="J212" s="764"/>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932</v>
      </c>
      <c r="J213" s="764"/>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933</v>
      </c>
      <c r="J214" s="766"/>
      <c r="K214" s="863">
        <v>0</v>
      </c>
      <c r="L214" s="863">
        <v>0</v>
      </c>
      <c r="M214" s="863">
        <v>0</v>
      </c>
      <c r="N214" s="863">
        <v>0</v>
      </c>
      <c r="O214" s="863">
        <v>0</v>
      </c>
      <c r="P214" s="863">
        <v>0</v>
      </c>
      <c r="Q214" s="863">
        <v>0</v>
      </c>
      <c r="R214" s="863">
        <v>0</v>
      </c>
      <c r="S214" s="863">
        <v>0</v>
      </c>
      <c r="T214" s="863">
        <v>0</v>
      </c>
      <c r="U214" s="863">
        <v>0</v>
      </c>
      <c r="V214" s="863">
        <v>0</v>
      </c>
      <c r="W214" s="863">
        <v>0</v>
      </c>
      <c r="X214" s="863">
        <v>0</v>
      </c>
      <c r="Y214" s="863">
        <v>0</v>
      </c>
      <c r="Z214" s="863">
        <v>0</v>
      </c>
      <c r="AA214" s="863">
        <v>0</v>
      </c>
      <c r="AB214" s="863">
        <v>0</v>
      </c>
      <c r="AC214" s="863">
        <v>0</v>
      </c>
      <c r="AD214" s="863">
        <v>0</v>
      </c>
      <c r="AE214" s="863">
        <v>0</v>
      </c>
      <c r="AF214" s="863">
        <v>0</v>
      </c>
      <c r="AG214" s="863">
        <v>0</v>
      </c>
      <c r="AH214" s="863">
        <v>0</v>
      </c>
      <c r="AI214" s="863">
        <v>0</v>
      </c>
      <c r="AJ214" s="863">
        <v>0</v>
      </c>
      <c r="AK214" s="863">
        <v>0</v>
      </c>
      <c r="AL214" s="863">
        <v>0</v>
      </c>
      <c r="AM214" s="863">
        <v>0</v>
      </c>
      <c r="AN214" s="863">
        <v>0</v>
      </c>
      <c r="AO214" s="863">
        <v>0</v>
      </c>
      <c r="AP214" s="863">
        <v>0</v>
      </c>
      <c r="AQ214" s="863">
        <v>0</v>
      </c>
      <c r="AR214" s="863">
        <v>0</v>
      </c>
      <c r="AS214" s="863">
        <v>0</v>
      </c>
      <c r="AT214" s="863">
        <v>0</v>
      </c>
      <c r="AU214" s="863">
        <v>0</v>
      </c>
      <c r="AV214" s="863">
        <v>0</v>
      </c>
      <c r="AW214" s="863">
        <v>0</v>
      </c>
      <c r="AX214" s="863">
        <v>0</v>
      </c>
      <c r="AY214" s="863">
        <v>0</v>
      </c>
      <c r="AZ214" s="863">
        <v>0</v>
      </c>
      <c r="BA214" s="863">
        <v>0</v>
      </c>
      <c r="BB214" s="863">
        <v>0</v>
      </c>
      <c r="BC214" s="863">
        <v>0</v>
      </c>
      <c r="BD214" s="863">
        <v>0</v>
      </c>
      <c r="BE214" s="863">
        <v>0</v>
      </c>
      <c r="BF214" s="863">
        <v>0</v>
      </c>
      <c r="BG214" s="863">
        <v>0</v>
      </c>
      <c r="BH214" s="863">
        <v>0</v>
      </c>
      <c r="BI214" s="863">
        <v>0</v>
      </c>
      <c r="BJ214" s="863">
        <v>0</v>
      </c>
      <c r="BK214" s="863">
        <v>0</v>
      </c>
      <c r="BL214" s="863">
        <v>0</v>
      </c>
      <c r="BM214" s="863">
        <v>0</v>
      </c>
      <c r="BN214" s="863">
        <v>0</v>
      </c>
      <c r="BO214" s="863">
        <v>0</v>
      </c>
      <c r="BP214" s="863">
        <v>0</v>
      </c>
      <c r="BQ214" s="863">
        <v>0</v>
      </c>
      <c r="BR214" s="863">
        <v>0</v>
      </c>
      <c r="BS214" s="863">
        <v>0</v>
      </c>
      <c r="BT214" s="863">
        <v>0</v>
      </c>
      <c r="BU214" s="863">
        <v>0</v>
      </c>
      <c r="BV214" s="863">
        <v>0</v>
      </c>
      <c r="BW214" s="863">
        <v>0</v>
      </c>
      <c r="BX214" s="863">
        <v>0</v>
      </c>
      <c r="BY214" s="863">
        <v>0</v>
      </c>
      <c r="BZ214" s="863">
        <v>0</v>
      </c>
      <c r="CA214" s="863">
        <v>0</v>
      </c>
      <c r="CB214" s="863">
        <v>0</v>
      </c>
      <c r="CC214" s="863">
        <v>0</v>
      </c>
      <c r="CD214" s="863">
        <v>0</v>
      </c>
      <c r="CE214" s="863">
        <v>0</v>
      </c>
      <c r="CF214" s="863">
        <v>0</v>
      </c>
      <c r="CG214" s="863">
        <v>0</v>
      </c>
      <c r="CH214" s="863">
        <v>0</v>
      </c>
      <c r="CI214" s="863">
        <v>0</v>
      </c>
      <c r="CJ214" s="863">
        <v>0</v>
      </c>
      <c r="CK214" s="863">
        <v>0</v>
      </c>
      <c r="CL214" s="863">
        <v>0</v>
      </c>
      <c r="CM214" s="863">
        <v>0</v>
      </c>
      <c r="CN214" s="863">
        <v>0</v>
      </c>
      <c r="CO214" s="863">
        <v>0</v>
      </c>
      <c r="CP214" s="863">
        <v>0</v>
      </c>
      <c r="CQ214" s="863">
        <v>0</v>
      </c>
      <c r="CR214" s="863">
        <v>0</v>
      </c>
      <c r="CS214" s="863">
        <v>0</v>
      </c>
      <c r="CT214" s="863">
        <v>0</v>
      </c>
      <c r="CU214" s="863">
        <v>0</v>
      </c>
      <c r="CV214" s="863">
        <v>0</v>
      </c>
      <c r="CW214" s="863">
        <v>0</v>
      </c>
      <c r="CX214" s="863">
        <v>0</v>
      </c>
      <c r="CY214" s="863">
        <v>0</v>
      </c>
      <c r="CZ214" s="863">
        <v>0</v>
      </c>
      <c r="DA214" s="863">
        <v>0</v>
      </c>
      <c r="DB214" s="863">
        <v>0</v>
      </c>
      <c r="DC214" s="863">
        <v>0</v>
      </c>
      <c r="DD214" s="863">
        <v>0</v>
      </c>
      <c r="DE214" s="863">
        <v>0</v>
      </c>
      <c r="DF214" s="863">
        <v>0</v>
      </c>
      <c r="DG214" s="863">
        <v>0</v>
      </c>
      <c r="DH214" s="863">
        <v>0</v>
      </c>
      <c r="DI214" s="863">
        <v>0</v>
      </c>
      <c r="DJ214" s="863">
        <v>0</v>
      </c>
      <c r="DK214" s="863">
        <v>0</v>
      </c>
      <c r="DL214" s="863">
        <v>0</v>
      </c>
      <c r="DM214" s="863">
        <v>0</v>
      </c>
      <c r="DN214" s="863">
        <v>0</v>
      </c>
      <c r="DO214" s="863">
        <v>0</v>
      </c>
      <c r="DP214" s="863">
        <v>0</v>
      </c>
      <c r="DQ214" s="863">
        <v>0</v>
      </c>
      <c r="DR214" s="863">
        <v>0</v>
      </c>
      <c r="DS214" s="863">
        <v>0</v>
      </c>
      <c r="DT214" s="863">
        <v>0</v>
      </c>
      <c r="DU214" s="863">
        <v>0</v>
      </c>
      <c r="DV214" s="863">
        <v>0</v>
      </c>
      <c r="DW214" s="863">
        <v>0</v>
      </c>
      <c r="DX214" s="863">
        <v>0</v>
      </c>
      <c r="DY214" s="863">
        <v>0</v>
      </c>
      <c r="DZ214" s="863">
        <v>0</v>
      </c>
      <c r="EA214" s="863">
        <v>0</v>
      </c>
      <c r="EB214" s="863">
        <v>0</v>
      </c>
      <c r="EC214" s="863">
        <v>0</v>
      </c>
      <c r="ED214" s="863">
        <v>0</v>
      </c>
      <c r="EE214" s="863">
        <v>0</v>
      </c>
      <c r="EF214" s="863">
        <v>0</v>
      </c>
      <c r="EG214" s="863">
        <v>0</v>
      </c>
      <c r="EH214" s="863">
        <v>0</v>
      </c>
      <c r="EI214" s="863">
        <v>0</v>
      </c>
      <c r="EJ214" s="863">
        <v>0</v>
      </c>
      <c r="EK214" s="863">
        <v>0</v>
      </c>
      <c r="EL214" s="863">
        <v>0</v>
      </c>
      <c r="EM214" s="863">
        <v>0</v>
      </c>
      <c r="EN214" s="863">
        <v>0</v>
      </c>
      <c r="EO214" s="863">
        <v>0</v>
      </c>
      <c r="EP214" s="863">
        <v>0</v>
      </c>
      <c r="EQ214" s="863">
        <v>0</v>
      </c>
      <c r="ER214" s="863">
        <v>0</v>
      </c>
      <c r="ES214" s="863">
        <v>0</v>
      </c>
      <c r="ET214" s="863">
        <v>0</v>
      </c>
      <c r="EU214" s="863">
        <v>0</v>
      </c>
      <c r="EV214" s="863">
        <v>0</v>
      </c>
      <c r="EW214" s="863">
        <v>0</v>
      </c>
      <c r="EX214" s="863">
        <v>0</v>
      </c>
      <c r="EY214" s="863">
        <v>0</v>
      </c>
      <c r="EZ214" s="863">
        <v>0</v>
      </c>
      <c r="FA214" s="863">
        <v>0</v>
      </c>
      <c r="FB214" s="863">
        <v>0</v>
      </c>
      <c r="FC214" s="863">
        <v>0</v>
      </c>
      <c r="FD214" s="863">
        <v>0</v>
      </c>
      <c r="FE214" s="863">
        <v>0</v>
      </c>
      <c r="FF214" s="863">
        <v>0</v>
      </c>
      <c r="FG214" s="863">
        <v>0</v>
      </c>
      <c r="FH214" s="863">
        <v>0</v>
      </c>
      <c r="FI214" s="863">
        <v>0</v>
      </c>
      <c r="FJ214" s="863">
        <v>0</v>
      </c>
      <c r="FK214" s="863">
        <v>0</v>
      </c>
      <c r="FL214" s="863">
        <v>0</v>
      </c>
      <c r="FM214" s="863">
        <v>0</v>
      </c>
      <c r="FN214" s="863">
        <v>0</v>
      </c>
      <c r="FO214" s="863">
        <v>0</v>
      </c>
      <c r="FP214" s="863">
        <v>0</v>
      </c>
      <c r="FQ214" s="863">
        <v>0</v>
      </c>
      <c r="FR214" s="863">
        <v>0</v>
      </c>
      <c r="FS214" s="863">
        <v>0</v>
      </c>
      <c r="FT214" s="863">
        <v>0</v>
      </c>
      <c r="FU214" s="863">
        <v>0</v>
      </c>
      <c r="FV214" s="863">
        <v>0</v>
      </c>
      <c r="FW214" s="863">
        <v>0</v>
      </c>
      <c r="FX214" s="863">
        <v>0</v>
      </c>
      <c r="FY214" s="863">
        <v>0</v>
      </c>
      <c r="FZ214" s="863">
        <v>0</v>
      </c>
      <c r="GA214" s="863">
        <v>0</v>
      </c>
      <c r="GB214" s="863">
        <v>0</v>
      </c>
      <c r="GC214" s="863">
        <v>0</v>
      </c>
      <c r="GD214" s="863">
        <v>0</v>
      </c>
      <c r="GE214" s="863">
        <v>0</v>
      </c>
      <c r="GF214" s="863">
        <v>0</v>
      </c>
      <c r="GG214" s="863">
        <v>0</v>
      </c>
      <c r="GH214" s="863">
        <v>0</v>
      </c>
      <c r="GI214" s="863">
        <v>0</v>
      </c>
      <c r="GJ214" s="863">
        <v>0</v>
      </c>
      <c r="GK214" s="863">
        <v>0</v>
      </c>
      <c r="GL214" s="863">
        <v>0</v>
      </c>
      <c r="GM214" s="863">
        <v>0</v>
      </c>
      <c r="GN214" s="863">
        <v>0</v>
      </c>
      <c r="GO214" s="863">
        <v>0</v>
      </c>
      <c r="GP214" s="863">
        <v>0</v>
      </c>
      <c r="GQ214" s="863">
        <v>0</v>
      </c>
      <c r="GR214" s="863">
        <v>0</v>
      </c>
      <c r="GS214" s="863">
        <v>0</v>
      </c>
      <c r="GT214" s="863">
        <v>0</v>
      </c>
      <c r="GU214" s="863">
        <v>0</v>
      </c>
      <c r="GV214" s="863">
        <v>0</v>
      </c>
      <c r="GW214" s="863">
        <v>0</v>
      </c>
      <c r="GX214" s="863">
        <v>0</v>
      </c>
      <c r="GY214" s="863">
        <v>0</v>
      </c>
      <c r="GZ214" s="863">
        <v>0</v>
      </c>
      <c r="HA214" s="863">
        <v>0</v>
      </c>
      <c r="HB214" s="863">
        <v>0</v>
      </c>
      <c r="HC214" s="863">
        <v>0</v>
      </c>
      <c r="HD214" s="863">
        <v>0</v>
      </c>
      <c r="HE214" s="863">
        <v>0</v>
      </c>
      <c r="HF214" s="863">
        <v>0</v>
      </c>
      <c r="HG214" s="863">
        <v>0</v>
      </c>
      <c r="HH214" s="863">
        <v>0</v>
      </c>
      <c r="HI214" s="863">
        <v>0</v>
      </c>
      <c r="HJ214" s="863">
        <v>0</v>
      </c>
      <c r="HK214" s="863">
        <v>0</v>
      </c>
      <c r="HL214" s="863">
        <v>0</v>
      </c>
      <c r="HM214" s="863">
        <v>0</v>
      </c>
      <c r="HN214" s="863">
        <v>0</v>
      </c>
      <c r="HO214" s="863">
        <v>0</v>
      </c>
      <c r="HP214" s="863">
        <v>0</v>
      </c>
      <c r="HQ214" s="863">
        <v>0</v>
      </c>
      <c r="HR214" s="863">
        <v>0</v>
      </c>
      <c r="HS214" s="863">
        <v>0</v>
      </c>
      <c r="HT214" s="863">
        <v>0</v>
      </c>
      <c r="HU214" s="863">
        <v>0</v>
      </c>
      <c r="HV214" s="863">
        <v>0</v>
      </c>
      <c r="HW214" s="863">
        <v>0</v>
      </c>
      <c r="HX214" s="863">
        <v>0</v>
      </c>
      <c r="HY214" s="863">
        <v>0</v>
      </c>
      <c r="HZ214" s="863">
        <v>0</v>
      </c>
      <c r="IA214" s="863">
        <v>0</v>
      </c>
      <c r="IB214" s="863">
        <v>0</v>
      </c>
      <c r="IC214" s="863">
        <v>0</v>
      </c>
      <c r="ID214" s="863">
        <v>0</v>
      </c>
      <c r="IE214" s="863">
        <v>0</v>
      </c>
      <c r="IF214" s="863">
        <v>0</v>
      </c>
      <c r="IG214" s="863">
        <v>0</v>
      </c>
      <c r="IH214" s="863">
        <v>0</v>
      </c>
      <c r="II214" s="863">
        <v>0</v>
      </c>
      <c r="IJ214" s="863">
        <v>0</v>
      </c>
      <c r="IK214" s="863">
        <v>0</v>
      </c>
      <c r="IL214" s="863">
        <v>0</v>
      </c>
      <c r="IM214" s="863">
        <v>0</v>
      </c>
      <c r="IN214" s="863">
        <v>0</v>
      </c>
      <c r="IO214" s="863">
        <v>0</v>
      </c>
      <c r="IP214" s="863">
        <v>0</v>
      </c>
      <c r="IQ214" s="863">
        <v>0</v>
      </c>
      <c r="IR214" s="863">
        <v>0</v>
      </c>
      <c r="IS214" s="863">
        <v>0</v>
      </c>
      <c r="IT214" s="863">
        <v>0</v>
      </c>
      <c r="IU214" s="863">
        <v>0</v>
      </c>
      <c r="IV214" s="863">
        <v>0</v>
      </c>
      <c r="IW214" s="863">
        <v>0</v>
      </c>
      <c r="IX214" s="863">
        <v>0</v>
      </c>
      <c r="IY214" s="863">
        <v>0</v>
      </c>
      <c r="IZ214" s="863">
        <v>0</v>
      </c>
      <c r="JA214" s="863">
        <v>0</v>
      </c>
      <c r="JB214" s="863">
        <v>0</v>
      </c>
      <c r="JC214" s="863">
        <v>0</v>
      </c>
      <c r="JD214" s="863">
        <v>0</v>
      </c>
      <c r="JE214" s="863">
        <v>0</v>
      </c>
      <c r="JF214" s="863">
        <v>0</v>
      </c>
      <c r="JG214" s="863">
        <v>0</v>
      </c>
      <c r="JH214" s="863">
        <v>0</v>
      </c>
      <c r="JI214" s="863">
        <v>0</v>
      </c>
      <c r="JJ214" s="863">
        <v>0</v>
      </c>
      <c r="JK214" s="863">
        <v>0</v>
      </c>
      <c r="JL214" s="863">
        <v>0</v>
      </c>
      <c r="JM214" s="863">
        <v>0</v>
      </c>
      <c r="JN214" s="863">
        <v>0</v>
      </c>
      <c r="JO214" s="863">
        <v>0</v>
      </c>
      <c r="JP214" s="863">
        <v>0</v>
      </c>
      <c r="JQ214" s="863">
        <v>0</v>
      </c>
      <c r="JR214" s="863">
        <v>0</v>
      </c>
      <c r="JS214" s="863">
        <v>0</v>
      </c>
      <c r="JT214" s="863">
        <v>0</v>
      </c>
      <c r="JU214" s="863">
        <v>0</v>
      </c>
      <c r="JV214" s="863">
        <v>0</v>
      </c>
      <c r="JW214" s="863">
        <v>0</v>
      </c>
      <c r="JX214" s="863">
        <v>0</v>
      </c>
      <c r="JY214" s="863">
        <v>0</v>
      </c>
      <c r="JZ214" s="863">
        <v>0</v>
      </c>
      <c r="KA214" s="863">
        <v>0</v>
      </c>
      <c r="KB214" s="863">
        <v>0</v>
      </c>
      <c r="KC214" s="863">
        <v>0</v>
      </c>
      <c r="KD214" s="863">
        <v>0</v>
      </c>
      <c r="KE214" s="863">
        <v>0</v>
      </c>
      <c r="KF214" s="863">
        <v>0</v>
      </c>
      <c r="KG214" s="863">
        <v>0</v>
      </c>
      <c r="KH214" s="863">
        <v>0</v>
      </c>
      <c r="KI214" s="863">
        <v>0</v>
      </c>
      <c r="KJ214" s="863">
        <v>0</v>
      </c>
      <c r="KK214" s="863">
        <v>0</v>
      </c>
      <c r="KL214" s="863">
        <v>0</v>
      </c>
      <c r="KM214" s="863">
        <v>0</v>
      </c>
      <c r="KN214" s="863">
        <v>0</v>
      </c>
      <c r="KO214" s="863">
        <v>0</v>
      </c>
      <c r="KP214" s="863">
        <v>0</v>
      </c>
      <c r="KQ214" s="863">
        <v>0</v>
      </c>
      <c r="KR214" s="863">
        <v>0</v>
      </c>
      <c r="KS214" s="863">
        <v>0</v>
      </c>
      <c r="KT214" s="863">
        <v>0</v>
      </c>
      <c r="KU214" s="863">
        <v>0</v>
      </c>
      <c r="KV214" s="863">
        <v>0</v>
      </c>
      <c r="KW214" s="863">
        <v>0</v>
      </c>
      <c r="KX214" s="863">
        <v>0</v>
      </c>
      <c r="KY214" s="863">
        <v>0</v>
      </c>
      <c r="KZ214" s="863">
        <v>0</v>
      </c>
      <c r="LA214" s="863">
        <v>0</v>
      </c>
      <c r="LB214" s="863">
        <v>0</v>
      </c>
      <c r="LC214" s="863">
        <v>0</v>
      </c>
      <c r="LD214" s="863">
        <v>0</v>
      </c>
      <c r="LE214" s="863">
        <v>0</v>
      </c>
      <c r="LF214" s="863">
        <v>0</v>
      </c>
      <c r="LG214" s="863">
        <v>0</v>
      </c>
      <c r="LH214" s="863">
        <v>0</v>
      </c>
      <c r="LI214" s="863">
        <v>0</v>
      </c>
      <c r="LJ214" s="863">
        <v>0</v>
      </c>
      <c r="LK214" s="863">
        <v>0</v>
      </c>
      <c r="LL214" s="863">
        <v>0</v>
      </c>
      <c r="LM214" s="863">
        <v>0</v>
      </c>
      <c r="LN214" s="863">
        <v>0</v>
      </c>
      <c r="LO214" s="863">
        <v>0</v>
      </c>
      <c r="LP214" s="863">
        <v>0</v>
      </c>
      <c r="LQ214" s="863">
        <v>0</v>
      </c>
      <c r="LR214" s="863">
        <v>0</v>
      </c>
      <c r="LS214" s="863">
        <v>0</v>
      </c>
      <c r="LT214" s="863">
        <v>0</v>
      </c>
      <c r="LU214" s="863">
        <v>0</v>
      </c>
      <c r="LV214" s="863">
        <v>0</v>
      </c>
      <c r="LW214" s="863">
        <v>0</v>
      </c>
      <c r="LX214" s="863">
        <v>0</v>
      </c>
      <c r="LY214" s="863">
        <v>0</v>
      </c>
      <c r="LZ214" s="863">
        <v>0</v>
      </c>
      <c r="MA214" s="863">
        <v>0</v>
      </c>
      <c r="MB214" s="863">
        <v>0</v>
      </c>
      <c r="MC214" s="863">
        <v>0</v>
      </c>
      <c r="MD214" s="863">
        <v>0</v>
      </c>
      <c r="ME214" s="863">
        <v>0</v>
      </c>
      <c r="MF214" s="863">
        <v>0</v>
      </c>
      <c r="MG214" s="863">
        <v>0</v>
      </c>
      <c r="MH214" s="863">
        <v>0</v>
      </c>
      <c r="MI214" s="863">
        <v>0</v>
      </c>
      <c r="MJ214" s="863">
        <v>0</v>
      </c>
      <c r="MK214" s="863">
        <v>0</v>
      </c>
      <c r="ML214" s="863">
        <v>0</v>
      </c>
      <c r="MM214" s="863">
        <v>0</v>
      </c>
      <c r="MN214" s="863">
        <v>0</v>
      </c>
      <c r="MO214" s="863">
        <v>0</v>
      </c>
      <c r="MP214" s="863">
        <v>0</v>
      </c>
      <c r="MQ214" s="863">
        <v>0</v>
      </c>
      <c r="MR214" s="863">
        <v>0</v>
      </c>
      <c r="MS214" s="863">
        <v>0</v>
      </c>
      <c r="MT214" s="863">
        <v>0</v>
      </c>
      <c r="MU214" s="863">
        <v>0</v>
      </c>
      <c r="MV214" s="863">
        <v>0</v>
      </c>
      <c r="MW214" s="863">
        <v>0</v>
      </c>
      <c r="MX214" s="863">
        <v>0</v>
      </c>
      <c r="MY214" s="863">
        <v>0</v>
      </c>
      <c r="MZ214" s="863">
        <v>0</v>
      </c>
      <c r="NA214" s="863">
        <v>0</v>
      </c>
      <c r="NB214" s="863">
        <v>0</v>
      </c>
      <c r="NC214" s="863">
        <v>0</v>
      </c>
      <c r="ND214" s="863">
        <v>0</v>
      </c>
      <c r="NE214" s="863">
        <v>0</v>
      </c>
      <c r="NF214" s="863">
        <v>0</v>
      </c>
      <c r="NG214" s="863">
        <v>0</v>
      </c>
      <c r="NH214" s="863">
        <v>0</v>
      </c>
      <c r="NI214" s="863">
        <v>0</v>
      </c>
      <c r="NJ214" s="863">
        <v>0</v>
      </c>
      <c r="NK214" s="863">
        <v>0</v>
      </c>
      <c r="NL214" s="863">
        <v>0</v>
      </c>
      <c r="NM214" s="863">
        <v>0</v>
      </c>
      <c r="NN214" s="863">
        <v>0</v>
      </c>
      <c r="NO214" s="863">
        <v>0</v>
      </c>
      <c r="NP214" s="863">
        <v>0</v>
      </c>
      <c r="NQ214" s="863">
        <v>0</v>
      </c>
      <c r="NR214" s="863">
        <v>0</v>
      </c>
      <c r="NS214" s="863">
        <v>0</v>
      </c>
      <c r="NT214" s="863">
        <v>0</v>
      </c>
      <c r="NU214" s="863">
        <v>0</v>
      </c>
      <c r="NV214" s="863">
        <v>0</v>
      </c>
      <c r="NW214" s="863">
        <v>0</v>
      </c>
      <c r="NX214" s="863">
        <v>0</v>
      </c>
      <c r="NY214" s="863">
        <v>0</v>
      </c>
      <c r="NZ214" s="863">
        <v>0</v>
      </c>
      <c r="OA214" s="863">
        <v>0</v>
      </c>
      <c r="OB214" s="863">
        <v>0</v>
      </c>
      <c r="OC214" s="863">
        <v>0</v>
      </c>
      <c r="OD214" s="863">
        <v>0</v>
      </c>
      <c r="OE214" s="863">
        <v>0</v>
      </c>
      <c r="OF214" s="863">
        <v>0</v>
      </c>
      <c r="OG214" s="863">
        <v>0</v>
      </c>
      <c r="OH214" s="863">
        <v>0</v>
      </c>
      <c r="OI214" s="863">
        <v>0</v>
      </c>
      <c r="OJ214" s="863">
        <v>0</v>
      </c>
      <c r="OK214" s="863">
        <v>0</v>
      </c>
      <c r="OL214" s="863">
        <v>0</v>
      </c>
      <c r="OM214" s="863">
        <v>0</v>
      </c>
      <c r="ON214" s="863">
        <v>0</v>
      </c>
      <c r="OO214" s="863">
        <v>0</v>
      </c>
      <c r="OP214" s="863">
        <v>0</v>
      </c>
      <c r="OQ214" s="863">
        <v>0</v>
      </c>
      <c r="OR214" s="863">
        <v>0</v>
      </c>
      <c r="OS214" s="863">
        <v>0</v>
      </c>
      <c r="OT214" s="863">
        <v>0</v>
      </c>
      <c r="OU214" s="863">
        <v>0</v>
      </c>
      <c r="OV214" s="863">
        <v>0</v>
      </c>
      <c r="OW214" s="863">
        <v>0</v>
      </c>
      <c r="OX214" s="863">
        <v>0</v>
      </c>
      <c r="OY214" s="863">
        <v>0</v>
      </c>
      <c r="OZ214" s="863">
        <v>0</v>
      </c>
      <c r="PA214" s="863">
        <v>0</v>
      </c>
      <c r="PB214" s="863">
        <v>0</v>
      </c>
      <c r="PC214" s="863">
        <v>0</v>
      </c>
      <c r="PD214" s="863">
        <v>0</v>
      </c>
      <c r="PE214" s="863">
        <v>0</v>
      </c>
      <c r="PF214" s="863">
        <v>0</v>
      </c>
      <c r="PG214" s="863">
        <v>0</v>
      </c>
      <c r="PH214" s="863">
        <v>0</v>
      </c>
      <c r="PI214" s="863">
        <v>0</v>
      </c>
      <c r="PJ214" s="863">
        <v>0</v>
      </c>
      <c r="PK214" s="863">
        <v>0</v>
      </c>
      <c r="PL214" s="863">
        <v>0</v>
      </c>
      <c r="PM214" s="863">
        <v>0</v>
      </c>
      <c r="PN214" s="863">
        <v>0</v>
      </c>
      <c r="PO214" s="863">
        <v>0</v>
      </c>
      <c r="PP214" s="863">
        <v>0</v>
      </c>
      <c r="PQ214" s="863">
        <v>0</v>
      </c>
      <c r="PR214" s="863">
        <v>0</v>
      </c>
      <c r="PS214" s="863">
        <v>0</v>
      </c>
      <c r="PT214" s="863">
        <v>0</v>
      </c>
      <c r="PU214" s="863">
        <v>0</v>
      </c>
      <c r="PV214" s="863">
        <v>0</v>
      </c>
      <c r="PW214" s="863">
        <v>0</v>
      </c>
      <c r="PX214" s="863">
        <v>0</v>
      </c>
      <c r="PY214" s="863">
        <v>0</v>
      </c>
      <c r="PZ214" s="863">
        <v>0</v>
      </c>
      <c r="QA214" s="863">
        <v>0</v>
      </c>
      <c r="QB214" s="863">
        <v>0</v>
      </c>
      <c r="QC214" s="863">
        <v>0</v>
      </c>
      <c r="QD214" s="863">
        <v>0</v>
      </c>
      <c r="QE214" s="863">
        <v>0</v>
      </c>
      <c r="QF214" s="863">
        <v>0</v>
      </c>
      <c r="QG214" s="863">
        <v>0</v>
      </c>
      <c r="QH214" s="863">
        <v>0</v>
      </c>
      <c r="QI214" s="863">
        <v>0</v>
      </c>
      <c r="QJ214" s="863">
        <v>0</v>
      </c>
      <c r="QK214" s="863">
        <v>0</v>
      </c>
      <c r="QL214" s="863">
        <v>0</v>
      </c>
      <c r="QM214" s="863">
        <v>0</v>
      </c>
      <c r="QN214" s="863">
        <v>0</v>
      </c>
      <c r="QO214" s="863">
        <v>0</v>
      </c>
      <c r="QP214" s="863">
        <v>0</v>
      </c>
      <c r="QQ214" s="863">
        <v>0</v>
      </c>
      <c r="QR214" s="863">
        <v>0</v>
      </c>
      <c r="QS214" s="863">
        <v>0</v>
      </c>
      <c r="QT214" s="863">
        <v>0</v>
      </c>
      <c r="QU214" s="863">
        <v>0</v>
      </c>
      <c r="QV214" s="863">
        <v>0</v>
      </c>
      <c r="QW214" s="863">
        <v>0</v>
      </c>
      <c r="QX214" s="863">
        <v>0</v>
      </c>
      <c r="QY214" s="863">
        <v>0</v>
      </c>
      <c r="QZ214" s="863">
        <v>0</v>
      </c>
      <c r="RA214" s="863">
        <v>0</v>
      </c>
      <c r="RB214" s="863">
        <v>0</v>
      </c>
      <c r="RC214" s="863">
        <v>0</v>
      </c>
      <c r="RD214" s="863">
        <v>0</v>
      </c>
      <c r="RE214" s="863">
        <v>0</v>
      </c>
      <c r="RF214" s="863">
        <v>0</v>
      </c>
      <c r="RG214" s="863">
        <v>0</v>
      </c>
      <c r="RH214" s="863">
        <v>0</v>
      </c>
      <c r="RI214" s="863">
        <v>0</v>
      </c>
      <c r="RJ214" s="863">
        <v>0</v>
      </c>
      <c r="RK214" s="863">
        <v>0</v>
      </c>
      <c r="RL214" s="863">
        <v>0</v>
      </c>
      <c r="RM214" s="863">
        <v>0</v>
      </c>
      <c r="RN214" s="863">
        <v>0</v>
      </c>
      <c r="RO214" s="863">
        <v>0</v>
      </c>
      <c r="RP214" s="863">
        <v>0</v>
      </c>
      <c r="RQ214" s="863">
        <v>0</v>
      </c>
      <c r="RR214" s="863">
        <v>0</v>
      </c>
      <c r="RS214" s="863">
        <v>0</v>
      </c>
      <c r="RT214" s="863">
        <v>0</v>
      </c>
      <c r="RU214" s="863">
        <v>0</v>
      </c>
      <c r="RV214" s="863">
        <v>0</v>
      </c>
      <c r="RW214" s="863">
        <v>0</v>
      </c>
      <c r="RX214" s="863">
        <v>0</v>
      </c>
      <c r="RY214" s="863">
        <v>0</v>
      </c>
      <c r="RZ214" s="863">
        <v>0</v>
      </c>
      <c r="SA214" s="863">
        <v>0</v>
      </c>
      <c r="SB214" s="863">
        <v>0</v>
      </c>
      <c r="SC214" s="863">
        <v>0</v>
      </c>
      <c r="SD214" s="863">
        <v>0</v>
      </c>
      <c r="SE214" s="863">
        <v>0</v>
      </c>
      <c r="SF214" s="863">
        <v>0</v>
      </c>
      <c r="SG214" s="863">
        <v>0</v>
      </c>
      <c r="SH214" s="863">
        <v>0</v>
      </c>
      <c r="SI214" s="863">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623</v>
      </c>
      <c r="J215" s="762"/>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624</v>
      </c>
      <c r="J216" s="764"/>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625</v>
      </c>
      <c r="J217" s="764"/>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756</v>
      </c>
      <c r="J218" s="768"/>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757</v>
      </c>
      <c r="J219" s="770"/>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758</v>
      </c>
      <c r="J220" s="601"/>
      <c r="K220" s="861">
        <v>0</v>
      </c>
      <c r="L220" s="861">
        <v>0</v>
      </c>
      <c r="M220" s="861">
        <v>0</v>
      </c>
      <c r="N220" s="861">
        <v>0</v>
      </c>
      <c r="O220" s="861">
        <v>0</v>
      </c>
      <c r="P220" s="861">
        <v>0</v>
      </c>
      <c r="Q220" s="861">
        <v>0</v>
      </c>
      <c r="R220" s="861">
        <v>0</v>
      </c>
      <c r="S220" s="861">
        <v>0</v>
      </c>
      <c r="T220" s="861">
        <v>0</v>
      </c>
      <c r="U220" s="861">
        <v>0</v>
      </c>
      <c r="V220" s="861">
        <v>0</v>
      </c>
      <c r="W220" s="861">
        <v>0</v>
      </c>
      <c r="X220" s="861">
        <v>0</v>
      </c>
      <c r="Y220" s="861">
        <v>0</v>
      </c>
      <c r="Z220" s="861">
        <v>0</v>
      </c>
      <c r="AA220" s="861">
        <v>0</v>
      </c>
      <c r="AB220" s="861">
        <v>0</v>
      </c>
      <c r="AC220" s="861">
        <v>0</v>
      </c>
      <c r="AD220" s="861">
        <v>0</v>
      </c>
      <c r="AE220" s="861">
        <v>0</v>
      </c>
      <c r="AF220" s="861">
        <v>0</v>
      </c>
      <c r="AG220" s="861">
        <v>0</v>
      </c>
      <c r="AH220" s="861">
        <v>0</v>
      </c>
      <c r="AI220" s="861">
        <v>0</v>
      </c>
      <c r="AJ220" s="861">
        <v>0</v>
      </c>
      <c r="AK220" s="861">
        <v>0</v>
      </c>
      <c r="AL220" s="861">
        <v>0</v>
      </c>
      <c r="AM220" s="861">
        <v>0</v>
      </c>
      <c r="AN220" s="861">
        <v>0</v>
      </c>
      <c r="AO220" s="861">
        <v>0</v>
      </c>
      <c r="AP220" s="861">
        <v>0</v>
      </c>
      <c r="AQ220" s="861">
        <v>0</v>
      </c>
      <c r="AR220" s="861">
        <v>0</v>
      </c>
      <c r="AS220" s="861">
        <v>0</v>
      </c>
      <c r="AT220" s="861">
        <v>0</v>
      </c>
      <c r="AU220" s="861">
        <v>0</v>
      </c>
      <c r="AV220" s="861">
        <v>0</v>
      </c>
      <c r="AW220" s="861">
        <v>0</v>
      </c>
      <c r="AX220" s="861">
        <v>0</v>
      </c>
      <c r="AY220" s="861">
        <v>0</v>
      </c>
      <c r="AZ220" s="861">
        <v>0</v>
      </c>
      <c r="BA220" s="861">
        <v>0</v>
      </c>
      <c r="BB220" s="861">
        <v>0</v>
      </c>
      <c r="BC220" s="861">
        <v>0</v>
      </c>
      <c r="BD220" s="861">
        <v>0</v>
      </c>
      <c r="BE220" s="861">
        <v>0</v>
      </c>
      <c r="BF220" s="861">
        <v>0</v>
      </c>
      <c r="BG220" s="861">
        <v>0</v>
      </c>
      <c r="BH220" s="861">
        <v>0</v>
      </c>
      <c r="BI220" s="861">
        <v>0</v>
      </c>
      <c r="BJ220" s="861">
        <v>0</v>
      </c>
      <c r="BK220" s="861">
        <v>0</v>
      </c>
      <c r="BL220" s="861">
        <v>0</v>
      </c>
      <c r="BM220" s="861">
        <v>0</v>
      </c>
      <c r="BN220" s="861">
        <v>0</v>
      </c>
      <c r="BO220" s="861">
        <v>0</v>
      </c>
      <c r="BP220" s="861">
        <v>0</v>
      </c>
      <c r="BQ220" s="861">
        <v>0</v>
      </c>
      <c r="BR220" s="861">
        <v>0</v>
      </c>
      <c r="BS220" s="861">
        <v>0</v>
      </c>
      <c r="BT220" s="861">
        <v>0</v>
      </c>
      <c r="BU220" s="861">
        <v>0</v>
      </c>
      <c r="BV220" s="861">
        <v>0</v>
      </c>
      <c r="BW220" s="861">
        <v>0</v>
      </c>
      <c r="BX220" s="861">
        <v>0</v>
      </c>
      <c r="BY220" s="861">
        <v>0</v>
      </c>
      <c r="BZ220" s="861">
        <v>0</v>
      </c>
      <c r="CA220" s="861">
        <v>0</v>
      </c>
      <c r="CB220" s="861">
        <v>0</v>
      </c>
      <c r="CC220" s="861">
        <v>0</v>
      </c>
      <c r="CD220" s="861">
        <v>0</v>
      </c>
      <c r="CE220" s="861">
        <v>0</v>
      </c>
      <c r="CF220" s="861">
        <v>0</v>
      </c>
      <c r="CG220" s="861">
        <v>0</v>
      </c>
      <c r="CH220" s="861">
        <v>0</v>
      </c>
      <c r="CI220" s="861">
        <v>0</v>
      </c>
      <c r="CJ220" s="861">
        <v>0</v>
      </c>
      <c r="CK220" s="861">
        <v>0</v>
      </c>
      <c r="CL220" s="861">
        <v>0</v>
      </c>
      <c r="CM220" s="861">
        <v>0</v>
      </c>
      <c r="CN220" s="861">
        <v>0</v>
      </c>
      <c r="CO220" s="861">
        <v>0</v>
      </c>
      <c r="CP220" s="861">
        <v>0</v>
      </c>
      <c r="CQ220" s="861">
        <v>0</v>
      </c>
      <c r="CR220" s="861">
        <v>0</v>
      </c>
      <c r="CS220" s="861">
        <v>0</v>
      </c>
      <c r="CT220" s="861">
        <v>0</v>
      </c>
      <c r="CU220" s="861">
        <v>0</v>
      </c>
      <c r="CV220" s="861">
        <v>0</v>
      </c>
      <c r="CW220" s="861">
        <v>0</v>
      </c>
      <c r="CX220" s="861">
        <v>0</v>
      </c>
      <c r="CY220" s="861">
        <v>0</v>
      </c>
      <c r="CZ220" s="861">
        <v>0</v>
      </c>
      <c r="DA220" s="861">
        <v>0</v>
      </c>
      <c r="DB220" s="861">
        <v>0</v>
      </c>
      <c r="DC220" s="861">
        <v>0</v>
      </c>
      <c r="DD220" s="861">
        <v>0</v>
      </c>
      <c r="DE220" s="861">
        <v>0</v>
      </c>
      <c r="DF220" s="861">
        <v>0</v>
      </c>
      <c r="DG220" s="861">
        <v>0</v>
      </c>
      <c r="DH220" s="861">
        <v>0</v>
      </c>
      <c r="DI220" s="861">
        <v>0</v>
      </c>
      <c r="DJ220" s="861">
        <v>0</v>
      </c>
      <c r="DK220" s="861">
        <v>0</v>
      </c>
      <c r="DL220" s="861">
        <v>0</v>
      </c>
      <c r="DM220" s="861">
        <v>0</v>
      </c>
      <c r="DN220" s="861">
        <v>0</v>
      </c>
      <c r="DO220" s="861">
        <v>0</v>
      </c>
      <c r="DP220" s="861">
        <v>0</v>
      </c>
      <c r="DQ220" s="861">
        <v>0</v>
      </c>
      <c r="DR220" s="861">
        <v>0</v>
      </c>
      <c r="DS220" s="861">
        <v>0</v>
      </c>
      <c r="DT220" s="861">
        <v>0</v>
      </c>
      <c r="DU220" s="861">
        <v>0</v>
      </c>
      <c r="DV220" s="861">
        <v>0</v>
      </c>
      <c r="DW220" s="861">
        <v>0</v>
      </c>
      <c r="DX220" s="861">
        <v>0</v>
      </c>
      <c r="DY220" s="861">
        <v>0</v>
      </c>
      <c r="DZ220" s="861">
        <v>0</v>
      </c>
      <c r="EA220" s="861">
        <v>0</v>
      </c>
      <c r="EB220" s="861">
        <v>0</v>
      </c>
      <c r="EC220" s="861">
        <v>0</v>
      </c>
      <c r="ED220" s="861">
        <v>0</v>
      </c>
      <c r="EE220" s="861">
        <v>0</v>
      </c>
      <c r="EF220" s="861">
        <v>0</v>
      </c>
      <c r="EG220" s="861">
        <v>0</v>
      </c>
      <c r="EH220" s="861">
        <v>0</v>
      </c>
      <c r="EI220" s="861">
        <v>0</v>
      </c>
      <c r="EJ220" s="861">
        <v>0</v>
      </c>
      <c r="EK220" s="861">
        <v>0</v>
      </c>
      <c r="EL220" s="861">
        <v>0</v>
      </c>
      <c r="EM220" s="861">
        <v>0</v>
      </c>
      <c r="EN220" s="861">
        <v>0</v>
      </c>
      <c r="EO220" s="861">
        <v>0</v>
      </c>
      <c r="EP220" s="861">
        <v>0</v>
      </c>
      <c r="EQ220" s="861">
        <v>0</v>
      </c>
      <c r="ER220" s="861">
        <v>0</v>
      </c>
      <c r="ES220" s="861">
        <v>0</v>
      </c>
      <c r="ET220" s="861">
        <v>0</v>
      </c>
      <c r="EU220" s="861">
        <v>0</v>
      </c>
      <c r="EV220" s="861">
        <v>0</v>
      </c>
      <c r="EW220" s="861">
        <v>0</v>
      </c>
      <c r="EX220" s="861">
        <v>0</v>
      </c>
      <c r="EY220" s="861">
        <v>0</v>
      </c>
      <c r="EZ220" s="861">
        <v>0</v>
      </c>
      <c r="FA220" s="861">
        <v>0</v>
      </c>
      <c r="FB220" s="861">
        <v>0</v>
      </c>
      <c r="FC220" s="861">
        <v>0</v>
      </c>
      <c r="FD220" s="861">
        <v>0</v>
      </c>
      <c r="FE220" s="861">
        <v>0</v>
      </c>
      <c r="FF220" s="861">
        <v>0</v>
      </c>
      <c r="FG220" s="861">
        <v>0</v>
      </c>
      <c r="FH220" s="861">
        <v>0</v>
      </c>
      <c r="FI220" s="861">
        <v>0</v>
      </c>
      <c r="FJ220" s="861">
        <v>0</v>
      </c>
      <c r="FK220" s="861">
        <v>0</v>
      </c>
      <c r="FL220" s="861">
        <v>0</v>
      </c>
      <c r="FM220" s="861">
        <v>0</v>
      </c>
      <c r="FN220" s="861">
        <v>0</v>
      </c>
      <c r="FO220" s="861">
        <v>0</v>
      </c>
      <c r="FP220" s="861">
        <v>0</v>
      </c>
      <c r="FQ220" s="861">
        <v>0</v>
      </c>
      <c r="FR220" s="861">
        <v>0</v>
      </c>
      <c r="FS220" s="861">
        <v>0</v>
      </c>
      <c r="FT220" s="861">
        <v>0</v>
      </c>
      <c r="FU220" s="861">
        <v>0</v>
      </c>
      <c r="FV220" s="861">
        <v>0</v>
      </c>
      <c r="FW220" s="861">
        <v>0</v>
      </c>
      <c r="FX220" s="861">
        <v>0</v>
      </c>
      <c r="FY220" s="861">
        <v>0</v>
      </c>
      <c r="FZ220" s="861">
        <v>0</v>
      </c>
      <c r="GA220" s="861">
        <v>0</v>
      </c>
      <c r="GB220" s="861">
        <v>0</v>
      </c>
      <c r="GC220" s="861">
        <v>0</v>
      </c>
      <c r="GD220" s="861">
        <v>0</v>
      </c>
      <c r="GE220" s="861">
        <v>0</v>
      </c>
      <c r="GF220" s="861">
        <v>0</v>
      </c>
      <c r="GG220" s="861">
        <v>0</v>
      </c>
      <c r="GH220" s="861">
        <v>0</v>
      </c>
      <c r="GI220" s="861">
        <v>0</v>
      </c>
      <c r="GJ220" s="861">
        <v>0</v>
      </c>
      <c r="GK220" s="861">
        <v>0</v>
      </c>
      <c r="GL220" s="861">
        <v>0</v>
      </c>
      <c r="GM220" s="861">
        <v>0</v>
      </c>
      <c r="GN220" s="861">
        <v>0</v>
      </c>
      <c r="GO220" s="861">
        <v>0</v>
      </c>
      <c r="GP220" s="861">
        <v>0</v>
      </c>
      <c r="GQ220" s="861">
        <v>0</v>
      </c>
      <c r="GR220" s="861">
        <v>0</v>
      </c>
      <c r="GS220" s="861">
        <v>0</v>
      </c>
      <c r="GT220" s="861">
        <v>0</v>
      </c>
      <c r="GU220" s="861">
        <v>0</v>
      </c>
      <c r="GV220" s="861">
        <v>0</v>
      </c>
      <c r="GW220" s="861">
        <v>0</v>
      </c>
      <c r="GX220" s="861">
        <v>0</v>
      </c>
      <c r="GY220" s="861">
        <v>0</v>
      </c>
      <c r="GZ220" s="861">
        <v>0</v>
      </c>
      <c r="HA220" s="861">
        <v>0</v>
      </c>
      <c r="HB220" s="861">
        <v>0</v>
      </c>
      <c r="HC220" s="861">
        <v>0</v>
      </c>
      <c r="HD220" s="861">
        <v>0</v>
      </c>
      <c r="HE220" s="861">
        <v>0</v>
      </c>
      <c r="HF220" s="861">
        <v>0</v>
      </c>
      <c r="HG220" s="861">
        <v>0</v>
      </c>
      <c r="HH220" s="861">
        <v>0</v>
      </c>
      <c r="HI220" s="861">
        <v>0</v>
      </c>
      <c r="HJ220" s="861">
        <v>0</v>
      </c>
      <c r="HK220" s="861">
        <v>0</v>
      </c>
      <c r="HL220" s="861">
        <v>0</v>
      </c>
      <c r="HM220" s="861">
        <v>0</v>
      </c>
      <c r="HN220" s="861">
        <v>0</v>
      </c>
      <c r="HO220" s="861">
        <v>0</v>
      </c>
      <c r="HP220" s="861">
        <v>0</v>
      </c>
      <c r="HQ220" s="861">
        <v>0</v>
      </c>
      <c r="HR220" s="861">
        <v>0</v>
      </c>
      <c r="HS220" s="861">
        <v>0</v>
      </c>
      <c r="HT220" s="861">
        <v>0</v>
      </c>
      <c r="HU220" s="861">
        <v>0</v>
      </c>
      <c r="HV220" s="861">
        <v>0</v>
      </c>
      <c r="HW220" s="861">
        <v>0</v>
      </c>
      <c r="HX220" s="861">
        <v>0</v>
      </c>
      <c r="HY220" s="861">
        <v>0</v>
      </c>
      <c r="HZ220" s="861">
        <v>0</v>
      </c>
      <c r="IA220" s="861">
        <v>0</v>
      </c>
      <c r="IB220" s="861">
        <v>0</v>
      </c>
      <c r="IC220" s="861">
        <v>0</v>
      </c>
      <c r="ID220" s="861">
        <v>0</v>
      </c>
      <c r="IE220" s="861">
        <v>0</v>
      </c>
      <c r="IF220" s="861">
        <v>0</v>
      </c>
      <c r="IG220" s="861">
        <v>0</v>
      </c>
      <c r="IH220" s="861">
        <v>0</v>
      </c>
      <c r="II220" s="861">
        <v>0</v>
      </c>
      <c r="IJ220" s="861">
        <v>0</v>
      </c>
      <c r="IK220" s="861">
        <v>0</v>
      </c>
      <c r="IL220" s="861">
        <v>0</v>
      </c>
      <c r="IM220" s="861">
        <v>0</v>
      </c>
      <c r="IN220" s="861">
        <v>0</v>
      </c>
      <c r="IO220" s="861">
        <v>0</v>
      </c>
      <c r="IP220" s="861">
        <v>0</v>
      </c>
      <c r="IQ220" s="861">
        <v>0</v>
      </c>
      <c r="IR220" s="861">
        <v>0</v>
      </c>
      <c r="IS220" s="861">
        <v>0</v>
      </c>
      <c r="IT220" s="861">
        <v>0</v>
      </c>
      <c r="IU220" s="861">
        <v>0</v>
      </c>
      <c r="IV220" s="861">
        <v>0</v>
      </c>
      <c r="IW220" s="861">
        <v>0</v>
      </c>
      <c r="IX220" s="861">
        <v>0</v>
      </c>
      <c r="IY220" s="861">
        <v>0</v>
      </c>
      <c r="IZ220" s="861">
        <v>0</v>
      </c>
      <c r="JA220" s="861">
        <v>0</v>
      </c>
      <c r="JB220" s="861">
        <v>0</v>
      </c>
      <c r="JC220" s="861">
        <v>0</v>
      </c>
      <c r="JD220" s="861">
        <v>0</v>
      </c>
      <c r="JE220" s="861">
        <v>0</v>
      </c>
      <c r="JF220" s="861">
        <v>0</v>
      </c>
      <c r="JG220" s="861">
        <v>0</v>
      </c>
      <c r="JH220" s="861">
        <v>0</v>
      </c>
      <c r="JI220" s="861">
        <v>0</v>
      </c>
      <c r="JJ220" s="861">
        <v>0</v>
      </c>
      <c r="JK220" s="861">
        <v>0</v>
      </c>
      <c r="JL220" s="861">
        <v>0</v>
      </c>
      <c r="JM220" s="861">
        <v>0</v>
      </c>
      <c r="JN220" s="861">
        <v>0</v>
      </c>
      <c r="JO220" s="861">
        <v>0</v>
      </c>
      <c r="JP220" s="861">
        <v>0</v>
      </c>
      <c r="JQ220" s="861">
        <v>0</v>
      </c>
      <c r="JR220" s="861">
        <v>0</v>
      </c>
      <c r="JS220" s="861">
        <v>0</v>
      </c>
      <c r="JT220" s="861">
        <v>0</v>
      </c>
      <c r="JU220" s="861">
        <v>0</v>
      </c>
      <c r="JV220" s="861">
        <v>0</v>
      </c>
      <c r="JW220" s="861">
        <v>0</v>
      </c>
      <c r="JX220" s="861">
        <v>0</v>
      </c>
      <c r="JY220" s="861">
        <v>0</v>
      </c>
      <c r="JZ220" s="861">
        <v>0</v>
      </c>
      <c r="KA220" s="861">
        <v>0</v>
      </c>
      <c r="KB220" s="861">
        <v>0</v>
      </c>
      <c r="KC220" s="861">
        <v>0</v>
      </c>
      <c r="KD220" s="861">
        <v>0</v>
      </c>
      <c r="KE220" s="861">
        <v>0</v>
      </c>
      <c r="KF220" s="861">
        <v>0</v>
      </c>
      <c r="KG220" s="861">
        <v>0</v>
      </c>
      <c r="KH220" s="861">
        <v>0</v>
      </c>
      <c r="KI220" s="861">
        <v>0</v>
      </c>
      <c r="KJ220" s="861">
        <v>0</v>
      </c>
      <c r="KK220" s="861">
        <v>0</v>
      </c>
      <c r="KL220" s="861">
        <v>0</v>
      </c>
      <c r="KM220" s="861">
        <v>0</v>
      </c>
      <c r="KN220" s="861">
        <v>0</v>
      </c>
      <c r="KO220" s="861">
        <v>0</v>
      </c>
      <c r="KP220" s="861">
        <v>0</v>
      </c>
      <c r="KQ220" s="861">
        <v>0</v>
      </c>
      <c r="KR220" s="861">
        <v>0</v>
      </c>
      <c r="KS220" s="861">
        <v>0</v>
      </c>
      <c r="KT220" s="861">
        <v>0</v>
      </c>
      <c r="KU220" s="861">
        <v>0</v>
      </c>
      <c r="KV220" s="861">
        <v>0</v>
      </c>
      <c r="KW220" s="861">
        <v>0</v>
      </c>
      <c r="KX220" s="861">
        <v>0</v>
      </c>
      <c r="KY220" s="861">
        <v>0</v>
      </c>
      <c r="KZ220" s="861">
        <v>0</v>
      </c>
      <c r="LA220" s="861">
        <v>0</v>
      </c>
      <c r="LB220" s="861">
        <v>0</v>
      </c>
      <c r="LC220" s="861">
        <v>0</v>
      </c>
      <c r="LD220" s="861">
        <v>0</v>
      </c>
      <c r="LE220" s="861">
        <v>0</v>
      </c>
      <c r="LF220" s="861">
        <v>0</v>
      </c>
      <c r="LG220" s="861">
        <v>0</v>
      </c>
      <c r="LH220" s="861">
        <v>0</v>
      </c>
      <c r="LI220" s="861">
        <v>0</v>
      </c>
      <c r="LJ220" s="861">
        <v>0</v>
      </c>
      <c r="LK220" s="861">
        <v>0</v>
      </c>
      <c r="LL220" s="861">
        <v>0</v>
      </c>
      <c r="LM220" s="861">
        <v>0</v>
      </c>
      <c r="LN220" s="861">
        <v>0</v>
      </c>
      <c r="LO220" s="861">
        <v>0</v>
      </c>
      <c r="LP220" s="861">
        <v>0</v>
      </c>
      <c r="LQ220" s="861">
        <v>0</v>
      </c>
      <c r="LR220" s="861">
        <v>0</v>
      </c>
      <c r="LS220" s="861">
        <v>0</v>
      </c>
      <c r="LT220" s="861">
        <v>0</v>
      </c>
      <c r="LU220" s="861">
        <v>0</v>
      </c>
      <c r="LV220" s="861">
        <v>0</v>
      </c>
      <c r="LW220" s="861">
        <v>0</v>
      </c>
      <c r="LX220" s="861">
        <v>0</v>
      </c>
      <c r="LY220" s="861">
        <v>0</v>
      </c>
      <c r="LZ220" s="861">
        <v>0</v>
      </c>
      <c r="MA220" s="861">
        <v>0</v>
      </c>
      <c r="MB220" s="861">
        <v>0</v>
      </c>
      <c r="MC220" s="861">
        <v>0</v>
      </c>
      <c r="MD220" s="861">
        <v>0</v>
      </c>
      <c r="ME220" s="861">
        <v>0</v>
      </c>
      <c r="MF220" s="861">
        <v>0</v>
      </c>
      <c r="MG220" s="861">
        <v>0</v>
      </c>
      <c r="MH220" s="861">
        <v>0</v>
      </c>
      <c r="MI220" s="861">
        <v>0</v>
      </c>
      <c r="MJ220" s="861">
        <v>0</v>
      </c>
      <c r="MK220" s="861">
        <v>0</v>
      </c>
      <c r="ML220" s="861">
        <v>0</v>
      </c>
      <c r="MM220" s="861">
        <v>0</v>
      </c>
      <c r="MN220" s="861">
        <v>0</v>
      </c>
      <c r="MO220" s="861">
        <v>0</v>
      </c>
      <c r="MP220" s="861">
        <v>0</v>
      </c>
      <c r="MQ220" s="861">
        <v>0</v>
      </c>
      <c r="MR220" s="861">
        <v>0</v>
      </c>
      <c r="MS220" s="861">
        <v>0</v>
      </c>
      <c r="MT220" s="861">
        <v>0</v>
      </c>
      <c r="MU220" s="861">
        <v>0</v>
      </c>
      <c r="MV220" s="861">
        <v>0</v>
      </c>
      <c r="MW220" s="861">
        <v>0</v>
      </c>
      <c r="MX220" s="861">
        <v>0</v>
      </c>
      <c r="MY220" s="861">
        <v>0</v>
      </c>
      <c r="MZ220" s="861">
        <v>0</v>
      </c>
      <c r="NA220" s="861">
        <v>0</v>
      </c>
      <c r="NB220" s="861">
        <v>0</v>
      </c>
      <c r="NC220" s="861">
        <v>0</v>
      </c>
      <c r="ND220" s="861">
        <v>0</v>
      </c>
      <c r="NE220" s="861">
        <v>0</v>
      </c>
      <c r="NF220" s="861">
        <v>0</v>
      </c>
      <c r="NG220" s="861">
        <v>0</v>
      </c>
      <c r="NH220" s="861">
        <v>0</v>
      </c>
      <c r="NI220" s="861">
        <v>0</v>
      </c>
      <c r="NJ220" s="861">
        <v>0</v>
      </c>
      <c r="NK220" s="861">
        <v>0</v>
      </c>
      <c r="NL220" s="861">
        <v>0</v>
      </c>
      <c r="NM220" s="861">
        <v>0</v>
      </c>
      <c r="NN220" s="861">
        <v>0</v>
      </c>
      <c r="NO220" s="861">
        <v>0</v>
      </c>
      <c r="NP220" s="861">
        <v>0</v>
      </c>
      <c r="NQ220" s="861">
        <v>0</v>
      </c>
      <c r="NR220" s="861">
        <v>0</v>
      </c>
      <c r="NS220" s="861">
        <v>0</v>
      </c>
      <c r="NT220" s="861">
        <v>0</v>
      </c>
      <c r="NU220" s="861">
        <v>0</v>
      </c>
      <c r="NV220" s="861">
        <v>0</v>
      </c>
      <c r="NW220" s="861">
        <v>0</v>
      </c>
      <c r="NX220" s="861">
        <v>0</v>
      </c>
      <c r="NY220" s="861">
        <v>0</v>
      </c>
      <c r="NZ220" s="861">
        <v>0</v>
      </c>
      <c r="OA220" s="861">
        <v>0</v>
      </c>
      <c r="OB220" s="861">
        <v>0</v>
      </c>
      <c r="OC220" s="861">
        <v>0</v>
      </c>
      <c r="OD220" s="861">
        <v>0</v>
      </c>
      <c r="OE220" s="861">
        <v>0</v>
      </c>
      <c r="OF220" s="861">
        <v>0</v>
      </c>
      <c r="OG220" s="861">
        <v>0</v>
      </c>
      <c r="OH220" s="861">
        <v>0</v>
      </c>
      <c r="OI220" s="861">
        <v>0</v>
      </c>
      <c r="OJ220" s="861">
        <v>0</v>
      </c>
      <c r="OK220" s="861">
        <v>0</v>
      </c>
      <c r="OL220" s="861">
        <v>0</v>
      </c>
      <c r="OM220" s="861">
        <v>0</v>
      </c>
      <c r="ON220" s="861">
        <v>0</v>
      </c>
      <c r="OO220" s="861">
        <v>0</v>
      </c>
      <c r="OP220" s="861">
        <v>0</v>
      </c>
      <c r="OQ220" s="861">
        <v>0</v>
      </c>
      <c r="OR220" s="861">
        <v>0</v>
      </c>
      <c r="OS220" s="861">
        <v>0</v>
      </c>
      <c r="OT220" s="861">
        <v>0</v>
      </c>
      <c r="OU220" s="861">
        <v>0</v>
      </c>
      <c r="OV220" s="861">
        <v>0</v>
      </c>
      <c r="OW220" s="861">
        <v>0</v>
      </c>
      <c r="OX220" s="861">
        <v>0</v>
      </c>
      <c r="OY220" s="861">
        <v>0</v>
      </c>
      <c r="OZ220" s="861">
        <v>0</v>
      </c>
      <c r="PA220" s="861">
        <v>0</v>
      </c>
      <c r="PB220" s="861">
        <v>0</v>
      </c>
      <c r="PC220" s="861">
        <v>0</v>
      </c>
      <c r="PD220" s="861">
        <v>0</v>
      </c>
      <c r="PE220" s="861">
        <v>0</v>
      </c>
      <c r="PF220" s="861">
        <v>0</v>
      </c>
      <c r="PG220" s="861">
        <v>0</v>
      </c>
      <c r="PH220" s="861">
        <v>0</v>
      </c>
      <c r="PI220" s="861">
        <v>0</v>
      </c>
      <c r="PJ220" s="861">
        <v>0</v>
      </c>
      <c r="PK220" s="861">
        <v>0</v>
      </c>
      <c r="PL220" s="861">
        <v>0</v>
      </c>
      <c r="PM220" s="861">
        <v>0</v>
      </c>
      <c r="PN220" s="861">
        <v>0</v>
      </c>
      <c r="PO220" s="861">
        <v>0</v>
      </c>
      <c r="PP220" s="861">
        <v>0</v>
      </c>
      <c r="PQ220" s="861">
        <v>0</v>
      </c>
      <c r="PR220" s="861">
        <v>0</v>
      </c>
      <c r="PS220" s="861">
        <v>0</v>
      </c>
      <c r="PT220" s="861">
        <v>0</v>
      </c>
      <c r="PU220" s="861">
        <v>0</v>
      </c>
      <c r="PV220" s="861">
        <v>0</v>
      </c>
      <c r="PW220" s="861">
        <v>0</v>
      </c>
      <c r="PX220" s="861">
        <v>0</v>
      </c>
      <c r="PY220" s="861">
        <v>0</v>
      </c>
      <c r="PZ220" s="861">
        <v>0</v>
      </c>
      <c r="QA220" s="861">
        <v>0</v>
      </c>
      <c r="QB220" s="861">
        <v>0</v>
      </c>
      <c r="QC220" s="861">
        <v>0</v>
      </c>
      <c r="QD220" s="861">
        <v>0</v>
      </c>
      <c r="QE220" s="861">
        <v>0</v>
      </c>
      <c r="QF220" s="861">
        <v>0</v>
      </c>
      <c r="QG220" s="861">
        <v>0</v>
      </c>
      <c r="QH220" s="861">
        <v>0</v>
      </c>
      <c r="QI220" s="861">
        <v>0</v>
      </c>
      <c r="QJ220" s="861">
        <v>0</v>
      </c>
      <c r="QK220" s="861">
        <v>0</v>
      </c>
      <c r="QL220" s="861">
        <v>0</v>
      </c>
      <c r="QM220" s="861">
        <v>0</v>
      </c>
      <c r="QN220" s="861">
        <v>0</v>
      </c>
      <c r="QO220" s="861">
        <v>0</v>
      </c>
      <c r="QP220" s="861">
        <v>0</v>
      </c>
      <c r="QQ220" s="861">
        <v>0</v>
      </c>
      <c r="QR220" s="861">
        <v>0</v>
      </c>
      <c r="QS220" s="861">
        <v>0</v>
      </c>
      <c r="QT220" s="861">
        <v>0</v>
      </c>
      <c r="QU220" s="861">
        <v>0</v>
      </c>
      <c r="QV220" s="861">
        <v>0</v>
      </c>
      <c r="QW220" s="861">
        <v>0</v>
      </c>
      <c r="QX220" s="861">
        <v>0</v>
      </c>
      <c r="QY220" s="861">
        <v>0</v>
      </c>
      <c r="QZ220" s="861">
        <v>0</v>
      </c>
      <c r="RA220" s="861">
        <v>0</v>
      </c>
      <c r="RB220" s="861">
        <v>0</v>
      </c>
      <c r="RC220" s="861">
        <v>0</v>
      </c>
      <c r="RD220" s="861">
        <v>0</v>
      </c>
      <c r="RE220" s="861">
        <v>0</v>
      </c>
      <c r="RF220" s="861">
        <v>0</v>
      </c>
      <c r="RG220" s="861">
        <v>0</v>
      </c>
      <c r="RH220" s="861">
        <v>0</v>
      </c>
      <c r="RI220" s="861">
        <v>0</v>
      </c>
      <c r="RJ220" s="861">
        <v>0</v>
      </c>
      <c r="RK220" s="861">
        <v>0</v>
      </c>
      <c r="RL220" s="861">
        <v>0</v>
      </c>
      <c r="RM220" s="861">
        <v>0</v>
      </c>
      <c r="RN220" s="861">
        <v>0</v>
      </c>
      <c r="RO220" s="861">
        <v>0</v>
      </c>
      <c r="RP220" s="861">
        <v>0</v>
      </c>
      <c r="RQ220" s="861">
        <v>0</v>
      </c>
      <c r="RR220" s="861">
        <v>0</v>
      </c>
      <c r="RS220" s="861">
        <v>0</v>
      </c>
      <c r="RT220" s="861">
        <v>0</v>
      </c>
      <c r="RU220" s="861">
        <v>0</v>
      </c>
      <c r="RV220" s="861">
        <v>0</v>
      </c>
      <c r="RW220" s="861">
        <v>0</v>
      </c>
      <c r="RX220" s="861">
        <v>0</v>
      </c>
      <c r="RY220" s="861">
        <v>0</v>
      </c>
      <c r="RZ220" s="861">
        <v>0</v>
      </c>
      <c r="SA220" s="861">
        <v>0</v>
      </c>
      <c r="SB220" s="861">
        <v>0</v>
      </c>
      <c r="SC220" s="861">
        <v>0</v>
      </c>
      <c r="SD220" s="861">
        <v>0</v>
      </c>
      <c r="SE220" s="861">
        <v>0</v>
      </c>
      <c r="SF220" s="861">
        <v>0</v>
      </c>
      <c r="SG220" s="861">
        <v>0</v>
      </c>
      <c r="SH220" s="861">
        <v>0</v>
      </c>
      <c r="SI220" s="861">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759</v>
      </c>
      <c r="J221" s="660"/>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760</v>
      </c>
      <c r="J222" s="661"/>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761</v>
      </c>
      <c r="J223" s="759"/>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762</v>
      </c>
      <c r="J224" s="770"/>
      <c r="K224" s="866">
        <v>0</v>
      </c>
      <c r="L224" s="866">
        <v>0</v>
      </c>
      <c r="M224" s="866">
        <v>0</v>
      </c>
      <c r="N224" s="866">
        <v>0</v>
      </c>
      <c r="O224" s="866">
        <v>0</v>
      </c>
      <c r="P224" s="866">
        <v>0</v>
      </c>
      <c r="Q224" s="866">
        <v>0</v>
      </c>
      <c r="R224" s="866">
        <v>0</v>
      </c>
      <c r="S224" s="866">
        <v>0</v>
      </c>
      <c r="T224" s="866">
        <v>0</v>
      </c>
      <c r="U224" s="866">
        <v>0</v>
      </c>
      <c r="V224" s="866">
        <v>0</v>
      </c>
      <c r="W224" s="866">
        <v>0</v>
      </c>
      <c r="X224" s="866">
        <v>0</v>
      </c>
      <c r="Y224" s="866">
        <v>0</v>
      </c>
      <c r="Z224" s="866">
        <v>0</v>
      </c>
      <c r="AA224" s="866">
        <v>0</v>
      </c>
      <c r="AB224" s="866">
        <v>0</v>
      </c>
      <c r="AC224" s="866">
        <v>0</v>
      </c>
      <c r="AD224" s="866">
        <v>0</v>
      </c>
      <c r="AE224" s="866">
        <v>0</v>
      </c>
      <c r="AF224" s="866">
        <v>0</v>
      </c>
      <c r="AG224" s="866">
        <v>0</v>
      </c>
      <c r="AH224" s="866">
        <v>0</v>
      </c>
      <c r="AI224" s="866">
        <v>0</v>
      </c>
      <c r="AJ224" s="866">
        <v>0</v>
      </c>
      <c r="AK224" s="866">
        <v>0</v>
      </c>
      <c r="AL224" s="866">
        <v>0</v>
      </c>
      <c r="AM224" s="866">
        <v>0</v>
      </c>
      <c r="AN224" s="866">
        <v>0</v>
      </c>
      <c r="AO224" s="866">
        <v>0</v>
      </c>
      <c r="AP224" s="866">
        <v>0</v>
      </c>
      <c r="AQ224" s="866">
        <v>0</v>
      </c>
      <c r="AR224" s="866">
        <v>0</v>
      </c>
      <c r="AS224" s="866">
        <v>0</v>
      </c>
      <c r="AT224" s="866">
        <v>0</v>
      </c>
      <c r="AU224" s="866">
        <v>0</v>
      </c>
      <c r="AV224" s="866">
        <v>0</v>
      </c>
      <c r="AW224" s="866">
        <v>0</v>
      </c>
      <c r="AX224" s="866">
        <v>0</v>
      </c>
      <c r="AY224" s="866">
        <v>0</v>
      </c>
      <c r="AZ224" s="866">
        <v>0</v>
      </c>
      <c r="BA224" s="866">
        <v>0</v>
      </c>
      <c r="BB224" s="866">
        <v>0</v>
      </c>
      <c r="BC224" s="866">
        <v>0</v>
      </c>
      <c r="BD224" s="866">
        <v>0</v>
      </c>
      <c r="BE224" s="866">
        <v>0</v>
      </c>
      <c r="BF224" s="866">
        <v>0</v>
      </c>
      <c r="BG224" s="866">
        <v>0</v>
      </c>
      <c r="BH224" s="866">
        <v>0</v>
      </c>
      <c r="BI224" s="866">
        <v>0</v>
      </c>
      <c r="BJ224" s="866">
        <v>0</v>
      </c>
      <c r="BK224" s="866">
        <v>0</v>
      </c>
      <c r="BL224" s="866">
        <v>0</v>
      </c>
      <c r="BM224" s="866">
        <v>0</v>
      </c>
      <c r="BN224" s="866">
        <v>0</v>
      </c>
      <c r="BO224" s="866">
        <v>0</v>
      </c>
      <c r="BP224" s="866">
        <v>0</v>
      </c>
      <c r="BQ224" s="866">
        <v>0</v>
      </c>
      <c r="BR224" s="866">
        <v>0</v>
      </c>
      <c r="BS224" s="866">
        <v>0</v>
      </c>
      <c r="BT224" s="866">
        <v>0</v>
      </c>
      <c r="BU224" s="866">
        <v>0</v>
      </c>
      <c r="BV224" s="866">
        <v>0</v>
      </c>
      <c r="BW224" s="866">
        <v>0</v>
      </c>
      <c r="BX224" s="866">
        <v>0</v>
      </c>
      <c r="BY224" s="866">
        <v>0</v>
      </c>
      <c r="BZ224" s="866">
        <v>0</v>
      </c>
      <c r="CA224" s="866">
        <v>0</v>
      </c>
      <c r="CB224" s="866">
        <v>0</v>
      </c>
      <c r="CC224" s="866">
        <v>0</v>
      </c>
      <c r="CD224" s="866">
        <v>0</v>
      </c>
      <c r="CE224" s="866">
        <v>0</v>
      </c>
      <c r="CF224" s="866">
        <v>0</v>
      </c>
      <c r="CG224" s="866">
        <v>0</v>
      </c>
      <c r="CH224" s="866">
        <v>0</v>
      </c>
      <c r="CI224" s="866">
        <v>0</v>
      </c>
      <c r="CJ224" s="866">
        <v>0</v>
      </c>
      <c r="CK224" s="866">
        <v>0</v>
      </c>
      <c r="CL224" s="866">
        <v>0</v>
      </c>
      <c r="CM224" s="866">
        <v>0</v>
      </c>
      <c r="CN224" s="866">
        <v>0</v>
      </c>
      <c r="CO224" s="866">
        <v>0</v>
      </c>
      <c r="CP224" s="866">
        <v>0</v>
      </c>
      <c r="CQ224" s="866">
        <v>0</v>
      </c>
      <c r="CR224" s="866">
        <v>0</v>
      </c>
      <c r="CS224" s="866">
        <v>0</v>
      </c>
      <c r="CT224" s="866">
        <v>0</v>
      </c>
      <c r="CU224" s="866">
        <v>0</v>
      </c>
      <c r="CV224" s="866">
        <v>0</v>
      </c>
      <c r="CW224" s="866">
        <v>0</v>
      </c>
      <c r="CX224" s="866">
        <v>0</v>
      </c>
      <c r="CY224" s="866">
        <v>0</v>
      </c>
      <c r="CZ224" s="866">
        <v>0</v>
      </c>
      <c r="DA224" s="866">
        <v>0</v>
      </c>
      <c r="DB224" s="866">
        <v>0</v>
      </c>
      <c r="DC224" s="866">
        <v>0</v>
      </c>
      <c r="DD224" s="866">
        <v>0</v>
      </c>
      <c r="DE224" s="866">
        <v>0</v>
      </c>
      <c r="DF224" s="866">
        <v>0</v>
      </c>
      <c r="DG224" s="866">
        <v>0</v>
      </c>
      <c r="DH224" s="866">
        <v>0</v>
      </c>
      <c r="DI224" s="866">
        <v>0</v>
      </c>
      <c r="DJ224" s="866">
        <v>0</v>
      </c>
      <c r="DK224" s="866">
        <v>0</v>
      </c>
      <c r="DL224" s="866">
        <v>0</v>
      </c>
      <c r="DM224" s="866">
        <v>0</v>
      </c>
      <c r="DN224" s="866">
        <v>0</v>
      </c>
      <c r="DO224" s="866">
        <v>0</v>
      </c>
      <c r="DP224" s="866">
        <v>0</v>
      </c>
      <c r="DQ224" s="866">
        <v>0</v>
      </c>
      <c r="DR224" s="866">
        <v>0</v>
      </c>
      <c r="DS224" s="866">
        <v>0</v>
      </c>
      <c r="DT224" s="866">
        <v>0</v>
      </c>
      <c r="DU224" s="866">
        <v>0</v>
      </c>
      <c r="DV224" s="866">
        <v>0</v>
      </c>
      <c r="DW224" s="866">
        <v>0</v>
      </c>
      <c r="DX224" s="866">
        <v>0</v>
      </c>
      <c r="DY224" s="866">
        <v>0</v>
      </c>
      <c r="DZ224" s="866">
        <v>0</v>
      </c>
      <c r="EA224" s="866">
        <v>0</v>
      </c>
      <c r="EB224" s="866">
        <v>0</v>
      </c>
      <c r="EC224" s="866">
        <v>0</v>
      </c>
      <c r="ED224" s="866">
        <v>0</v>
      </c>
      <c r="EE224" s="866">
        <v>0</v>
      </c>
      <c r="EF224" s="866">
        <v>0</v>
      </c>
      <c r="EG224" s="866">
        <v>0</v>
      </c>
      <c r="EH224" s="866">
        <v>0</v>
      </c>
      <c r="EI224" s="866">
        <v>0</v>
      </c>
      <c r="EJ224" s="866">
        <v>0</v>
      </c>
      <c r="EK224" s="866">
        <v>0</v>
      </c>
      <c r="EL224" s="866">
        <v>0</v>
      </c>
      <c r="EM224" s="866">
        <v>0</v>
      </c>
      <c r="EN224" s="866">
        <v>0</v>
      </c>
      <c r="EO224" s="866">
        <v>0</v>
      </c>
      <c r="EP224" s="866">
        <v>0</v>
      </c>
      <c r="EQ224" s="866">
        <v>0</v>
      </c>
      <c r="ER224" s="866">
        <v>0</v>
      </c>
      <c r="ES224" s="866">
        <v>0</v>
      </c>
      <c r="ET224" s="866">
        <v>0</v>
      </c>
      <c r="EU224" s="866">
        <v>0</v>
      </c>
      <c r="EV224" s="866">
        <v>0</v>
      </c>
      <c r="EW224" s="866">
        <v>0</v>
      </c>
      <c r="EX224" s="866">
        <v>0</v>
      </c>
      <c r="EY224" s="866">
        <v>0</v>
      </c>
      <c r="EZ224" s="866">
        <v>0</v>
      </c>
      <c r="FA224" s="866">
        <v>0</v>
      </c>
      <c r="FB224" s="866">
        <v>0</v>
      </c>
      <c r="FC224" s="866">
        <v>0</v>
      </c>
      <c r="FD224" s="866">
        <v>0</v>
      </c>
      <c r="FE224" s="866">
        <v>0</v>
      </c>
      <c r="FF224" s="866">
        <v>0</v>
      </c>
      <c r="FG224" s="866">
        <v>0</v>
      </c>
      <c r="FH224" s="866">
        <v>0</v>
      </c>
      <c r="FI224" s="866">
        <v>0</v>
      </c>
      <c r="FJ224" s="866">
        <v>0</v>
      </c>
      <c r="FK224" s="866">
        <v>0</v>
      </c>
      <c r="FL224" s="866">
        <v>0</v>
      </c>
      <c r="FM224" s="866">
        <v>0</v>
      </c>
      <c r="FN224" s="866">
        <v>0</v>
      </c>
      <c r="FO224" s="866">
        <v>0</v>
      </c>
      <c r="FP224" s="866">
        <v>0</v>
      </c>
      <c r="FQ224" s="866">
        <v>0</v>
      </c>
      <c r="FR224" s="866">
        <v>0</v>
      </c>
      <c r="FS224" s="866">
        <v>0</v>
      </c>
      <c r="FT224" s="866">
        <v>0</v>
      </c>
      <c r="FU224" s="866">
        <v>0</v>
      </c>
      <c r="FV224" s="866">
        <v>0</v>
      </c>
      <c r="FW224" s="866">
        <v>0</v>
      </c>
      <c r="FX224" s="866">
        <v>0</v>
      </c>
      <c r="FY224" s="866">
        <v>0</v>
      </c>
      <c r="FZ224" s="866">
        <v>0</v>
      </c>
      <c r="GA224" s="866">
        <v>0</v>
      </c>
      <c r="GB224" s="866">
        <v>0</v>
      </c>
      <c r="GC224" s="866">
        <v>0</v>
      </c>
      <c r="GD224" s="866">
        <v>0</v>
      </c>
      <c r="GE224" s="866">
        <v>0</v>
      </c>
      <c r="GF224" s="866">
        <v>0</v>
      </c>
      <c r="GG224" s="866">
        <v>0</v>
      </c>
      <c r="GH224" s="866">
        <v>0</v>
      </c>
      <c r="GI224" s="866">
        <v>0</v>
      </c>
      <c r="GJ224" s="866">
        <v>0</v>
      </c>
      <c r="GK224" s="866">
        <v>0</v>
      </c>
      <c r="GL224" s="866">
        <v>0</v>
      </c>
      <c r="GM224" s="866">
        <v>0</v>
      </c>
      <c r="GN224" s="866">
        <v>0</v>
      </c>
      <c r="GO224" s="866">
        <v>0</v>
      </c>
      <c r="GP224" s="866">
        <v>0</v>
      </c>
      <c r="GQ224" s="866">
        <v>0</v>
      </c>
      <c r="GR224" s="866">
        <v>0</v>
      </c>
      <c r="GS224" s="866">
        <v>0</v>
      </c>
      <c r="GT224" s="866">
        <v>0</v>
      </c>
      <c r="GU224" s="866">
        <v>0</v>
      </c>
      <c r="GV224" s="866">
        <v>0</v>
      </c>
      <c r="GW224" s="866">
        <v>0</v>
      </c>
      <c r="GX224" s="866">
        <v>0</v>
      </c>
      <c r="GY224" s="866">
        <v>0</v>
      </c>
      <c r="GZ224" s="866">
        <v>0</v>
      </c>
      <c r="HA224" s="866">
        <v>0</v>
      </c>
      <c r="HB224" s="866">
        <v>0</v>
      </c>
      <c r="HC224" s="866">
        <v>0</v>
      </c>
      <c r="HD224" s="866">
        <v>0</v>
      </c>
      <c r="HE224" s="866">
        <v>0</v>
      </c>
      <c r="HF224" s="866">
        <v>0</v>
      </c>
      <c r="HG224" s="866">
        <v>0</v>
      </c>
      <c r="HH224" s="866">
        <v>0</v>
      </c>
      <c r="HI224" s="866">
        <v>0</v>
      </c>
      <c r="HJ224" s="866">
        <v>0</v>
      </c>
      <c r="HK224" s="866">
        <v>0</v>
      </c>
      <c r="HL224" s="866">
        <v>0</v>
      </c>
      <c r="HM224" s="866">
        <v>0</v>
      </c>
      <c r="HN224" s="866">
        <v>0</v>
      </c>
      <c r="HO224" s="866">
        <v>0</v>
      </c>
      <c r="HP224" s="866">
        <v>0</v>
      </c>
      <c r="HQ224" s="866">
        <v>0</v>
      </c>
      <c r="HR224" s="866">
        <v>0</v>
      </c>
      <c r="HS224" s="866">
        <v>0</v>
      </c>
      <c r="HT224" s="866">
        <v>0</v>
      </c>
      <c r="HU224" s="866">
        <v>0</v>
      </c>
      <c r="HV224" s="866">
        <v>0</v>
      </c>
      <c r="HW224" s="866">
        <v>0</v>
      </c>
      <c r="HX224" s="866">
        <v>0</v>
      </c>
      <c r="HY224" s="866">
        <v>0</v>
      </c>
      <c r="HZ224" s="866">
        <v>0</v>
      </c>
      <c r="IA224" s="866">
        <v>0</v>
      </c>
      <c r="IB224" s="866">
        <v>0</v>
      </c>
      <c r="IC224" s="866">
        <v>0</v>
      </c>
      <c r="ID224" s="866">
        <v>0</v>
      </c>
      <c r="IE224" s="866">
        <v>0</v>
      </c>
      <c r="IF224" s="866">
        <v>0</v>
      </c>
      <c r="IG224" s="866">
        <v>0</v>
      </c>
      <c r="IH224" s="866">
        <v>0</v>
      </c>
      <c r="II224" s="866">
        <v>0</v>
      </c>
      <c r="IJ224" s="866">
        <v>0</v>
      </c>
      <c r="IK224" s="866">
        <v>0</v>
      </c>
      <c r="IL224" s="866">
        <v>0</v>
      </c>
      <c r="IM224" s="866">
        <v>0</v>
      </c>
      <c r="IN224" s="866">
        <v>0</v>
      </c>
      <c r="IO224" s="866">
        <v>0</v>
      </c>
      <c r="IP224" s="866">
        <v>0</v>
      </c>
      <c r="IQ224" s="866">
        <v>0</v>
      </c>
      <c r="IR224" s="866">
        <v>0</v>
      </c>
      <c r="IS224" s="866">
        <v>0</v>
      </c>
      <c r="IT224" s="866">
        <v>0</v>
      </c>
      <c r="IU224" s="866">
        <v>0</v>
      </c>
      <c r="IV224" s="866">
        <v>0</v>
      </c>
      <c r="IW224" s="866">
        <v>0</v>
      </c>
      <c r="IX224" s="866">
        <v>0</v>
      </c>
      <c r="IY224" s="866">
        <v>0</v>
      </c>
      <c r="IZ224" s="866">
        <v>0</v>
      </c>
      <c r="JA224" s="866">
        <v>0</v>
      </c>
      <c r="JB224" s="866">
        <v>0</v>
      </c>
      <c r="JC224" s="866">
        <v>0</v>
      </c>
      <c r="JD224" s="866">
        <v>0</v>
      </c>
      <c r="JE224" s="866">
        <v>0</v>
      </c>
      <c r="JF224" s="866">
        <v>0</v>
      </c>
      <c r="JG224" s="866">
        <v>0</v>
      </c>
      <c r="JH224" s="866">
        <v>0</v>
      </c>
      <c r="JI224" s="866">
        <v>0</v>
      </c>
      <c r="JJ224" s="866">
        <v>0</v>
      </c>
      <c r="JK224" s="866">
        <v>0</v>
      </c>
      <c r="JL224" s="866">
        <v>0</v>
      </c>
      <c r="JM224" s="866">
        <v>0</v>
      </c>
      <c r="JN224" s="866">
        <v>0</v>
      </c>
      <c r="JO224" s="866">
        <v>0</v>
      </c>
      <c r="JP224" s="866">
        <v>0</v>
      </c>
      <c r="JQ224" s="866">
        <v>0</v>
      </c>
      <c r="JR224" s="866">
        <v>0</v>
      </c>
      <c r="JS224" s="866">
        <v>0</v>
      </c>
      <c r="JT224" s="866">
        <v>0</v>
      </c>
      <c r="JU224" s="866">
        <v>0</v>
      </c>
      <c r="JV224" s="866">
        <v>0</v>
      </c>
      <c r="JW224" s="866">
        <v>0</v>
      </c>
      <c r="JX224" s="866">
        <v>0</v>
      </c>
      <c r="JY224" s="866">
        <v>0</v>
      </c>
      <c r="JZ224" s="866">
        <v>0</v>
      </c>
      <c r="KA224" s="866">
        <v>0</v>
      </c>
      <c r="KB224" s="866">
        <v>0</v>
      </c>
      <c r="KC224" s="866">
        <v>0</v>
      </c>
      <c r="KD224" s="866">
        <v>0</v>
      </c>
      <c r="KE224" s="866">
        <v>0</v>
      </c>
      <c r="KF224" s="866">
        <v>0</v>
      </c>
      <c r="KG224" s="866">
        <v>0</v>
      </c>
      <c r="KH224" s="866">
        <v>0</v>
      </c>
      <c r="KI224" s="866">
        <v>0</v>
      </c>
      <c r="KJ224" s="866">
        <v>0</v>
      </c>
      <c r="KK224" s="866">
        <v>0</v>
      </c>
      <c r="KL224" s="866">
        <v>0</v>
      </c>
      <c r="KM224" s="866">
        <v>0</v>
      </c>
      <c r="KN224" s="866">
        <v>0</v>
      </c>
      <c r="KO224" s="866">
        <v>0</v>
      </c>
      <c r="KP224" s="866">
        <v>0</v>
      </c>
      <c r="KQ224" s="866">
        <v>0</v>
      </c>
      <c r="KR224" s="866">
        <v>0</v>
      </c>
      <c r="KS224" s="866">
        <v>0</v>
      </c>
      <c r="KT224" s="866">
        <v>0</v>
      </c>
      <c r="KU224" s="866">
        <v>0</v>
      </c>
      <c r="KV224" s="866">
        <v>0</v>
      </c>
      <c r="KW224" s="866">
        <v>0</v>
      </c>
      <c r="KX224" s="866">
        <v>0</v>
      </c>
      <c r="KY224" s="866">
        <v>0</v>
      </c>
      <c r="KZ224" s="866">
        <v>0</v>
      </c>
      <c r="LA224" s="866">
        <v>0</v>
      </c>
      <c r="LB224" s="866">
        <v>0</v>
      </c>
      <c r="LC224" s="866">
        <v>0</v>
      </c>
      <c r="LD224" s="866">
        <v>0</v>
      </c>
      <c r="LE224" s="866">
        <v>0</v>
      </c>
      <c r="LF224" s="866">
        <v>0</v>
      </c>
      <c r="LG224" s="866">
        <v>0</v>
      </c>
      <c r="LH224" s="866">
        <v>0</v>
      </c>
      <c r="LI224" s="866">
        <v>0</v>
      </c>
      <c r="LJ224" s="866">
        <v>0</v>
      </c>
      <c r="LK224" s="866">
        <v>0</v>
      </c>
      <c r="LL224" s="866">
        <v>0</v>
      </c>
      <c r="LM224" s="866">
        <v>0</v>
      </c>
      <c r="LN224" s="866">
        <v>0</v>
      </c>
      <c r="LO224" s="866">
        <v>0</v>
      </c>
      <c r="LP224" s="866">
        <v>0</v>
      </c>
      <c r="LQ224" s="866">
        <v>0</v>
      </c>
      <c r="LR224" s="866">
        <v>0</v>
      </c>
      <c r="LS224" s="866">
        <v>0</v>
      </c>
      <c r="LT224" s="866">
        <v>0</v>
      </c>
      <c r="LU224" s="866">
        <v>0</v>
      </c>
      <c r="LV224" s="866">
        <v>0</v>
      </c>
      <c r="LW224" s="866">
        <v>0</v>
      </c>
      <c r="LX224" s="866">
        <v>0</v>
      </c>
      <c r="LY224" s="866">
        <v>0</v>
      </c>
      <c r="LZ224" s="866">
        <v>0</v>
      </c>
      <c r="MA224" s="866">
        <v>0</v>
      </c>
      <c r="MB224" s="866">
        <v>0</v>
      </c>
      <c r="MC224" s="866">
        <v>0</v>
      </c>
      <c r="MD224" s="866">
        <v>0</v>
      </c>
      <c r="ME224" s="866">
        <v>0</v>
      </c>
      <c r="MF224" s="866">
        <v>0</v>
      </c>
      <c r="MG224" s="866">
        <v>0</v>
      </c>
      <c r="MH224" s="866">
        <v>0</v>
      </c>
      <c r="MI224" s="866">
        <v>0</v>
      </c>
      <c r="MJ224" s="866">
        <v>0</v>
      </c>
      <c r="MK224" s="866">
        <v>0</v>
      </c>
      <c r="ML224" s="866">
        <v>0</v>
      </c>
      <c r="MM224" s="866">
        <v>0</v>
      </c>
      <c r="MN224" s="866">
        <v>0</v>
      </c>
      <c r="MO224" s="866">
        <v>0</v>
      </c>
      <c r="MP224" s="866">
        <v>0</v>
      </c>
      <c r="MQ224" s="866">
        <v>0</v>
      </c>
      <c r="MR224" s="866">
        <v>0</v>
      </c>
      <c r="MS224" s="866">
        <v>0</v>
      </c>
      <c r="MT224" s="866">
        <v>0</v>
      </c>
      <c r="MU224" s="866">
        <v>0</v>
      </c>
      <c r="MV224" s="866">
        <v>0</v>
      </c>
      <c r="MW224" s="866">
        <v>0</v>
      </c>
      <c r="MX224" s="866">
        <v>0</v>
      </c>
      <c r="MY224" s="866">
        <v>0</v>
      </c>
      <c r="MZ224" s="866">
        <v>0</v>
      </c>
      <c r="NA224" s="866">
        <v>0</v>
      </c>
      <c r="NB224" s="866">
        <v>0</v>
      </c>
      <c r="NC224" s="866">
        <v>0</v>
      </c>
      <c r="ND224" s="866">
        <v>0</v>
      </c>
      <c r="NE224" s="866">
        <v>0</v>
      </c>
      <c r="NF224" s="866">
        <v>0</v>
      </c>
      <c r="NG224" s="866">
        <v>0</v>
      </c>
      <c r="NH224" s="866">
        <v>0</v>
      </c>
      <c r="NI224" s="866">
        <v>0</v>
      </c>
      <c r="NJ224" s="866">
        <v>0</v>
      </c>
      <c r="NK224" s="866">
        <v>0</v>
      </c>
      <c r="NL224" s="866">
        <v>0</v>
      </c>
      <c r="NM224" s="866">
        <v>0</v>
      </c>
      <c r="NN224" s="866">
        <v>0</v>
      </c>
      <c r="NO224" s="866">
        <v>0</v>
      </c>
      <c r="NP224" s="866">
        <v>0</v>
      </c>
      <c r="NQ224" s="866">
        <v>0</v>
      </c>
      <c r="NR224" s="866">
        <v>0</v>
      </c>
      <c r="NS224" s="866">
        <v>0</v>
      </c>
      <c r="NT224" s="866">
        <v>0</v>
      </c>
      <c r="NU224" s="866">
        <v>0</v>
      </c>
      <c r="NV224" s="866">
        <v>0</v>
      </c>
      <c r="NW224" s="866">
        <v>0</v>
      </c>
      <c r="NX224" s="866">
        <v>0</v>
      </c>
      <c r="NY224" s="866">
        <v>0</v>
      </c>
      <c r="NZ224" s="866">
        <v>0</v>
      </c>
      <c r="OA224" s="866">
        <v>0</v>
      </c>
      <c r="OB224" s="866">
        <v>0</v>
      </c>
      <c r="OC224" s="866">
        <v>0</v>
      </c>
      <c r="OD224" s="866">
        <v>0</v>
      </c>
      <c r="OE224" s="866">
        <v>0</v>
      </c>
      <c r="OF224" s="866">
        <v>0</v>
      </c>
      <c r="OG224" s="866">
        <v>0</v>
      </c>
      <c r="OH224" s="866">
        <v>0</v>
      </c>
      <c r="OI224" s="866">
        <v>0</v>
      </c>
      <c r="OJ224" s="866">
        <v>0</v>
      </c>
      <c r="OK224" s="866">
        <v>0</v>
      </c>
      <c r="OL224" s="866">
        <v>0</v>
      </c>
      <c r="OM224" s="866">
        <v>0</v>
      </c>
      <c r="ON224" s="866">
        <v>0</v>
      </c>
      <c r="OO224" s="866">
        <v>0</v>
      </c>
      <c r="OP224" s="866">
        <v>0</v>
      </c>
      <c r="OQ224" s="866">
        <v>0</v>
      </c>
      <c r="OR224" s="866">
        <v>0</v>
      </c>
      <c r="OS224" s="866">
        <v>0</v>
      </c>
      <c r="OT224" s="866">
        <v>0</v>
      </c>
      <c r="OU224" s="866">
        <v>0</v>
      </c>
      <c r="OV224" s="866">
        <v>0</v>
      </c>
      <c r="OW224" s="866">
        <v>0</v>
      </c>
      <c r="OX224" s="866">
        <v>0</v>
      </c>
      <c r="OY224" s="866">
        <v>0</v>
      </c>
      <c r="OZ224" s="866">
        <v>0</v>
      </c>
      <c r="PA224" s="866">
        <v>0</v>
      </c>
      <c r="PB224" s="866">
        <v>0</v>
      </c>
      <c r="PC224" s="866">
        <v>0</v>
      </c>
      <c r="PD224" s="866">
        <v>0</v>
      </c>
      <c r="PE224" s="866">
        <v>0</v>
      </c>
      <c r="PF224" s="866">
        <v>0</v>
      </c>
      <c r="PG224" s="866">
        <v>0</v>
      </c>
      <c r="PH224" s="866">
        <v>0</v>
      </c>
      <c r="PI224" s="866">
        <v>0</v>
      </c>
      <c r="PJ224" s="866">
        <v>0</v>
      </c>
      <c r="PK224" s="866">
        <v>0</v>
      </c>
      <c r="PL224" s="866">
        <v>0</v>
      </c>
      <c r="PM224" s="866">
        <v>0</v>
      </c>
      <c r="PN224" s="866">
        <v>0</v>
      </c>
      <c r="PO224" s="866">
        <v>0</v>
      </c>
      <c r="PP224" s="866">
        <v>0</v>
      </c>
      <c r="PQ224" s="866">
        <v>0</v>
      </c>
      <c r="PR224" s="866">
        <v>0</v>
      </c>
      <c r="PS224" s="866">
        <v>0</v>
      </c>
      <c r="PT224" s="866">
        <v>0</v>
      </c>
      <c r="PU224" s="866">
        <v>0</v>
      </c>
      <c r="PV224" s="866">
        <v>0</v>
      </c>
      <c r="PW224" s="866">
        <v>0</v>
      </c>
      <c r="PX224" s="866">
        <v>0</v>
      </c>
      <c r="PY224" s="866">
        <v>0</v>
      </c>
      <c r="PZ224" s="866">
        <v>0</v>
      </c>
      <c r="QA224" s="866">
        <v>0</v>
      </c>
      <c r="QB224" s="866">
        <v>0</v>
      </c>
      <c r="QC224" s="866">
        <v>0</v>
      </c>
      <c r="QD224" s="866">
        <v>0</v>
      </c>
      <c r="QE224" s="866">
        <v>0</v>
      </c>
      <c r="QF224" s="866">
        <v>0</v>
      </c>
      <c r="QG224" s="866">
        <v>0</v>
      </c>
      <c r="QH224" s="866">
        <v>0</v>
      </c>
      <c r="QI224" s="866">
        <v>0</v>
      </c>
      <c r="QJ224" s="866">
        <v>0</v>
      </c>
      <c r="QK224" s="866">
        <v>0</v>
      </c>
      <c r="QL224" s="866">
        <v>0</v>
      </c>
      <c r="QM224" s="866">
        <v>0</v>
      </c>
      <c r="QN224" s="866">
        <v>0</v>
      </c>
      <c r="QO224" s="866">
        <v>0</v>
      </c>
      <c r="QP224" s="866">
        <v>0</v>
      </c>
      <c r="QQ224" s="866">
        <v>0</v>
      </c>
      <c r="QR224" s="866">
        <v>0</v>
      </c>
      <c r="QS224" s="866">
        <v>0</v>
      </c>
      <c r="QT224" s="866">
        <v>0</v>
      </c>
      <c r="QU224" s="866">
        <v>0</v>
      </c>
      <c r="QV224" s="866">
        <v>0</v>
      </c>
      <c r="QW224" s="866">
        <v>0</v>
      </c>
      <c r="QX224" s="866">
        <v>0</v>
      </c>
      <c r="QY224" s="866">
        <v>0</v>
      </c>
      <c r="QZ224" s="866">
        <v>0</v>
      </c>
      <c r="RA224" s="866">
        <v>0</v>
      </c>
      <c r="RB224" s="866">
        <v>0</v>
      </c>
      <c r="RC224" s="866">
        <v>0</v>
      </c>
      <c r="RD224" s="866">
        <v>0</v>
      </c>
      <c r="RE224" s="866">
        <v>0</v>
      </c>
      <c r="RF224" s="866">
        <v>0</v>
      </c>
      <c r="RG224" s="866">
        <v>0</v>
      </c>
      <c r="RH224" s="866">
        <v>0</v>
      </c>
      <c r="RI224" s="866">
        <v>0</v>
      </c>
      <c r="RJ224" s="866">
        <v>0</v>
      </c>
      <c r="RK224" s="866">
        <v>0</v>
      </c>
      <c r="RL224" s="866">
        <v>0</v>
      </c>
      <c r="RM224" s="866">
        <v>0</v>
      </c>
      <c r="RN224" s="866">
        <v>0</v>
      </c>
      <c r="RO224" s="866">
        <v>0</v>
      </c>
      <c r="RP224" s="866">
        <v>0</v>
      </c>
      <c r="RQ224" s="866">
        <v>0</v>
      </c>
      <c r="RR224" s="866">
        <v>0</v>
      </c>
      <c r="RS224" s="866">
        <v>0</v>
      </c>
      <c r="RT224" s="866">
        <v>0</v>
      </c>
      <c r="RU224" s="866">
        <v>0</v>
      </c>
      <c r="RV224" s="866">
        <v>0</v>
      </c>
      <c r="RW224" s="866">
        <v>0</v>
      </c>
      <c r="RX224" s="866">
        <v>0</v>
      </c>
      <c r="RY224" s="866">
        <v>0</v>
      </c>
      <c r="RZ224" s="866">
        <v>0</v>
      </c>
      <c r="SA224" s="866">
        <v>0</v>
      </c>
      <c r="SB224" s="866">
        <v>0</v>
      </c>
      <c r="SC224" s="866">
        <v>0</v>
      </c>
      <c r="SD224" s="866">
        <v>0</v>
      </c>
      <c r="SE224" s="866">
        <v>0</v>
      </c>
      <c r="SF224" s="866">
        <v>0</v>
      </c>
      <c r="SG224" s="866">
        <v>0</v>
      </c>
      <c r="SH224" s="866">
        <v>0</v>
      </c>
      <c r="SI224" s="866">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927</v>
      </c>
      <c r="J225" s="762"/>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-0.19282558328378752</v>
      </c>
      <c r="FG225" s="861">
        <v>-0.19282558328378752</v>
      </c>
      <c r="FH225" s="861">
        <v>-0.19282558328378752</v>
      </c>
      <c r="FI225" s="861">
        <v>-0.19282558328378752</v>
      </c>
      <c r="FJ225" s="861">
        <v>-0.19282558328378752</v>
      </c>
      <c r="FK225" s="861">
        <v>-0.19282558328378752</v>
      </c>
      <c r="FL225" s="861">
        <v>-0.19282558328378752</v>
      </c>
      <c r="FM225" s="861">
        <v>-0.19282558328378752</v>
      </c>
      <c r="FN225" s="861">
        <v>0.127363340210084</v>
      </c>
      <c r="FO225" s="861">
        <v>0.127363340210084</v>
      </c>
      <c r="FP225" s="861">
        <v>0.127363340210084</v>
      </c>
      <c r="FQ225" s="861">
        <v>0.127363340210084</v>
      </c>
      <c r="FR225" s="861">
        <v>0.127363340210084</v>
      </c>
      <c r="FS225" s="861">
        <v>0.127363340210084</v>
      </c>
      <c r="FT225" s="861">
        <v>0.127363340210084</v>
      </c>
      <c r="FU225" s="861">
        <v>0.1793210879198508</v>
      </c>
      <c r="FV225" s="861">
        <v>0.1793210879198508</v>
      </c>
      <c r="FW225" s="861">
        <v>0.1793210879198508</v>
      </c>
      <c r="FX225" s="861">
        <v>0.1793210879198508</v>
      </c>
      <c r="FY225" s="861">
        <v>-0.1384103604753113</v>
      </c>
      <c r="FZ225" s="861">
        <v>-0.1384103604753113</v>
      </c>
      <c r="GA225" s="861">
        <v>-0.29542858293227514</v>
      </c>
      <c r="GB225" s="861">
        <v>-0.29542858293227514</v>
      </c>
      <c r="GC225" s="861">
        <v>-0.29542858293227514</v>
      </c>
      <c r="GD225" s="861">
        <v>7.2112288521928747E-2</v>
      </c>
      <c r="GE225" s="861">
        <v>7.2112288521928747E-2</v>
      </c>
      <c r="GF225" s="861">
        <v>7.2112288521928747E-2</v>
      </c>
      <c r="GG225" s="861">
        <v>7.2112288521928747E-2</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4.7083044432574717E-2</v>
      </c>
      <c r="JG225" s="861">
        <v>4.7083044432574717E-2</v>
      </c>
      <c r="JH225" s="861">
        <v>4.7083044432574717E-2</v>
      </c>
      <c r="JI225" s="861">
        <v>4.7083044432574717E-2</v>
      </c>
      <c r="JJ225" s="861">
        <v>4.7083044432574717E-2</v>
      </c>
      <c r="JK225" s="861">
        <v>4.7083044432574717E-2</v>
      </c>
      <c r="JL225" s="861">
        <v>4.7083044432574717E-2</v>
      </c>
      <c r="JM225" s="861">
        <v>4.7083044432574717E-2</v>
      </c>
      <c r="JN225" s="861">
        <v>0.20378134433613848</v>
      </c>
      <c r="JO225" s="861">
        <v>0.20378134433613848</v>
      </c>
      <c r="JP225" s="861">
        <v>0.20378134433613848</v>
      </c>
      <c r="JQ225" s="861">
        <v>0.20378134433613848</v>
      </c>
      <c r="JR225" s="861">
        <v>0.20378134433613848</v>
      </c>
      <c r="JS225" s="861">
        <v>0.20378134433613848</v>
      </c>
      <c r="JT225" s="861">
        <v>0.20378134433613848</v>
      </c>
      <c r="JU225" s="861">
        <v>0.12950967460878271</v>
      </c>
      <c r="JV225" s="861">
        <v>0.12950967460878271</v>
      </c>
      <c r="JW225" s="861">
        <v>0.12950967460878271</v>
      </c>
      <c r="JX225" s="861">
        <v>0.12950967460878271</v>
      </c>
      <c r="JY225" s="861">
        <v>2.3068393412549959E-2</v>
      </c>
      <c r="JZ225" s="861">
        <v>2.3068393412549959E-2</v>
      </c>
      <c r="KA225" s="861">
        <v>0</v>
      </c>
      <c r="KB225" s="861">
        <v>0</v>
      </c>
      <c r="KC225" s="861">
        <v>0</v>
      </c>
      <c r="KD225" s="861">
        <v>0.4711336183432735</v>
      </c>
      <c r="KE225" s="861">
        <v>0.4711336183432735</v>
      </c>
      <c r="KF225" s="861">
        <v>0.4711336183432735</v>
      </c>
      <c r="KG225" s="861">
        <v>0.4711336183432735</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-0.20921271207213188</v>
      </c>
      <c r="LG225" s="861">
        <v>-0.20921271207213188</v>
      </c>
      <c r="LH225" s="861">
        <v>-0.20921271207213188</v>
      </c>
      <c r="LI225" s="861">
        <v>-0.20921271207213188</v>
      </c>
      <c r="LJ225" s="861">
        <v>-0.20921271207213188</v>
      </c>
      <c r="LK225" s="861">
        <v>-0.20921271207213188</v>
      </c>
      <c r="LL225" s="861">
        <v>-0.20921271207213188</v>
      </c>
      <c r="LM225" s="861">
        <v>-0.20921271207213188</v>
      </c>
      <c r="LN225" s="861">
        <v>0.20378134433613848</v>
      </c>
      <c r="LO225" s="861">
        <v>0.20378134433613848</v>
      </c>
      <c r="LP225" s="861">
        <v>0.20378134433613848</v>
      </c>
      <c r="LQ225" s="861">
        <v>0.20378134433613848</v>
      </c>
      <c r="LR225" s="861">
        <v>0.20378134433613848</v>
      </c>
      <c r="LS225" s="861">
        <v>0.20378134433613848</v>
      </c>
      <c r="LT225" s="861">
        <v>0.20378134433613848</v>
      </c>
      <c r="LU225" s="861">
        <v>0.12950967460878271</v>
      </c>
      <c r="LV225" s="861">
        <v>0.12950967460878271</v>
      </c>
      <c r="LW225" s="861">
        <v>0.12950967460878271</v>
      </c>
      <c r="LX225" s="861">
        <v>0.12950967460878271</v>
      </c>
      <c r="LY225" s="861">
        <v>2.3068393412549959E-2</v>
      </c>
      <c r="LZ225" s="861">
        <v>2.3068393412549959E-2</v>
      </c>
      <c r="MA225" s="861">
        <v>0</v>
      </c>
      <c r="MB225" s="861">
        <v>0</v>
      </c>
      <c r="MC225" s="861">
        <v>0</v>
      </c>
      <c r="MD225" s="861">
        <v>0.4711336183432735</v>
      </c>
      <c r="ME225" s="861">
        <v>0.4711336183432735</v>
      </c>
      <c r="MF225" s="861">
        <v>0.4711336183432735</v>
      </c>
      <c r="MG225" s="861">
        <v>0.4711336183432735</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-0.20921271207213188</v>
      </c>
      <c r="NG225" s="861">
        <v>-0.20921271207213188</v>
      </c>
      <c r="NH225" s="861">
        <v>-0.20921271207213188</v>
      </c>
      <c r="NI225" s="861">
        <v>-0.20921271207213188</v>
      </c>
      <c r="NJ225" s="861">
        <v>-0.20921271207213188</v>
      </c>
      <c r="NK225" s="861">
        <v>-0.20921271207213188</v>
      </c>
      <c r="NL225" s="861">
        <v>-0.20921271207213188</v>
      </c>
      <c r="NM225" s="861">
        <v>-0.20921271207213188</v>
      </c>
      <c r="NN225" s="861">
        <v>0.20378134433613848</v>
      </c>
      <c r="NO225" s="861">
        <v>0.20378134433613848</v>
      </c>
      <c r="NP225" s="861">
        <v>0.20378134433613848</v>
      </c>
      <c r="NQ225" s="861">
        <v>0.20378134433613848</v>
      </c>
      <c r="NR225" s="861">
        <v>0.20378134433613848</v>
      </c>
      <c r="NS225" s="861">
        <v>0.20378134433613848</v>
      </c>
      <c r="NT225" s="861">
        <v>0.20378134433613848</v>
      </c>
      <c r="NU225" s="861">
        <v>0.12950967460878271</v>
      </c>
      <c r="NV225" s="861">
        <v>0.12950967460878271</v>
      </c>
      <c r="NW225" s="861">
        <v>0.12950967460878271</v>
      </c>
      <c r="NX225" s="861">
        <v>0.12950967460878271</v>
      </c>
      <c r="NY225" s="861">
        <v>2.3068393412549959E-2</v>
      </c>
      <c r="NZ225" s="861">
        <v>2.3068393412549959E-2</v>
      </c>
      <c r="OA225" s="861">
        <v>0</v>
      </c>
      <c r="OB225" s="861">
        <v>0</v>
      </c>
      <c r="OC225" s="861">
        <v>0</v>
      </c>
      <c r="OD225" s="861">
        <v>0.4711336183432735</v>
      </c>
      <c r="OE225" s="861">
        <v>0.4711336183432735</v>
      </c>
      <c r="OF225" s="861">
        <v>0.4711336183432735</v>
      </c>
      <c r="OG225" s="861">
        <v>0.4711336183432735</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-0.20921271207213188</v>
      </c>
      <c r="PG225" s="861">
        <v>-0.20921271207213188</v>
      </c>
      <c r="PH225" s="861">
        <v>-0.20921271207213188</v>
      </c>
      <c r="PI225" s="861">
        <v>-0.20921271207213188</v>
      </c>
      <c r="PJ225" s="861">
        <v>-0.20921271207213188</v>
      </c>
      <c r="PK225" s="861">
        <v>-0.20921271207213188</v>
      </c>
      <c r="PL225" s="861">
        <v>-0.20921271207213188</v>
      </c>
      <c r="PM225" s="861">
        <v>-0.20921271207213188</v>
      </c>
      <c r="PN225" s="861">
        <v>0.20378134433613848</v>
      </c>
      <c r="PO225" s="861">
        <v>0.20378134433613848</v>
      </c>
      <c r="PP225" s="861">
        <v>0.20378134433613848</v>
      </c>
      <c r="PQ225" s="861">
        <v>0.20378134433613848</v>
      </c>
      <c r="PR225" s="861">
        <v>0.20378134433613848</v>
      </c>
      <c r="PS225" s="861">
        <v>0.20378134433613848</v>
      </c>
      <c r="PT225" s="861">
        <v>0.20378134433613848</v>
      </c>
      <c r="PU225" s="861">
        <v>0.12950967460878271</v>
      </c>
      <c r="PV225" s="861">
        <v>0.12950967460878271</v>
      </c>
      <c r="PW225" s="861">
        <v>0.12950967460878271</v>
      </c>
      <c r="PX225" s="861">
        <v>0.12950967460878271</v>
      </c>
      <c r="PY225" s="861">
        <v>2.3068393412549959E-2</v>
      </c>
      <c r="PZ225" s="861">
        <v>2.3068393412549959E-2</v>
      </c>
      <c r="QA225" s="861">
        <v>0</v>
      </c>
      <c r="QB225" s="861">
        <v>0</v>
      </c>
      <c r="QC225" s="861">
        <v>0</v>
      </c>
      <c r="QD225" s="861">
        <v>0.4711336183432735</v>
      </c>
      <c r="QE225" s="861">
        <v>0.4711336183432735</v>
      </c>
      <c r="QF225" s="861">
        <v>0.4711336183432735</v>
      </c>
      <c r="QG225" s="861">
        <v>0.4711336183432735</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-0.20921271207213188</v>
      </c>
      <c r="RG225" s="861">
        <v>-0.20921271207213188</v>
      </c>
      <c r="RH225" s="861">
        <v>-0.20921271207213188</v>
      </c>
      <c r="RI225" s="861">
        <v>-0.20921271207213188</v>
      </c>
      <c r="RJ225" s="861">
        <v>-0.20921271207213188</v>
      </c>
      <c r="RK225" s="861">
        <v>-0.20921271207213188</v>
      </c>
      <c r="RL225" s="861">
        <v>-0.20921271207213188</v>
      </c>
      <c r="RM225" s="861">
        <v>-0.20921271207213188</v>
      </c>
      <c r="RN225" s="861">
        <v>0.20378134433613848</v>
      </c>
      <c r="RO225" s="861">
        <v>0.20378134433613848</v>
      </c>
      <c r="RP225" s="861">
        <v>0.20378134433613848</v>
      </c>
      <c r="RQ225" s="861">
        <v>0.20378134433613848</v>
      </c>
      <c r="RR225" s="861">
        <v>0.20378134433613848</v>
      </c>
      <c r="RS225" s="861">
        <v>0.20378134433613848</v>
      </c>
      <c r="RT225" s="861">
        <v>0.20378134433613848</v>
      </c>
      <c r="RU225" s="861">
        <v>0.12950967460878271</v>
      </c>
      <c r="RV225" s="861">
        <v>0.12950967460878271</v>
      </c>
      <c r="RW225" s="861">
        <v>0.12950967460878271</v>
      </c>
      <c r="RX225" s="861">
        <v>0.12950967460878271</v>
      </c>
      <c r="RY225" s="861">
        <v>2.3068393412549959E-2</v>
      </c>
      <c r="RZ225" s="861">
        <v>2.3068393412549959E-2</v>
      </c>
      <c r="SA225" s="861">
        <v>0</v>
      </c>
      <c r="SB225" s="861">
        <v>0</v>
      </c>
      <c r="SC225" s="861">
        <v>0</v>
      </c>
      <c r="SD225" s="861">
        <v>0.4711336183432735</v>
      </c>
      <c r="SE225" s="861">
        <v>0.4711336183432735</v>
      </c>
      <c r="SF225" s="861">
        <v>0.4711336183432735</v>
      </c>
      <c r="SG225" s="861">
        <v>0.4711336183432735</v>
      </c>
      <c r="SH225" s="861">
        <v>0</v>
      </c>
      <c r="SI225" s="861">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928</v>
      </c>
      <c r="J226" s="764"/>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2.3472517854035146E-3</v>
      </c>
      <c r="DG226" s="862">
        <v>2.3472517854035146E-3</v>
      </c>
      <c r="DH226" s="862">
        <v>2.3472517854035146E-3</v>
      </c>
      <c r="DI226" s="862">
        <v>2.3472517854035146E-3</v>
      </c>
      <c r="DJ226" s="862">
        <v>2.3472517854035146E-3</v>
      </c>
      <c r="DK226" s="862">
        <v>2.3472517854035146E-3</v>
      </c>
      <c r="DL226" s="862">
        <v>2.3472517854035146E-3</v>
      </c>
      <c r="DM226" s="862">
        <v>2.3472517854035146E-3</v>
      </c>
      <c r="DN226" s="862">
        <v>-0.11038156151540779</v>
      </c>
      <c r="DO226" s="862">
        <v>-0.11038156151540779</v>
      </c>
      <c r="DP226" s="862">
        <v>-0.11038156151540779</v>
      </c>
      <c r="DQ226" s="862">
        <v>-0.11038156151540779</v>
      </c>
      <c r="DR226" s="862">
        <v>-0.11038156151540779</v>
      </c>
      <c r="DS226" s="862">
        <v>-0.11038156151540779</v>
      </c>
      <c r="DT226" s="862">
        <v>-0.11038156151540779</v>
      </c>
      <c r="DU226" s="862">
        <v>-2.2415135989981829</v>
      </c>
      <c r="DV226" s="862">
        <v>-2.2415135989981829</v>
      </c>
      <c r="DW226" s="862">
        <v>-2.2415135989981829</v>
      </c>
      <c r="DX226" s="862">
        <v>-2.2415135989981829</v>
      </c>
      <c r="DY226" s="862">
        <v>-2.3760445214928465</v>
      </c>
      <c r="DZ226" s="862">
        <v>-2.3760445214928465</v>
      </c>
      <c r="EA226" s="862">
        <v>-2.7770286795633616</v>
      </c>
      <c r="EB226" s="862">
        <v>-2.7770286795633616</v>
      </c>
      <c r="EC226" s="862">
        <v>-2.7770286795633616</v>
      </c>
      <c r="ED226" s="862">
        <v>-3.8391812675093977</v>
      </c>
      <c r="EE226" s="862">
        <v>-3.8391812675093977</v>
      </c>
      <c r="EF226" s="862">
        <v>-3.8391812675093977</v>
      </c>
      <c r="EG226" s="862">
        <v>-3.8391812675093977</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8.723622145527532E-2</v>
      </c>
      <c r="FG226" s="862">
        <v>9.4315667970913175E-2</v>
      </c>
      <c r="FH226" s="862">
        <v>9.4315667970913175E-2</v>
      </c>
      <c r="FI226" s="862">
        <v>9.4315667970913175E-2</v>
      </c>
      <c r="FJ226" s="862">
        <v>9.4315667970913175E-2</v>
      </c>
      <c r="FK226" s="862">
        <v>9.4315667970913175E-2</v>
      </c>
      <c r="FL226" s="862">
        <v>9.4315667970913175E-2</v>
      </c>
      <c r="FM226" s="862">
        <v>9.4315667970913175E-2</v>
      </c>
      <c r="FN226" s="862">
        <v>3.3963557389356858E-2</v>
      </c>
      <c r="FO226" s="862">
        <v>3.3963557389356858E-2</v>
      </c>
      <c r="FP226" s="862">
        <v>3.3963557389356858E-2</v>
      </c>
      <c r="FQ226" s="862">
        <v>3.3963557389356858E-2</v>
      </c>
      <c r="FR226" s="862">
        <v>3.3963557389356858E-2</v>
      </c>
      <c r="FS226" s="862">
        <v>3.3963557389356858E-2</v>
      </c>
      <c r="FT226" s="862">
        <v>3.3963557389356858E-2</v>
      </c>
      <c r="FU226" s="862">
        <v>-2.1219662070516154</v>
      </c>
      <c r="FV226" s="862">
        <v>-2.1219662070516154</v>
      </c>
      <c r="FW226" s="862">
        <v>-2.1219662070516154</v>
      </c>
      <c r="FX226" s="862">
        <v>-2.1219662070516154</v>
      </c>
      <c r="FY226" s="862">
        <v>-2.4452497017304999</v>
      </c>
      <c r="FZ226" s="862">
        <v>-2.4452497017304999</v>
      </c>
      <c r="GA226" s="862">
        <v>-2.9641334487538025</v>
      </c>
      <c r="GB226" s="862">
        <v>-2.9641334487538025</v>
      </c>
      <c r="GC226" s="862">
        <v>-2.9641334487538025</v>
      </c>
      <c r="GD226" s="862">
        <v>-3.0497365485080223</v>
      </c>
      <c r="GE226" s="862">
        <v>-3.0497365485080223</v>
      </c>
      <c r="GF226" s="862">
        <v>-3.0497365485080223</v>
      </c>
      <c r="GG226" s="862">
        <v>-3.0497365485080223</v>
      </c>
      <c r="GH226" s="862">
        <v>-2.8724264632109175</v>
      </c>
      <c r="GI226" s="862">
        <v>-2.8724264632109175</v>
      </c>
      <c r="GJ226" s="862">
        <v>-2.8724264632109175</v>
      </c>
      <c r="GK226" s="862">
        <v>-2.8724264632109175</v>
      </c>
      <c r="GL226" s="862">
        <v>-2.8724264632109175</v>
      </c>
      <c r="GM226" s="862">
        <v>-2.8724264632109175</v>
      </c>
      <c r="GN226" s="862">
        <v>-2.8724264632109175</v>
      </c>
      <c r="GO226" s="862">
        <v>-2.8724264632109175</v>
      </c>
      <c r="GP226" s="862">
        <v>-0.87006004218656585</v>
      </c>
      <c r="GQ226" s="862">
        <v>-0.87006004218656585</v>
      </c>
      <c r="GR226" s="862">
        <v>-0.87006004218656585</v>
      </c>
      <c r="GS226" s="862">
        <v>-0.87006004218656585</v>
      </c>
      <c r="GT226" s="862">
        <v>-0.87006004218656585</v>
      </c>
      <c r="GU226" s="862">
        <v>-0.87006004218656585</v>
      </c>
      <c r="GV226" s="862">
        <v>-0.87006004218656585</v>
      </c>
      <c r="GW226" s="862">
        <v>-0.87553452609340887</v>
      </c>
      <c r="GX226" s="862">
        <v>-0.87553452609340887</v>
      </c>
      <c r="GY226" s="862">
        <v>-0.87553452609340887</v>
      </c>
      <c r="GZ226" s="862">
        <v>-0.87553452609340887</v>
      </c>
      <c r="HA226" s="862">
        <v>-0.87553452609340887</v>
      </c>
      <c r="HB226" s="862">
        <v>-0.68371105691123368</v>
      </c>
      <c r="HC226" s="862">
        <v>-0.68371105691123368</v>
      </c>
      <c r="HD226" s="862">
        <v>-0.68371105691123368</v>
      </c>
      <c r="HE226" s="862">
        <v>-0.68371105691123368</v>
      </c>
      <c r="HF226" s="862">
        <v>-7.0651077654826366E-3</v>
      </c>
      <c r="HG226" s="862">
        <v>-7.0651077654826366E-3</v>
      </c>
      <c r="HH226" s="862">
        <v>-7.0651077654826366E-3</v>
      </c>
      <c r="HI226" s="862">
        <v>-7.0651077654826366E-3</v>
      </c>
      <c r="HJ226" s="862">
        <v>-7.0651077654826366E-3</v>
      </c>
      <c r="HK226" s="862">
        <v>-7.0651077654826366E-3</v>
      </c>
      <c r="HL226" s="862">
        <v>-7.0651077654826366E-3</v>
      </c>
      <c r="HM226" s="862">
        <v>-7.0651077654826366E-3</v>
      </c>
      <c r="HN226" s="862">
        <v>-9.3399782820728028E-2</v>
      </c>
      <c r="HO226" s="862">
        <v>-9.3399782820728028E-2</v>
      </c>
      <c r="HP226" s="862">
        <v>-9.3399782820728028E-2</v>
      </c>
      <c r="HQ226" s="862">
        <v>-9.3399782820728028E-2</v>
      </c>
      <c r="HR226" s="862">
        <v>-9.3399782820728028E-2</v>
      </c>
      <c r="HS226" s="862">
        <v>-9.3399782820728028E-2</v>
      </c>
      <c r="HT226" s="862">
        <v>-9.3399782820728028E-2</v>
      </c>
      <c r="HU226" s="862">
        <v>-2.0024188151050435</v>
      </c>
      <c r="HV226" s="862">
        <v>-2.0024188151050435</v>
      </c>
      <c r="HW226" s="862">
        <v>-2.0024188151050435</v>
      </c>
      <c r="HX226" s="862">
        <v>-2.0024188151050435</v>
      </c>
      <c r="HY226" s="862">
        <v>-2.3760445214928465</v>
      </c>
      <c r="HZ226" s="862">
        <v>-2.3760445214928465</v>
      </c>
      <c r="IA226" s="862">
        <v>-2.8656572544430441</v>
      </c>
      <c r="IB226" s="862">
        <v>-2.8656572544430441</v>
      </c>
      <c r="IC226" s="862">
        <v>-2.8656572544430441</v>
      </c>
      <c r="ID226" s="862">
        <v>-3.486759291307747</v>
      </c>
      <c r="IE226" s="862">
        <v>-3.486759291307747</v>
      </c>
      <c r="IF226" s="862">
        <v>-3.486759291307747</v>
      </c>
      <c r="IG226" s="862">
        <v>-3.486759291307747</v>
      </c>
      <c r="IH226" s="862">
        <v>-3.4698737294489064</v>
      </c>
      <c r="II226" s="862">
        <v>-3.4698737294489064</v>
      </c>
      <c r="IJ226" s="862">
        <v>-3.4698737294489064</v>
      </c>
      <c r="IK226" s="862">
        <v>-3.4698737294489064</v>
      </c>
      <c r="IL226" s="862">
        <v>-3.4698737294489064</v>
      </c>
      <c r="IM226" s="862">
        <v>-3.4698737294489064</v>
      </c>
      <c r="IN226" s="862">
        <v>-3.4698737294489064</v>
      </c>
      <c r="IO226" s="862">
        <v>-3.4698737294489064</v>
      </c>
      <c r="IP226" s="862">
        <v>-1.3921202869489324</v>
      </c>
      <c r="IQ226" s="862">
        <v>-1.3921202869489324</v>
      </c>
      <c r="IR226" s="862">
        <v>-1.3921202869489324</v>
      </c>
      <c r="IS226" s="862">
        <v>-1.3921202869489324</v>
      </c>
      <c r="IT226" s="862">
        <v>-1.3921202869489324</v>
      </c>
      <c r="IU226" s="862">
        <v>-1.3921202869489324</v>
      </c>
      <c r="IV226" s="862">
        <v>-1.3921202869489324</v>
      </c>
      <c r="IW226" s="862">
        <v>-0.91280762020421236</v>
      </c>
      <c r="IX226" s="862">
        <v>-0.91280762020421236</v>
      </c>
      <c r="IY226" s="862">
        <v>-0.91280762020421236</v>
      </c>
      <c r="IZ226" s="862">
        <v>-0.91280762020421236</v>
      </c>
      <c r="JA226" s="862">
        <v>-0.91280762020421236</v>
      </c>
      <c r="JB226" s="862">
        <v>-0.77359908543638589</v>
      </c>
      <c r="JC226" s="862">
        <v>-0.77359908543638589</v>
      </c>
      <c r="JD226" s="862">
        <v>-0.77359908543638589</v>
      </c>
      <c r="JE226" s="862">
        <v>-0.77359908543638589</v>
      </c>
      <c r="JF226" s="862">
        <v>0.10835311700052497</v>
      </c>
      <c r="JG226" s="862">
        <v>9.420764092786893E-2</v>
      </c>
      <c r="JH226" s="862">
        <v>9.420764092786893E-2</v>
      </c>
      <c r="JI226" s="862">
        <v>9.420764092786893E-2</v>
      </c>
      <c r="JJ226" s="862">
        <v>9.420764092786893E-2</v>
      </c>
      <c r="JK226" s="862">
        <v>9.420764092786893E-2</v>
      </c>
      <c r="JL226" s="862">
        <v>9.420764092786893E-2</v>
      </c>
      <c r="JM226" s="862">
        <v>9.420764092786893E-2</v>
      </c>
      <c r="JN226" s="862">
        <v>-3.3963557389356858E-2</v>
      </c>
      <c r="JO226" s="862">
        <v>-3.3963557389356858E-2</v>
      </c>
      <c r="JP226" s="862">
        <v>-3.3963557389356858E-2</v>
      </c>
      <c r="JQ226" s="862">
        <v>-3.3963557389356858E-2</v>
      </c>
      <c r="JR226" s="862">
        <v>-3.3963557389356858E-2</v>
      </c>
      <c r="JS226" s="862">
        <v>-3.3963557389356858E-2</v>
      </c>
      <c r="JT226" s="862">
        <v>-3.3963557389356858E-2</v>
      </c>
      <c r="JU226" s="862">
        <v>-1.8131354445229748</v>
      </c>
      <c r="JV226" s="862">
        <v>-1.8131354445229748</v>
      </c>
      <c r="JW226" s="862">
        <v>-1.8131354445229748</v>
      </c>
      <c r="JX226" s="862">
        <v>-1.8131354445229748</v>
      </c>
      <c r="JY226" s="862">
        <v>-2.3875787181991255</v>
      </c>
      <c r="JZ226" s="862">
        <v>-2.3875787181991255</v>
      </c>
      <c r="KA226" s="862">
        <v>-2.8755048738741191</v>
      </c>
      <c r="KB226" s="862">
        <v>-2.8755048738741191</v>
      </c>
      <c r="KC226" s="862">
        <v>-2.8755048738741191</v>
      </c>
      <c r="KD226" s="862">
        <v>-3.0492632636481529</v>
      </c>
      <c r="KE226" s="862">
        <v>-3.0492632636481529</v>
      </c>
      <c r="KF226" s="862">
        <v>-3.0492632636481529</v>
      </c>
      <c r="KG226" s="862">
        <v>-3.0492632636481529</v>
      </c>
      <c r="KH226" s="862">
        <v>-2.8920445740680645</v>
      </c>
      <c r="KI226" s="862">
        <v>-2.8920445740680645</v>
      </c>
      <c r="KJ226" s="862">
        <v>-2.8920445740680645</v>
      </c>
      <c r="KK226" s="862">
        <v>-2.8920445740680645</v>
      </c>
      <c r="KL226" s="862">
        <v>-2.8920445740680645</v>
      </c>
      <c r="KM226" s="862">
        <v>-2.8920445740680645</v>
      </c>
      <c r="KN226" s="862">
        <v>-2.8920445740680645</v>
      </c>
      <c r="KO226" s="862">
        <v>-2.8920445740680645</v>
      </c>
      <c r="KP226" s="862">
        <v>-1.2865767351225301</v>
      </c>
      <c r="KQ226" s="862">
        <v>-1.2865767351225301</v>
      </c>
      <c r="KR226" s="862">
        <v>-1.2865767351225301</v>
      </c>
      <c r="KS226" s="862">
        <v>-1.2865767351225301</v>
      </c>
      <c r="KT226" s="862">
        <v>-1.2865767351225301</v>
      </c>
      <c r="KU226" s="862">
        <v>-1.2865767351225301</v>
      </c>
      <c r="KV226" s="862">
        <v>-1.2865767351225301</v>
      </c>
      <c r="KW226" s="862">
        <v>-0.91077409688837108</v>
      </c>
      <c r="KX226" s="862">
        <v>-0.91077409688837108</v>
      </c>
      <c r="KY226" s="862">
        <v>-0.91077409688837108</v>
      </c>
      <c r="KZ226" s="862">
        <v>-0.91077409688837108</v>
      </c>
      <c r="LA226" s="862">
        <v>-0.91077409688837108</v>
      </c>
      <c r="LB226" s="862">
        <v>-0.72305169177936701</v>
      </c>
      <c r="LC226" s="862">
        <v>-0.72305169177936701</v>
      </c>
      <c r="LD226" s="862">
        <v>-0.72305169177936701</v>
      </c>
      <c r="LE226" s="862">
        <v>-0.72305169177936701</v>
      </c>
      <c r="LF226" s="862">
        <v>-0.62907374147822104</v>
      </c>
      <c r="LG226" s="862">
        <v>-0.62907374147822104</v>
      </c>
      <c r="LH226" s="862">
        <v>-0.62907374147822104</v>
      </c>
      <c r="LI226" s="862">
        <v>-0.62907374147822104</v>
      </c>
      <c r="LJ226" s="862">
        <v>-0.62907374147822104</v>
      </c>
      <c r="LK226" s="862">
        <v>-0.62907374147822104</v>
      </c>
      <c r="LL226" s="862">
        <v>-0.62907374147822104</v>
      </c>
      <c r="LM226" s="862">
        <v>-0.62907374147822104</v>
      </c>
      <c r="LN226" s="862">
        <v>-3.3963557389356858E-2</v>
      </c>
      <c r="LO226" s="862">
        <v>-3.3963557389356858E-2</v>
      </c>
      <c r="LP226" s="862">
        <v>-3.3963557389356858E-2</v>
      </c>
      <c r="LQ226" s="862">
        <v>-3.3963557389356858E-2</v>
      </c>
      <c r="LR226" s="862">
        <v>-3.3963557389356858E-2</v>
      </c>
      <c r="LS226" s="862">
        <v>-3.3963557389356858E-2</v>
      </c>
      <c r="LT226" s="862">
        <v>-3.3963557389356858E-2</v>
      </c>
      <c r="LU226" s="862">
        <v>-1.8131354445229748</v>
      </c>
      <c r="LV226" s="862">
        <v>-1.8131354445229748</v>
      </c>
      <c r="LW226" s="862">
        <v>-1.8131354445229748</v>
      </c>
      <c r="LX226" s="862">
        <v>-1.8131354445229748</v>
      </c>
      <c r="LY226" s="862">
        <v>-2.3875787181991255</v>
      </c>
      <c r="LZ226" s="862">
        <v>-2.3875787181991255</v>
      </c>
      <c r="MA226" s="862">
        <v>-2.8755048738741191</v>
      </c>
      <c r="MB226" s="862">
        <v>-2.8755048738741191</v>
      </c>
      <c r="MC226" s="862">
        <v>-2.8755048738741191</v>
      </c>
      <c r="MD226" s="862">
        <v>-3.0492632636481529</v>
      </c>
      <c r="ME226" s="862">
        <v>-3.0492632636481529</v>
      </c>
      <c r="MF226" s="862">
        <v>-3.0492632636481529</v>
      </c>
      <c r="MG226" s="862">
        <v>-3.0492632636481529</v>
      </c>
      <c r="MH226" s="862">
        <v>-2.8920445740680645</v>
      </c>
      <c r="MI226" s="862">
        <v>-2.8920445740680645</v>
      </c>
      <c r="MJ226" s="862">
        <v>-2.8920445740680645</v>
      </c>
      <c r="MK226" s="862">
        <v>-2.8920445740680645</v>
      </c>
      <c r="ML226" s="862">
        <v>-2.8920445740680645</v>
      </c>
      <c r="MM226" s="862">
        <v>-2.8920445740680645</v>
      </c>
      <c r="MN226" s="862">
        <v>-2.8920445740680645</v>
      </c>
      <c r="MO226" s="862">
        <v>-2.8920445740680645</v>
      </c>
      <c r="MP226" s="862">
        <v>-1.2865767351225301</v>
      </c>
      <c r="MQ226" s="862">
        <v>-1.2865767351225301</v>
      </c>
      <c r="MR226" s="862">
        <v>-1.2865767351225301</v>
      </c>
      <c r="MS226" s="862">
        <v>-1.2865767351225301</v>
      </c>
      <c r="MT226" s="862">
        <v>-1.2865767351225301</v>
      </c>
      <c r="MU226" s="862">
        <v>-1.2865767351225301</v>
      </c>
      <c r="MV226" s="862">
        <v>-1.2865767351225301</v>
      </c>
      <c r="MW226" s="862">
        <v>-0.91077409688837108</v>
      </c>
      <c r="MX226" s="862">
        <v>-0.91077409688837108</v>
      </c>
      <c r="MY226" s="862">
        <v>-0.91077409688837108</v>
      </c>
      <c r="MZ226" s="862">
        <v>-0.91077409688837108</v>
      </c>
      <c r="NA226" s="862">
        <v>-0.91077409688837108</v>
      </c>
      <c r="NB226" s="862">
        <v>-0.72305169177936701</v>
      </c>
      <c r="NC226" s="862">
        <v>-0.72305169177936701</v>
      </c>
      <c r="ND226" s="862">
        <v>-0.72305169177936701</v>
      </c>
      <c r="NE226" s="862">
        <v>-0.72305169177936701</v>
      </c>
      <c r="NF226" s="862">
        <v>-0.62907374147822104</v>
      </c>
      <c r="NG226" s="862">
        <v>-0.62907374147822104</v>
      </c>
      <c r="NH226" s="862">
        <v>-0.62907374147822104</v>
      </c>
      <c r="NI226" s="862">
        <v>-0.62907374147822104</v>
      </c>
      <c r="NJ226" s="862">
        <v>-0.62907374147822104</v>
      </c>
      <c r="NK226" s="862">
        <v>-0.62907374147822104</v>
      </c>
      <c r="NL226" s="862">
        <v>-0.62907374147822104</v>
      </c>
      <c r="NM226" s="862">
        <v>-0.62907374147822104</v>
      </c>
      <c r="NN226" s="862">
        <v>-3.3963557389356858E-2</v>
      </c>
      <c r="NO226" s="862">
        <v>-3.3963557389356858E-2</v>
      </c>
      <c r="NP226" s="862">
        <v>-3.3963557389356858E-2</v>
      </c>
      <c r="NQ226" s="862">
        <v>-3.3963557389356858E-2</v>
      </c>
      <c r="NR226" s="862">
        <v>-3.3963557389356858E-2</v>
      </c>
      <c r="NS226" s="862">
        <v>-3.3963557389356858E-2</v>
      </c>
      <c r="NT226" s="862">
        <v>-3.3963557389356858E-2</v>
      </c>
      <c r="NU226" s="862">
        <v>-1.8131354445229748</v>
      </c>
      <c r="NV226" s="862">
        <v>-1.8131354445229748</v>
      </c>
      <c r="NW226" s="862">
        <v>-1.8131354445229748</v>
      </c>
      <c r="NX226" s="862">
        <v>-1.8131354445229748</v>
      </c>
      <c r="NY226" s="862">
        <v>-2.3875787181991255</v>
      </c>
      <c r="NZ226" s="862">
        <v>-2.3875787181991255</v>
      </c>
      <c r="OA226" s="862">
        <v>-2.8755048738741191</v>
      </c>
      <c r="OB226" s="862">
        <v>-2.8755048738741191</v>
      </c>
      <c r="OC226" s="862">
        <v>-2.8755048738741191</v>
      </c>
      <c r="OD226" s="862">
        <v>-3.0492632636481529</v>
      </c>
      <c r="OE226" s="862">
        <v>-3.0492632636481529</v>
      </c>
      <c r="OF226" s="862">
        <v>-3.0492632636481529</v>
      </c>
      <c r="OG226" s="862">
        <v>-3.0492632636481529</v>
      </c>
      <c r="OH226" s="862">
        <v>-2.8920445740680645</v>
      </c>
      <c r="OI226" s="862">
        <v>-2.8920445740680645</v>
      </c>
      <c r="OJ226" s="862">
        <v>-2.8920445740680645</v>
      </c>
      <c r="OK226" s="862">
        <v>-2.8920445740680645</v>
      </c>
      <c r="OL226" s="862">
        <v>-2.8920445740680645</v>
      </c>
      <c r="OM226" s="862">
        <v>-2.8920445740680645</v>
      </c>
      <c r="ON226" s="862">
        <v>-2.8920445740680645</v>
      </c>
      <c r="OO226" s="862">
        <v>-2.8920445740680645</v>
      </c>
      <c r="OP226" s="862">
        <v>-1.2865767351225301</v>
      </c>
      <c r="OQ226" s="862">
        <v>-1.2865767351225301</v>
      </c>
      <c r="OR226" s="862">
        <v>-1.2865767351225301</v>
      </c>
      <c r="OS226" s="862">
        <v>-1.2865767351225301</v>
      </c>
      <c r="OT226" s="862">
        <v>-1.2865767351225301</v>
      </c>
      <c r="OU226" s="862">
        <v>-1.2865767351225301</v>
      </c>
      <c r="OV226" s="862">
        <v>-1.2865767351225301</v>
      </c>
      <c r="OW226" s="862">
        <v>-0.91077409688837108</v>
      </c>
      <c r="OX226" s="862">
        <v>-0.91077409688837108</v>
      </c>
      <c r="OY226" s="862">
        <v>-0.91077409688837108</v>
      </c>
      <c r="OZ226" s="862">
        <v>-0.91077409688837108</v>
      </c>
      <c r="PA226" s="862">
        <v>-0.91077409688837108</v>
      </c>
      <c r="PB226" s="862">
        <v>-0.72305169177936701</v>
      </c>
      <c r="PC226" s="862">
        <v>-0.72305169177936701</v>
      </c>
      <c r="PD226" s="862">
        <v>-0.72305169177936701</v>
      </c>
      <c r="PE226" s="862">
        <v>-0.72305169177936701</v>
      </c>
      <c r="PF226" s="862">
        <v>-0.62907374147822104</v>
      </c>
      <c r="PG226" s="862">
        <v>-0.62907374147822104</v>
      </c>
      <c r="PH226" s="862">
        <v>-0.62907374147822104</v>
      </c>
      <c r="PI226" s="862">
        <v>-0.62907374147822104</v>
      </c>
      <c r="PJ226" s="862">
        <v>-0.62907374147822104</v>
      </c>
      <c r="PK226" s="862">
        <v>-0.62907374147822104</v>
      </c>
      <c r="PL226" s="862">
        <v>-0.62907374147822104</v>
      </c>
      <c r="PM226" s="862">
        <v>-0.62907374147822104</v>
      </c>
      <c r="PN226" s="862">
        <v>-3.3963557389356858E-2</v>
      </c>
      <c r="PO226" s="862">
        <v>-3.3963557389356858E-2</v>
      </c>
      <c r="PP226" s="862">
        <v>-3.3963557389356858E-2</v>
      </c>
      <c r="PQ226" s="862">
        <v>-3.3963557389356858E-2</v>
      </c>
      <c r="PR226" s="862">
        <v>-3.3963557389356858E-2</v>
      </c>
      <c r="PS226" s="862">
        <v>-3.3963557389356858E-2</v>
      </c>
      <c r="PT226" s="862">
        <v>-3.3963557389356858E-2</v>
      </c>
      <c r="PU226" s="862">
        <v>-1.8131354445229748</v>
      </c>
      <c r="PV226" s="862">
        <v>-1.8131354445229748</v>
      </c>
      <c r="PW226" s="862">
        <v>-1.8131354445229748</v>
      </c>
      <c r="PX226" s="862">
        <v>-1.8131354445229748</v>
      </c>
      <c r="PY226" s="862">
        <v>-2.3875787181991255</v>
      </c>
      <c r="PZ226" s="862">
        <v>-2.3875787181991255</v>
      </c>
      <c r="QA226" s="862">
        <v>-2.8755048738741191</v>
      </c>
      <c r="QB226" s="862">
        <v>-2.8755048738741191</v>
      </c>
      <c r="QC226" s="862">
        <v>-2.8755048738741191</v>
      </c>
      <c r="QD226" s="862">
        <v>-3.0492632636481529</v>
      </c>
      <c r="QE226" s="862">
        <v>-3.0492632636481529</v>
      </c>
      <c r="QF226" s="862">
        <v>-3.0492632636481529</v>
      </c>
      <c r="QG226" s="862">
        <v>-3.0492632636481529</v>
      </c>
      <c r="QH226" s="862">
        <v>-2.8920445740680645</v>
      </c>
      <c r="QI226" s="862">
        <v>-2.8920445740680645</v>
      </c>
      <c r="QJ226" s="862">
        <v>-2.8920445740680645</v>
      </c>
      <c r="QK226" s="862">
        <v>-2.8920445740680645</v>
      </c>
      <c r="QL226" s="862">
        <v>-2.8920445740680645</v>
      </c>
      <c r="QM226" s="862">
        <v>-2.8920445740680645</v>
      </c>
      <c r="QN226" s="862">
        <v>-2.8920445740680645</v>
      </c>
      <c r="QO226" s="862">
        <v>-2.8920445740680645</v>
      </c>
      <c r="QP226" s="862">
        <v>-1.2865767351225301</v>
      </c>
      <c r="QQ226" s="862">
        <v>-1.2865767351225301</v>
      </c>
      <c r="QR226" s="862">
        <v>-1.2865767351225301</v>
      </c>
      <c r="QS226" s="862">
        <v>-1.2865767351225301</v>
      </c>
      <c r="QT226" s="862">
        <v>-1.2865767351225301</v>
      </c>
      <c r="QU226" s="862">
        <v>-1.2865767351225301</v>
      </c>
      <c r="QV226" s="862">
        <v>-1.2865767351225301</v>
      </c>
      <c r="QW226" s="862">
        <v>-0.91077409688837108</v>
      </c>
      <c r="QX226" s="862">
        <v>-0.91077409688837108</v>
      </c>
      <c r="QY226" s="862">
        <v>-0.91077409688837108</v>
      </c>
      <c r="QZ226" s="862">
        <v>-0.91077409688837108</v>
      </c>
      <c r="RA226" s="862">
        <v>-0.91077409688837108</v>
      </c>
      <c r="RB226" s="862">
        <v>-0.72305169177936701</v>
      </c>
      <c r="RC226" s="862">
        <v>-0.72305169177936701</v>
      </c>
      <c r="RD226" s="862">
        <v>-0.72305169177936701</v>
      </c>
      <c r="RE226" s="862">
        <v>-0.72305169177936701</v>
      </c>
      <c r="RF226" s="862">
        <v>-0.62907374147822104</v>
      </c>
      <c r="RG226" s="862">
        <v>-0.62907374147822104</v>
      </c>
      <c r="RH226" s="862">
        <v>-0.62907374147822104</v>
      </c>
      <c r="RI226" s="862">
        <v>-0.62907374147822104</v>
      </c>
      <c r="RJ226" s="862">
        <v>-0.62907374147822104</v>
      </c>
      <c r="RK226" s="862">
        <v>-0.62907374147822104</v>
      </c>
      <c r="RL226" s="862">
        <v>-0.62907374147822104</v>
      </c>
      <c r="RM226" s="862">
        <v>-0.62907374147822104</v>
      </c>
      <c r="RN226" s="862">
        <v>-3.3963557389356858E-2</v>
      </c>
      <c r="RO226" s="862">
        <v>-3.3963557389356858E-2</v>
      </c>
      <c r="RP226" s="862">
        <v>-3.3963557389356858E-2</v>
      </c>
      <c r="RQ226" s="862">
        <v>-3.3963557389356858E-2</v>
      </c>
      <c r="RR226" s="862">
        <v>-3.3963557389356858E-2</v>
      </c>
      <c r="RS226" s="862">
        <v>-3.3963557389356858E-2</v>
      </c>
      <c r="RT226" s="862">
        <v>-3.3963557389356858E-2</v>
      </c>
      <c r="RU226" s="862">
        <v>-1.8131354445229748</v>
      </c>
      <c r="RV226" s="862">
        <v>-1.8131354445229748</v>
      </c>
      <c r="RW226" s="862">
        <v>-1.8131354445229748</v>
      </c>
      <c r="RX226" s="862">
        <v>-1.8131354445229748</v>
      </c>
      <c r="RY226" s="862">
        <v>-2.3875787181991255</v>
      </c>
      <c r="RZ226" s="862">
        <v>-2.3875787181991255</v>
      </c>
      <c r="SA226" s="862">
        <v>-2.8755048738741191</v>
      </c>
      <c r="SB226" s="862">
        <v>-2.8755048738741191</v>
      </c>
      <c r="SC226" s="862">
        <v>-2.8755048738741191</v>
      </c>
      <c r="SD226" s="862">
        <v>-3.0492632636481529</v>
      </c>
      <c r="SE226" s="862">
        <v>-3.0492632636481529</v>
      </c>
      <c r="SF226" s="862">
        <v>-3.0492632636481529</v>
      </c>
      <c r="SG226" s="862">
        <v>-3.0492632636481529</v>
      </c>
      <c r="SH226" s="862">
        <v>-2.8920445740680645</v>
      </c>
      <c r="SI226" s="862">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930</v>
      </c>
      <c r="J227" s="764"/>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2.3472517854035146E-3</v>
      </c>
      <c r="DG227" s="862">
        <v>2.3472517854035146E-3</v>
      </c>
      <c r="DH227" s="862">
        <v>2.3472517854035146E-3</v>
      </c>
      <c r="DI227" s="862">
        <v>2.3472517854035146E-3</v>
      </c>
      <c r="DJ227" s="862">
        <v>2.3472517854035146E-3</v>
      </c>
      <c r="DK227" s="862">
        <v>2.3472517854035146E-3</v>
      </c>
      <c r="DL227" s="862">
        <v>2.3472517854035146E-3</v>
      </c>
      <c r="DM227" s="862">
        <v>2.3472517854035146E-3</v>
      </c>
      <c r="DN227" s="862">
        <v>8.4908893473425451E-3</v>
      </c>
      <c r="DO227" s="862">
        <v>8.4908893473425451E-3</v>
      </c>
      <c r="DP227" s="862">
        <v>8.4908893473425451E-3</v>
      </c>
      <c r="DQ227" s="862">
        <v>8.4908893473425451E-3</v>
      </c>
      <c r="DR227" s="862">
        <v>8.4908893473425451E-3</v>
      </c>
      <c r="DS227" s="862">
        <v>8.4908893473425451E-3</v>
      </c>
      <c r="DT227" s="862">
        <v>8.4908893473425451E-3</v>
      </c>
      <c r="DU227" s="862">
        <v>0</v>
      </c>
      <c r="DV227" s="862">
        <v>0</v>
      </c>
      <c r="DW227" s="862">
        <v>0</v>
      </c>
      <c r="DX227" s="862">
        <v>0</v>
      </c>
      <c r="DY227" s="862">
        <v>1.1534196706278976E-2</v>
      </c>
      <c r="DZ227" s="862">
        <v>1.1534196706278976E-2</v>
      </c>
      <c r="EA227" s="862">
        <v>9.8476194310750387E-3</v>
      </c>
      <c r="EB227" s="862">
        <v>9.8476194310750387E-3</v>
      </c>
      <c r="EC227" s="862">
        <v>9.8476194310750387E-3</v>
      </c>
      <c r="ED227" s="862">
        <v>-4.807485901462627E-3</v>
      </c>
      <c r="EE227" s="862">
        <v>-4.807485901462627E-3</v>
      </c>
      <c r="EF227" s="862">
        <v>-4.807485901462627E-3</v>
      </c>
      <c r="EG227" s="862">
        <v>-4.807485901462627E-3</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3.299157723422752E-2</v>
      </c>
      <c r="FG227" s="862">
        <v>4.4779214332233863E-2</v>
      </c>
      <c r="FH227" s="862">
        <v>4.4779214332233863E-2</v>
      </c>
      <c r="FI227" s="862">
        <v>4.4779214332233863E-2</v>
      </c>
      <c r="FJ227" s="862">
        <v>4.4779214332233863E-2</v>
      </c>
      <c r="FK227" s="862">
        <v>4.4779214332233863E-2</v>
      </c>
      <c r="FL227" s="862">
        <v>4.4779214332233863E-2</v>
      </c>
      <c r="FM227" s="862">
        <v>4.4779214332233863E-2</v>
      </c>
      <c r="FN227" s="862">
        <v>0.11887245086274589</v>
      </c>
      <c r="FO227" s="862">
        <v>0.11887245086274589</v>
      </c>
      <c r="FP227" s="862">
        <v>0.11887245086274589</v>
      </c>
      <c r="FQ227" s="862">
        <v>0.11887245086274589</v>
      </c>
      <c r="FR227" s="862">
        <v>0.11887245086274589</v>
      </c>
      <c r="FS227" s="862">
        <v>0.11887245086274589</v>
      </c>
      <c r="FT227" s="862">
        <v>0.11887245086274589</v>
      </c>
      <c r="FU227" s="862">
        <v>1.9924565324425103E-2</v>
      </c>
      <c r="FV227" s="862">
        <v>1.9924565324425103E-2</v>
      </c>
      <c r="FW227" s="862">
        <v>1.9924565324425103E-2</v>
      </c>
      <c r="FX227" s="862">
        <v>1.9924565324425103E-2</v>
      </c>
      <c r="FY227" s="862">
        <v>2.30683934125544E-2</v>
      </c>
      <c r="FZ227" s="862">
        <v>2.30683934125544E-2</v>
      </c>
      <c r="GA227" s="862">
        <v>2.9542858293224228E-2</v>
      </c>
      <c r="GB227" s="862">
        <v>2.9542858293224228E-2</v>
      </c>
      <c r="GC227" s="862">
        <v>2.9542858293224228E-2</v>
      </c>
      <c r="GD227" s="862">
        <v>0.44709618883596214</v>
      </c>
      <c r="GE227" s="862">
        <v>0.44709618883596214</v>
      </c>
      <c r="GF227" s="862">
        <v>0.44709618883596214</v>
      </c>
      <c r="GG227" s="862">
        <v>0.44709618883596214</v>
      </c>
      <c r="GH227" s="862">
        <v>0.58014678928825703</v>
      </c>
      <c r="GI227" s="862">
        <v>0.58014678928825703</v>
      </c>
      <c r="GJ227" s="862">
        <v>0.58014678928825703</v>
      </c>
      <c r="GK227" s="862">
        <v>0.58014678928825703</v>
      </c>
      <c r="GL227" s="862">
        <v>0.58014678928825703</v>
      </c>
      <c r="GM227" s="862">
        <v>0.58014678928825703</v>
      </c>
      <c r="GN227" s="862">
        <v>0.58014678928825703</v>
      </c>
      <c r="GO227" s="862">
        <v>0.58014678928825703</v>
      </c>
      <c r="GP227" s="862">
        <v>6.9542806434661486E-2</v>
      </c>
      <c r="GQ227" s="862">
        <v>6.9542806434661486E-2</v>
      </c>
      <c r="GR227" s="862">
        <v>6.9542806434661486E-2</v>
      </c>
      <c r="GS227" s="862">
        <v>6.9542806434661486E-2</v>
      </c>
      <c r="GT227" s="862">
        <v>6.9542806434661486E-2</v>
      </c>
      <c r="GU227" s="862">
        <v>6.9542806434661486E-2</v>
      </c>
      <c r="GV227" s="862">
        <v>6.9542806434661486E-2</v>
      </c>
      <c r="GW227" s="862">
        <v>0</v>
      </c>
      <c r="GX227" s="862">
        <v>0</v>
      </c>
      <c r="GY227" s="862">
        <v>0</v>
      </c>
      <c r="GZ227" s="862">
        <v>0</v>
      </c>
      <c r="HA227" s="862">
        <v>0</v>
      </c>
      <c r="HB227" s="862">
        <v>2.6130897955347621E-3</v>
      </c>
      <c r="HC227" s="862">
        <v>2.6130897955347621E-3</v>
      </c>
      <c r="HD227" s="862">
        <v>2.6130897955347621E-3</v>
      </c>
      <c r="HE227" s="862">
        <v>2.6130897955347621E-3</v>
      </c>
      <c r="HF227" s="862">
        <v>0</v>
      </c>
      <c r="HG227" s="862">
        <v>0</v>
      </c>
      <c r="HH227" s="862">
        <v>0</v>
      </c>
      <c r="HI227" s="862">
        <v>0</v>
      </c>
      <c r="HJ227" s="862">
        <v>0</v>
      </c>
      <c r="HK227" s="862">
        <v>0</v>
      </c>
      <c r="HL227" s="862">
        <v>0</v>
      </c>
      <c r="HM227" s="862">
        <v>0</v>
      </c>
      <c r="HN227" s="862">
        <v>-8.4908893473381042E-3</v>
      </c>
      <c r="HO227" s="862">
        <v>-8.4908893473381042E-3</v>
      </c>
      <c r="HP227" s="862">
        <v>-8.4908893473381042E-3</v>
      </c>
      <c r="HQ227" s="862">
        <v>-8.4908893473381042E-3</v>
      </c>
      <c r="HR227" s="862">
        <v>-8.4908893473381042E-3</v>
      </c>
      <c r="HS227" s="862">
        <v>-8.4908893473381042E-3</v>
      </c>
      <c r="HT227" s="862">
        <v>-8.4908893473381042E-3</v>
      </c>
      <c r="HU227" s="862">
        <v>-9.9622826622125515E-3</v>
      </c>
      <c r="HV227" s="862">
        <v>-9.9622826622125515E-3</v>
      </c>
      <c r="HW227" s="862">
        <v>-9.9622826622125515E-3</v>
      </c>
      <c r="HX227" s="862">
        <v>-9.9622826622125515E-3</v>
      </c>
      <c r="HY227" s="862">
        <v>-1.1534196706275424E-2</v>
      </c>
      <c r="HZ227" s="862">
        <v>-1.1534196706275424E-2</v>
      </c>
      <c r="IA227" s="862">
        <v>0</v>
      </c>
      <c r="IB227" s="862">
        <v>0</v>
      </c>
      <c r="IC227" s="862">
        <v>0</v>
      </c>
      <c r="ID227" s="862">
        <v>0</v>
      </c>
      <c r="IE227" s="862">
        <v>0</v>
      </c>
      <c r="IF227" s="862">
        <v>0</v>
      </c>
      <c r="IG227" s="862">
        <v>0</v>
      </c>
      <c r="IH227" s="862">
        <v>1.3359821839298291E-3</v>
      </c>
      <c r="II227" s="862">
        <v>1.3359821839298291E-3</v>
      </c>
      <c r="IJ227" s="862">
        <v>1.3359821839298291E-3</v>
      </c>
      <c r="IK227" s="862">
        <v>1.3359821839298291E-3</v>
      </c>
      <c r="IL227" s="862">
        <v>1.3359821839298291E-3</v>
      </c>
      <c r="IM227" s="862">
        <v>1.3359821839298291E-3</v>
      </c>
      <c r="IN227" s="862">
        <v>1.3359821839298291E-3</v>
      </c>
      <c r="IO227" s="862">
        <v>1.3359821839298291E-3</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6.3571930256478559E-2</v>
      </c>
      <c r="JG227" s="862">
        <v>5.6504641987162429E-2</v>
      </c>
      <c r="JH227" s="862">
        <v>5.6504641987162429E-2</v>
      </c>
      <c r="JI227" s="862">
        <v>5.6504641987162429E-2</v>
      </c>
      <c r="JJ227" s="862">
        <v>5.6504641987162429E-2</v>
      </c>
      <c r="JK227" s="862">
        <v>5.6504641987162429E-2</v>
      </c>
      <c r="JL227" s="862">
        <v>5.6504641987162429E-2</v>
      </c>
      <c r="JM227" s="862">
        <v>5.6504641987162429E-2</v>
      </c>
      <c r="JN227" s="862">
        <v>8.4908893473392588E-2</v>
      </c>
      <c r="JO227" s="862">
        <v>8.4908893473392588E-2</v>
      </c>
      <c r="JP227" s="862">
        <v>8.4908893473392588E-2</v>
      </c>
      <c r="JQ227" s="862">
        <v>8.4908893473392588E-2</v>
      </c>
      <c r="JR227" s="862">
        <v>8.4908893473392588E-2</v>
      </c>
      <c r="JS227" s="862">
        <v>8.4908893473392588E-2</v>
      </c>
      <c r="JT227" s="862">
        <v>8.4908893473392588E-2</v>
      </c>
      <c r="JU227" s="862">
        <v>0.15939652259542658</v>
      </c>
      <c r="JV227" s="862">
        <v>0.15939652259542658</v>
      </c>
      <c r="JW227" s="862">
        <v>0.15939652259542658</v>
      </c>
      <c r="JX227" s="862">
        <v>0.15939652259542658</v>
      </c>
      <c r="JY227" s="862">
        <v>0</v>
      </c>
      <c r="JZ227" s="862">
        <v>0</v>
      </c>
      <c r="KA227" s="862">
        <v>-9.8476194310759269E-3</v>
      </c>
      <c r="KB227" s="862">
        <v>-9.8476194310759269E-3</v>
      </c>
      <c r="KC227" s="862">
        <v>-9.8476194310759269E-3</v>
      </c>
      <c r="KD227" s="862">
        <v>0.43748121703303866</v>
      </c>
      <c r="KE227" s="862">
        <v>0.43748121703303866</v>
      </c>
      <c r="KF227" s="862">
        <v>0.43748121703303866</v>
      </c>
      <c r="KG227" s="862">
        <v>0.43748121703303866</v>
      </c>
      <c r="KH227" s="862">
        <v>0.58341496502326429</v>
      </c>
      <c r="KI227" s="862">
        <v>0.58341496502326429</v>
      </c>
      <c r="KJ227" s="862">
        <v>0.58341496502326429</v>
      </c>
      <c r="KK227" s="862">
        <v>0.58341496502326429</v>
      </c>
      <c r="KL227" s="862">
        <v>0.58341496502326429</v>
      </c>
      <c r="KM227" s="862">
        <v>0.58341496502326429</v>
      </c>
      <c r="KN227" s="862">
        <v>0.58341496502326429</v>
      </c>
      <c r="KO227" s="862">
        <v>0.58341496502326429</v>
      </c>
      <c r="KP227" s="862">
        <v>7.4476534368329794E-2</v>
      </c>
      <c r="KQ227" s="862">
        <v>7.4476534368329794E-2</v>
      </c>
      <c r="KR227" s="862">
        <v>7.4476534368329794E-2</v>
      </c>
      <c r="KS227" s="862">
        <v>7.4476534368329794E-2</v>
      </c>
      <c r="KT227" s="862">
        <v>7.4476534368329794E-2</v>
      </c>
      <c r="KU227" s="862">
        <v>7.4476534368329794E-2</v>
      </c>
      <c r="KV227" s="862">
        <v>7.4476534368329794E-2</v>
      </c>
      <c r="KW227" s="862">
        <v>0</v>
      </c>
      <c r="KX227" s="862">
        <v>0</v>
      </c>
      <c r="KY227" s="862">
        <v>0</v>
      </c>
      <c r="KZ227" s="862">
        <v>0</v>
      </c>
      <c r="LA227" s="862">
        <v>0</v>
      </c>
      <c r="LB227" s="862">
        <v>2.6155701571859424E-3</v>
      </c>
      <c r="LC227" s="862">
        <v>2.6155701571859424E-3</v>
      </c>
      <c r="LD227" s="862">
        <v>2.6155701571859424E-3</v>
      </c>
      <c r="LE227" s="862">
        <v>2.6155701571859424E-3</v>
      </c>
      <c r="LF227" s="862">
        <v>0</v>
      </c>
      <c r="LG227" s="862">
        <v>0</v>
      </c>
      <c r="LH227" s="862">
        <v>0</v>
      </c>
      <c r="LI227" s="862">
        <v>0</v>
      </c>
      <c r="LJ227" s="862">
        <v>0</v>
      </c>
      <c r="LK227" s="862">
        <v>0</v>
      </c>
      <c r="LL227" s="862">
        <v>0</v>
      </c>
      <c r="LM227" s="862">
        <v>0</v>
      </c>
      <c r="LN227" s="862">
        <v>8.4908893473392588E-2</v>
      </c>
      <c r="LO227" s="862">
        <v>8.4908893473392588E-2</v>
      </c>
      <c r="LP227" s="862">
        <v>8.4908893473392588E-2</v>
      </c>
      <c r="LQ227" s="862">
        <v>8.4908893473392588E-2</v>
      </c>
      <c r="LR227" s="862">
        <v>8.4908893473392588E-2</v>
      </c>
      <c r="LS227" s="862">
        <v>8.4908893473392588E-2</v>
      </c>
      <c r="LT227" s="862">
        <v>8.4908893473392588E-2</v>
      </c>
      <c r="LU227" s="862">
        <v>0.15939652259542658</v>
      </c>
      <c r="LV227" s="862">
        <v>0.15939652259542658</v>
      </c>
      <c r="LW227" s="862">
        <v>0.15939652259542658</v>
      </c>
      <c r="LX227" s="862">
        <v>0.15939652259542658</v>
      </c>
      <c r="LY227" s="862">
        <v>0</v>
      </c>
      <c r="LZ227" s="862">
        <v>0</v>
      </c>
      <c r="MA227" s="862">
        <v>-9.8476194310759269E-3</v>
      </c>
      <c r="MB227" s="862">
        <v>-9.8476194310759269E-3</v>
      </c>
      <c r="MC227" s="862">
        <v>-9.8476194310759269E-3</v>
      </c>
      <c r="MD227" s="862">
        <v>0.43748121703303866</v>
      </c>
      <c r="ME227" s="862">
        <v>0.43748121703303866</v>
      </c>
      <c r="MF227" s="862">
        <v>0.43748121703303866</v>
      </c>
      <c r="MG227" s="862">
        <v>0.43748121703303866</v>
      </c>
      <c r="MH227" s="862">
        <v>0.58341496502326429</v>
      </c>
      <c r="MI227" s="862">
        <v>0.58341496502326429</v>
      </c>
      <c r="MJ227" s="862">
        <v>0.58341496502326429</v>
      </c>
      <c r="MK227" s="862">
        <v>0.58341496502326429</v>
      </c>
      <c r="ML227" s="862">
        <v>0.58341496502326429</v>
      </c>
      <c r="MM227" s="862">
        <v>0.58341496502326429</v>
      </c>
      <c r="MN227" s="862">
        <v>0.58341496502326429</v>
      </c>
      <c r="MO227" s="862">
        <v>0.58341496502326429</v>
      </c>
      <c r="MP227" s="862">
        <v>7.4476534368329794E-2</v>
      </c>
      <c r="MQ227" s="862">
        <v>7.4476534368329794E-2</v>
      </c>
      <c r="MR227" s="862">
        <v>7.4476534368329794E-2</v>
      </c>
      <c r="MS227" s="862">
        <v>7.4476534368329794E-2</v>
      </c>
      <c r="MT227" s="862">
        <v>7.4476534368329794E-2</v>
      </c>
      <c r="MU227" s="862">
        <v>7.4476534368329794E-2</v>
      </c>
      <c r="MV227" s="862">
        <v>7.4476534368329794E-2</v>
      </c>
      <c r="MW227" s="862">
        <v>0</v>
      </c>
      <c r="MX227" s="862">
        <v>0</v>
      </c>
      <c r="MY227" s="862">
        <v>0</v>
      </c>
      <c r="MZ227" s="862">
        <v>0</v>
      </c>
      <c r="NA227" s="862">
        <v>0</v>
      </c>
      <c r="NB227" s="862">
        <v>2.6155701571859424E-3</v>
      </c>
      <c r="NC227" s="862">
        <v>2.6155701571859424E-3</v>
      </c>
      <c r="ND227" s="862">
        <v>2.6155701571859424E-3</v>
      </c>
      <c r="NE227" s="862">
        <v>2.6155701571859424E-3</v>
      </c>
      <c r="NF227" s="862">
        <v>0</v>
      </c>
      <c r="NG227" s="862">
        <v>0</v>
      </c>
      <c r="NH227" s="862">
        <v>0</v>
      </c>
      <c r="NI227" s="862">
        <v>0</v>
      </c>
      <c r="NJ227" s="862">
        <v>0</v>
      </c>
      <c r="NK227" s="862">
        <v>0</v>
      </c>
      <c r="NL227" s="862">
        <v>0</v>
      </c>
      <c r="NM227" s="862">
        <v>0</v>
      </c>
      <c r="NN227" s="862">
        <v>8.4908893473392588E-2</v>
      </c>
      <c r="NO227" s="862">
        <v>8.4908893473392588E-2</v>
      </c>
      <c r="NP227" s="862">
        <v>8.4908893473392588E-2</v>
      </c>
      <c r="NQ227" s="862">
        <v>8.4908893473392588E-2</v>
      </c>
      <c r="NR227" s="862">
        <v>8.4908893473392588E-2</v>
      </c>
      <c r="NS227" s="862">
        <v>8.4908893473392588E-2</v>
      </c>
      <c r="NT227" s="862">
        <v>8.4908893473392588E-2</v>
      </c>
      <c r="NU227" s="862">
        <v>0.15939652259542658</v>
      </c>
      <c r="NV227" s="862">
        <v>0.15939652259542658</v>
      </c>
      <c r="NW227" s="862">
        <v>0.15939652259542658</v>
      </c>
      <c r="NX227" s="862">
        <v>0.15939652259542658</v>
      </c>
      <c r="NY227" s="862">
        <v>0</v>
      </c>
      <c r="NZ227" s="862">
        <v>0</v>
      </c>
      <c r="OA227" s="862">
        <v>-9.8476194310759269E-3</v>
      </c>
      <c r="OB227" s="862">
        <v>-9.8476194310759269E-3</v>
      </c>
      <c r="OC227" s="862">
        <v>-9.8476194310759269E-3</v>
      </c>
      <c r="OD227" s="862">
        <v>0.43748121703303866</v>
      </c>
      <c r="OE227" s="862">
        <v>0.43748121703303866</v>
      </c>
      <c r="OF227" s="862">
        <v>0.43748121703303866</v>
      </c>
      <c r="OG227" s="862">
        <v>0.43748121703303866</v>
      </c>
      <c r="OH227" s="862">
        <v>0.58341496502326429</v>
      </c>
      <c r="OI227" s="862">
        <v>0.58341496502326429</v>
      </c>
      <c r="OJ227" s="862">
        <v>0.58341496502326429</v>
      </c>
      <c r="OK227" s="862">
        <v>0.58341496502326429</v>
      </c>
      <c r="OL227" s="862">
        <v>0.58341496502326429</v>
      </c>
      <c r="OM227" s="862">
        <v>0.58341496502326429</v>
      </c>
      <c r="ON227" s="862">
        <v>0.58341496502326429</v>
      </c>
      <c r="OO227" s="862">
        <v>0.58341496502326429</v>
      </c>
      <c r="OP227" s="862">
        <v>7.4476534368329794E-2</v>
      </c>
      <c r="OQ227" s="862">
        <v>7.4476534368329794E-2</v>
      </c>
      <c r="OR227" s="862">
        <v>7.4476534368329794E-2</v>
      </c>
      <c r="OS227" s="862">
        <v>7.4476534368329794E-2</v>
      </c>
      <c r="OT227" s="862">
        <v>7.4476534368329794E-2</v>
      </c>
      <c r="OU227" s="862">
        <v>7.4476534368329794E-2</v>
      </c>
      <c r="OV227" s="862">
        <v>7.4476534368329794E-2</v>
      </c>
      <c r="OW227" s="862">
        <v>0</v>
      </c>
      <c r="OX227" s="862">
        <v>0</v>
      </c>
      <c r="OY227" s="862">
        <v>0</v>
      </c>
      <c r="OZ227" s="862">
        <v>0</v>
      </c>
      <c r="PA227" s="862">
        <v>0</v>
      </c>
      <c r="PB227" s="862">
        <v>2.6155701571859424E-3</v>
      </c>
      <c r="PC227" s="862">
        <v>2.6155701571859424E-3</v>
      </c>
      <c r="PD227" s="862">
        <v>2.6155701571859424E-3</v>
      </c>
      <c r="PE227" s="862">
        <v>2.6155701571859424E-3</v>
      </c>
      <c r="PF227" s="862">
        <v>0</v>
      </c>
      <c r="PG227" s="862">
        <v>0</v>
      </c>
      <c r="PH227" s="862">
        <v>0</v>
      </c>
      <c r="PI227" s="862">
        <v>0</v>
      </c>
      <c r="PJ227" s="862">
        <v>0</v>
      </c>
      <c r="PK227" s="862">
        <v>0</v>
      </c>
      <c r="PL227" s="862">
        <v>0</v>
      </c>
      <c r="PM227" s="862">
        <v>0</v>
      </c>
      <c r="PN227" s="862">
        <v>8.4908893473392588E-2</v>
      </c>
      <c r="PO227" s="862">
        <v>8.4908893473392588E-2</v>
      </c>
      <c r="PP227" s="862">
        <v>8.4908893473392588E-2</v>
      </c>
      <c r="PQ227" s="862">
        <v>8.4908893473392588E-2</v>
      </c>
      <c r="PR227" s="862">
        <v>8.4908893473392588E-2</v>
      </c>
      <c r="PS227" s="862">
        <v>8.4908893473392588E-2</v>
      </c>
      <c r="PT227" s="862">
        <v>8.4908893473392588E-2</v>
      </c>
      <c r="PU227" s="862">
        <v>0.15939652259542658</v>
      </c>
      <c r="PV227" s="862">
        <v>0.15939652259542658</v>
      </c>
      <c r="PW227" s="862">
        <v>0.15939652259542658</v>
      </c>
      <c r="PX227" s="862">
        <v>0.15939652259542658</v>
      </c>
      <c r="PY227" s="862">
        <v>0</v>
      </c>
      <c r="PZ227" s="862">
        <v>0</v>
      </c>
      <c r="QA227" s="862">
        <v>-9.8476194310759269E-3</v>
      </c>
      <c r="QB227" s="862">
        <v>-9.8476194310759269E-3</v>
      </c>
      <c r="QC227" s="862">
        <v>-9.8476194310759269E-3</v>
      </c>
      <c r="QD227" s="862">
        <v>0.43748121703303866</v>
      </c>
      <c r="QE227" s="862">
        <v>0.43748121703303866</v>
      </c>
      <c r="QF227" s="862">
        <v>0.43748121703303866</v>
      </c>
      <c r="QG227" s="862">
        <v>0.43748121703303866</v>
      </c>
      <c r="QH227" s="862">
        <v>0.58341496502326429</v>
      </c>
      <c r="QI227" s="862">
        <v>0.58341496502326429</v>
      </c>
      <c r="QJ227" s="862">
        <v>0.58341496502326429</v>
      </c>
      <c r="QK227" s="862">
        <v>0.58341496502326429</v>
      </c>
      <c r="QL227" s="862">
        <v>0.58341496502326429</v>
      </c>
      <c r="QM227" s="862">
        <v>0.58341496502326429</v>
      </c>
      <c r="QN227" s="862">
        <v>0.58341496502326429</v>
      </c>
      <c r="QO227" s="862">
        <v>0.58341496502326429</v>
      </c>
      <c r="QP227" s="862">
        <v>7.4476534368329794E-2</v>
      </c>
      <c r="QQ227" s="862">
        <v>7.4476534368329794E-2</v>
      </c>
      <c r="QR227" s="862">
        <v>7.4476534368329794E-2</v>
      </c>
      <c r="QS227" s="862">
        <v>7.4476534368329794E-2</v>
      </c>
      <c r="QT227" s="862">
        <v>7.4476534368329794E-2</v>
      </c>
      <c r="QU227" s="862">
        <v>7.4476534368329794E-2</v>
      </c>
      <c r="QV227" s="862">
        <v>7.4476534368329794E-2</v>
      </c>
      <c r="QW227" s="862">
        <v>0</v>
      </c>
      <c r="QX227" s="862">
        <v>0</v>
      </c>
      <c r="QY227" s="862">
        <v>0</v>
      </c>
      <c r="QZ227" s="862">
        <v>0</v>
      </c>
      <c r="RA227" s="862">
        <v>0</v>
      </c>
      <c r="RB227" s="862">
        <v>2.6155701571859424E-3</v>
      </c>
      <c r="RC227" s="862">
        <v>2.6155701571859424E-3</v>
      </c>
      <c r="RD227" s="862">
        <v>2.6155701571859424E-3</v>
      </c>
      <c r="RE227" s="862">
        <v>2.6155701571859424E-3</v>
      </c>
      <c r="RF227" s="862">
        <v>0</v>
      </c>
      <c r="RG227" s="862">
        <v>0</v>
      </c>
      <c r="RH227" s="862">
        <v>0</v>
      </c>
      <c r="RI227" s="862">
        <v>0</v>
      </c>
      <c r="RJ227" s="862">
        <v>0</v>
      </c>
      <c r="RK227" s="862">
        <v>0</v>
      </c>
      <c r="RL227" s="862">
        <v>0</v>
      </c>
      <c r="RM227" s="862">
        <v>0</v>
      </c>
      <c r="RN227" s="862">
        <v>8.4908893473392588E-2</v>
      </c>
      <c r="RO227" s="862">
        <v>8.4908893473392588E-2</v>
      </c>
      <c r="RP227" s="862">
        <v>8.4908893473392588E-2</v>
      </c>
      <c r="RQ227" s="862">
        <v>8.4908893473392588E-2</v>
      </c>
      <c r="RR227" s="862">
        <v>8.4908893473392588E-2</v>
      </c>
      <c r="RS227" s="862">
        <v>8.4908893473392588E-2</v>
      </c>
      <c r="RT227" s="862">
        <v>8.4908893473392588E-2</v>
      </c>
      <c r="RU227" s="862">
        <v>0.15939652259542658</v>
      </c>
      <c r="RV227" s="862">
        <v>0.15939652259542658</v>
      </c>
      <c r="RW227" s="862">
        <v>0.15939652259542658</v>
      </c>
      <c r="RX227" s="862">
        <v>0.15939652259542658</v>
      </c>
      <c r="RY227" s="862">
        <v>0</v>
      </c>
      <c r="RZ227" s="862">
        <v>0</v>
      </c>
      <c r="SA227" s="862">
        <v>-9.8476194310759269E-3</v>
      </c>
      <c r="SB227" s="862">
        <v>-9.8476194310759269E-3</v>
      </c>
      <c r="SC227" s="862">
        <v>-9.8476194310759269E-3</v>
      </c>
      <c r="SD227" s="862">
        <v>0.43748121703303866</v>
      </c>
      <c r="SE227" s="862">
        <v>0.43748121703303866</v>
      </c>
      <c r="SF227" s="862">
        <v>0.43748121703303866</v>
      </c>
      <c r="SG227" s="862">
        <v>0.43748121703303866</v>
      </c>
      <c r="SH227" s="862">
        <v>0.58341496502326429</v>
      </c>
      <c r="SI227" s="862">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929</v>
      </c>
      <c r="J228" s="764"/>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0.31429670190200909</v>
      </c>
      <c r="DG228" s="862">
        <v>0.31429670190200909</v>
      </c>
      <c r="DH228" s="862">
        <v>0.31429670190200909</v>
      </c>
      <c r="DI228" s="862">
        <v>0.31429670190200909</v>
      </c>
      <c r="DJ228" s="862">
        <v>0.31429670190200909</v>
      </c>
      <c r="DK228" s="862">
        <v>0.31429670190200909</v>
      </c>
      <c r="DL228" s="862">
        <v>0.31429670190200909</v>
      </c>
      <c r="DM228" s="862">
        <v>0.31429670190200909</v>
      </c>
      <c r="DN228" s="862">
        <v>0.39058090997760075</v>
      </c>
      <c r="DO228" s="862">
        <v>0.39058090997760075</v>
      </c>
      <c r="DP228" s="862">
        <v>0.39058090997760075</v>
      </c>
      <c r="DQ228" s="862">
        <v>0.39058090997760075</v>
      </c>
      <c r="DR228" s="862">
        <v>0.39058090997760075</v>
      </c>
      <c r="DS228" s="862">
        <v>0.39058090997760075</v>
      </c>
      <c r="DT228" s="862">
        <v>0.39058090997760075</v>
      </c>
      <c r="DU228" s="862">
        <v>-2.2415135989981829</v>
      </c>
      <c r="DV228" s="862">
        <v>-2.2415135989981829</v>
      </c>
      <c r="DW228" s="862">
        <v>-2.2415135989981829</v>
      </c>
      <c r="DX228" s="862">
        <v>-2.2415135989981829</v>
      </c>
      <c r="DY228" s="862">
        <v>-2.364510324786572</v>
      </c>
      <c r="DZ228" s="862">
        <v>-2.364510324786572</v>
      </c>
      <c r="EA228" s="862">
        <v>-2.7671810601322875</v>
      </c>
      <c r="EB228" s="862">
        <v>-2.7671810601322875</v>
      </c>
      <c r="EC228" s="862">
        <v>-2.7671810601322875</v>
      </c>
      <c r="ED228" s="862">
        <v>-3.8391812675093977</v>
      </c>
      <c r="EE228" s="862">
        <v>-3.8391812675093977</v>
      </c>
      <c r="EF228" s="862">
        <v>-3.8391812675093977</v>
      </c>
      <c r="EG228" s="862">
        <v>-3.8391812675093977</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8.4876614368918801E-2</v>
      </c>
      <c r="FG228" s="862">
        <v>8.9595932733966599E-2</v>
      </c>
      <c r="FH228" s="862">
        <v>8.9595932733966599E-2</v>
      </c>
      <c r="FI228" s="862">
        <v>8.9595932733966599E-2</v>
      </c>
      <c r="FJ228" s="862">
        <v>8.9595932733966599E-2</v>
      </c>
      <c r="FK228" s="862">
        <v>8.9595932733966599E-2</v>
      </c>
      <c r="FL228" s="862">
        <v>8.9595932733966599E-2</v>
      </c>
      <c r="FM228" s="862">
        <v>8.9595932733966599E-2</v>
      </c>
      <c r="FN228" s="862">
        <v>0.16981778694678251</v>
      </c>
      <c r="FO228" s="862">
        <v>0.16981778694678251</v>
      </c>
      <c r="FP228" s="862">
        <v>0.16981778694678251</v>
      </c>
      <c r="FQ228" s="862">
        <v>0.16981778694678251</v>
      </c>
      <c r="FR228" s="862">
        <v>0.16981778694678251</v>
      </c>
      <c r="FS228" s="862">
        <v>0.16981778694678251</v>
      </c>
      <c r="FT228" s="862">
        <v>0.16981778694678251</v>
      </c>
      <c r="FU228" s="862">
        <v>-2.1219662070516154</v>
      </c>
      <c r="FV228" s="862">
        <v>-2.1219662070516154</v>
      </c>
      <c r="FW228" s="862">
        <v>-2.1219662070516154</v>
      </c>
      <c r="FX228" s="862">
        <v>-2.1219662070516154</v>
      </c>
      <c r="FY228" s="862">
        <v>-2.4452497017304999</v>
      </c>
      <c r="FZ228" s="862">
        <v>-2.4452497017304999</v>
      </c>
      <c r="GA228" s="862">
        <v>-2.9641334487538025</v>
      </c>
      <c r="GB228" s="862">
        <v>-2.9641334487538025</v>
      </c>
      <c r="GC228" s="862">
        <v>-2.9641334487538025</v>
      </c>
      <c r="GD228" s="862">
        <v>-3.0530977596365725</v>
      </c>
      <c r="GE228" s="862">
        <v>-3.0530977596365725</v>
      </c>
      <c r="GF228" s="862">
        <v>-3.0530977596365725</v>
      </c>
      <c r="GG228" s="862">
        <v>-3.0530977596365725</v>
      </c>
      <c r="GH228" s="862">
        <v>-2.8724264632109175</v>
      </c>
      <c r="GI228" s="862">
        <v>-2.8724264632109175</v>
      </c>
      <c r="GJ228" s="862">
        <v>-2.8724264632109175</v>
      </c>
      <c r="GK228" s="862">
        <v>-2.8724264632109175</v>
      </c>
      <c r="GL228" s="862">
        <v>-2.8724264632109175</v>
      </c>
      <c r="GM228" s="862">
        <v>-2.8724264632109175</v>
      </c>
      <c r="GN228" s="862">
        <v>-2.8724264632109175</v>
      </c>
      <c r="GO228" s="862">
        <v>-2.8724264632109175</v>
      </c>
      <c r="GP228" s="862">
        <v>-0.87006004218656585</v>
      </c>
      <c r="GQ228" s="862">
        <v>-0.87006004218656585</v>
      </c>
      <c r="GR228" s="862">
        <v>-0.87006004218656585</v>
      </c>
      <c r="GS228" s="862">
        <v>-0.87006004218656585</v>
      </c>
      <c r="GT228" s="862">
        <v>-0.87006004218656585</v>
      </c>
      <c r="GU228" s="862">
        <v>-0.87006004218656585</v>
      </c>
      <c r="GV228" s="862">
        <v>-0.87006004218656585</v>
      </c>
      <c r="GW228" s="862">
        <v>-0.87934826361737883</v>
      </c>
      <c r="GX228" s="862">
        <v>-0.87934826361737883</v>
      </c>
      <c r="GY228" s="862">
        <v>-0.87934826361737883</v>
      </c>
      <c r="GZ228" s="862">
        <v>-0.87934826361737883</v>
      </c>
      <c r="HA228" s="862">
        <v>-0.87934826361737883</v>
      </c>
      <c r="HB228" s="862">
        <v>-0.68371105691123368</v>
      </c>
      <c r="HC228" s="862">
        <v>-0.68371105691123368</v>
      </c>
      <c r="HD228" s="862">
        <v>-0.68371105691123368</v>
      </c>
      <c r="HE228" s="862">
        <v>-0.68371105691123368</v>
      </c>
      <c r="HF228" s="862">
        <v>-7.0651077654826366E-3</v>
      </c>
      <c r="HG228" s="862">
        <v>-7.0651077654826366E-3</v>
      </c>
      <c r="HH228" s="862">
        <v>-7.0651077654826366E-3</v>
      </c>
      <c r="HI228" s="862">
        <v>-7.0651077654826366E-3</v>
      </c>
      <c r="HJ228" s="862">
        <v>-7.0651077654826366E-3</v>
      </c>
      <c r="HK228" s="862">
        <v>-7.0651077654826366E-3</v>
      </c>
      <c r="HL228" s="862">
        <v>-7.0651077654826366E-3</v>
      </c>
      <c r="HM228" s="862">
        <v>-7.0651077654826366E-3</v>
      </c>
      <c r="HN228" s="862">
        <v>-8.4908893473381042E-3</v>
      </c>
      <c r="HO228" s="862">
        <v>-8.4908893473381042E-3</v>
      </c>
      <c r="HP228" s="862">
        <v>-8.4908893473381042E-3</v>
      </c>
      <c r="HQ228" s="862">
        <v>-8.4908893473381042E-3</v>
      </c>
      <c r="HR228" s="862">
        <v>-8.4908893473381042E-3</v>
      </c>
      <c r="HS228" s="862">
        <v>-8.4908893473381042E-3</v>
      </c>
      <c r="HT228" s="862">
        <v>-8.4908893473381042E-3</v>
      </c>
      <c r="HU228" s="862">
        <v>-2.0024188151050435</v>
      </c>
      <c r="HV228" s="862">
        <v>-2.0024188151050435</v>
      </c>
      <c r="HW228" s="862">
        <v>-2.0024188151050435</v>
      </c>
      <c r="HX228" s="862">
        <v>-2.0024188151050435</v>
      </c>
      <c r="HY228" s="862">
        <v>-2.3991129149053965</v>
      </c>
      <c r="HZ228" s="862">
        <v>-2.3991129149053965</v>
      </c>
      <c r="IA228" s="862">
        <v>-2.8656572544430441</v>
      </c>
      <c r="IB228" s="862">
        <v>-2.8656572544430441</v>
      </c>
      <c r="IC228" s="862">
        <v>-2.8656572544430441</v>
      </c>
      <c r="ID228" s="862">
        <v>-3.4834048712168109</v>
      </c>
      <c r="IE228" s="862">
        <v>-3.4834048712168109</v>
      </c>
      <c r="IF228" s="862">
        <v>-3.4834048712168109</v>
      </c>
      <c r="IG228" s="862">
        <v>-3.4834048712168109</v>
      </c>
      <c r="IH228" s="862">
        <v>-3.4754595390913288</v>
      </c>
      <c r="II228" s="862">
        <v>-3.4754595390913288</v>
      </c>
      <c r="IJ228" s="862">
        <v>-3.4754595390913288</v>
      </c>
      <c r="IK228" s="862">
        <v>-3.4754595390913288</v>
      </c>
      <c r="IL228" s="862">
        <v>-3.4754595390913288</v>
      </c>
      <c r="IM228" s="862">
        <v>-3.4754595390913288</v>
      </c>
      <c r="IN228" s="862">
        <v>-3.4754595390913288</v>
      </c>
      <c r="IO228" s="862">
        <v>-3.4754595390913288</v>
      </c>
      <c r="IP228" s="862">
        <v>-1.3971480936875658</v>
      </c>
      <c r="IQ228" s="862">
        <v>-1.3971480936875658</v>
      </c>
      <c r="IR228" s="862">
        <v>-1.3971480936875658</v>
      </c>
      <c r="IS228" s="862">
        <v>-1.3971480936875658</v>
      </c>
      <c r="IT228" s="862">
        <v>-1.3971480936875658</v>
      </c>
      <c r="IU228" s="862">
        <v>-1.3971480936875658</v>
      </c>
      <c r="IV228" s="862">
        <v>-1.3971480936875658</v>
      </c>
      <c r="IW228" s="862">
        <v>-0.91662735248106664</v>
      </c>
      <c r="IX228" s="862">
        <v>-0.91662735248106664</v>
      </c>
      <c r="IY228" s="862">
        <v>-0.91662735248106664</v>
      </c>
      <c r="IZ228" s="862">
        <v>-0.91662735248106664</v>
      </c>
      <c r="JA228" s="862">
        <v>-0.91662735248106664</v>
      </c>
      <c r="JB228" s="862">
        <v>-0.77878014554742592</v>
      </c>
      <c r="JC228" s="862">
        <v>-0.77878014554742592</v>
      </c>
      <c r="JD228" s="862">
        <v>-0.77878014554742592</v>
      </c>
      <c r="JE228" s="862">
        <v>-0.77878014554742592</v>
      </c>
      <c r="JF228" s="862">
        <v>0.11071105985178598</v>
      </c>
      <c r="JG228" s="862">
        <v>9.8922384250679229E-2</v>
      </c>
      <c r="JH228" s="862">
        <v>9.8922384250679229E-2</v>
      </c>
      <c r="JI228" s="862">
        <v>9.8922384250679229E-2</v>
      </c>
      <c r="JJ228" s="862">
        <v>9.8922384250679229E-2</v>
      </c>
      <c r="JK228" s="862">
        <v>9.8922384250679229E-2</v>
      </c>
      <c r="JL228" s="862">
        <v>9.8922384250679229E-2</v>
      </c>
      <c r="JM228" s="862">
        <v>9.8922384250679229E-2</v>
      </c>
      <c r="JN228" s="862">
        <v>1.6981778694678873E-2</v>
      </c>
      <c r="JO228" s="862">
        <v>1.6981778694678873E-2</v>
      </c>
      <c r="JP228" s="862">
        <v>1.6981778694678873E-2</v>
      </c>
      <c r="JQ228" s="862">
        <v>1.6981778694678873E-2</v>
      </c>
      <c r="JR228" s="862">
        <v>1.6981778694678873E-2</v>
      </c>
      <c r="JS228" s="862">
        <v>1.6981778694678873E-2</v>
      </c>
      <c r="JT228" s="862">
        <v>1.6981778694678873E-2</v>
      </c>
      <c r="JU228" s="862">
        <v>-1.8230977271851874</v>
      </c>
      <c r="JV228" s="862">
        <v>-1.8230977271851874</v>
      </c>
      <c r="JW228" s="862">
        <v>-1.8230977271851874</v>
      </c>
      <c r="JX228" s="862">
        <v>-1.8230977271851874</v>
      </c>
      <c r="JY228" s="862">
        <v>-2.3760445214928465</v>
      </c>
      <c r="JZ228" s="862">
        <v>-2.3760445214928465</v>
      </c>
      <c r="KA228" s="862">
        <v>-2.8853524933051986</v>
      </c>
      <c r="KB228" s="862">
        <v>-2.8853524933051986</v>
      </c>
      <c r="KC228" s="862">
        <v>-2.8853524933051986</v>
      </c>
      <c r="KD228" s="862">
        <v>-3.0492632636481529</v>
      </c>
      <c r="KE228" s="862">
        <v>-3.0492632636481529</v>
      </c>
      <c r="KF228" s="862">
        <v>-3.0492632636481529</v>
      </c>
      <c r="KG228" s="862">
        <v>-3.0492632636481529</v>
      </c>
      <c r="KH228" s="862">
        <v>-2.8920445740680645</v>
      </c>
      <c r="KI228" s="862">
        <v>-2.8920445740680645</v>
      </c>
      <c r="KJ228" s="862">
        <v>-2.8920445740680645</v>
      </c>
      <c r="KK228" s="862">
        <v>-2.8920445740680645</v>
      </c>
      <c r="KL228" s="862">
        <v>-2.8920445740680645</v>
      </c>
      <c r="KM228" s="862">
        <v>-2.8920445740680645</v>
      </c>
      <c r="KN228" s="862">
        <v>-2.8920445740680645</v>
      </c>
      <c r="KO228" s="862">
        <v>-2.8920445740680645</v>
      </c>
      <c r="KP228" s="862">
        <v>-1.2865767351225301</v>
      </c>
      <c r="KQ228" s="862">
        <v>-1.2865767351225301</v>
      </c>
      <c r="KR228" s="862">
        <v>-1.2865767351225301</v>
      </c>
      <c r="KS228" s="862">
        <v>-1.2865767351225301</v>
      </c>
      <c r="KT228" s="862">
        <v>-1.2865767351225301</v>
      </c>
      <c r="KU228" s="862">
        <v>-1.2865767351225301</v>
      </c>
      <c r="KV228" s="862">
        <v>-1.2865767351225301</v>
      </c>
      <c r="KW228" s="862">
        <v>-0.91459557110338352</v>
      </c>
      <c r="KX228" s="862">
        <v>-0.91459557110338352</v>
      </c>
      <c r="KY228" s="862">
        <v>-0.91459557110338352</v>
      </c>
      <c r="KZ228" s="862">
        <v>-0.91459557110338352</v>
      </c>
      <c r="LA228" s="862">
        <v>-0.91459557110338352</v>
      </c>
      <c r="LB228" s="862">
        <v>-0.72305169177936701</v>
      </c>
      <c r="LC228" s="862">
        <v>-0.72305169177936701</v>
      </c>
      <c r="LD228" s="862">
        <v>-0.72305169177936701</v>
      </c>
      <c r="LE228" s="862">
        <v>-0.72305169177936701</v>
      </c>
      <c r="LF228" s="862">
        <v>-1.3383377125970597E-2</v>
      </c>
      <c r="LG228" s="862">
        <v>-6.6916885629861866E-3</v>
      </c>
      <c r="LH228" s="862">
        <v>-6.6916885629861866E-3</v>
      </c>
      <c r="LI228" s="862">
        <v>-6.6916885629861866E-3</v>
      </c>
      <c r="LJ228" s="862">
        <v>-6.6916885629861866E-3</v>
      </c>
      <c r="LK228" s="862">
        <v>-6.6916885629861866E-3</v>
      </c>
      <c r="LL228" s="862">
        <v>-6.6916885629861866E-3</v>
      </c>
      <c r="LM228" s="862">
        <v>-6.6916885629861866E-3</v>
      </c>
      <c r="LN228" s="862">
        <v>8.4908893473416569E-3</v>
      </c>
      <c r="LO228" s="862">
        <v>8.4908893473416569E-3</v>
      </c>
      <c r="LP228" s="862">
        <v>8.4908893473416569E-3</v>
      </c>
      <c r="LQ228" s="862">
        <v>8.4908893473416569E-3</v>
      </c>
      <c r="LR228" s="862">
        <v>8.4908893473416569E-3</v>
      </c>
      <c r="LS228" s="862">
        <v>8.4908893473416569E-3</v>
      </c>
      <c r="LT228" s="862">
        <v>8.4908893473416569E-3</v>
      </c>
      <c r="LU228" s="862">
        <v>-1.8131354445229748</v>
      </c>
      <c r="LV228" s="862">
        <v>-1.8131354445229748</v>
      </c>
      <c r="LW228" s="862">
        <v>-1.8131354445229748</v>
      </c>
      <c r="LX228" s="862">
        <v>-1.8131354445229748</v>
      </c>
      <c r="LY228" s="862">
        <v>-2.3760445214928465</v>
      </c>
      <c r="LZ228" s="862">
        <v>-2.3760445214928465</v>
      </c>
      <c r="MA228" s="862">
        <v>-2.8755048738741191</v>
      </c>
      <c r="MB228" s="862">
        <v>-2.8755048738741191</v>
      </c>
      <c r="MC228" s="862">
        <v>-2.8755048738741191</v>
      </c>
      <c r="MD228" s="862">
        <v>-1.2153316475135005</v>
      </c>
      <c r="ME228" s="862">
        <v>-1.2153316475135005</v>
      </c>
      <c r="MF228" s="862">
        <v>-1.2153316475135005</v>
      </c>
      <c r="MG228" s="862">
        <v>-1.2153316475135005</v>
      </c>
      <c r="MH228" s="862">
        <v>0.58207749016883703</v>
      </c>
      <c r="MI228" s="862">
        <v>0.58207749016883703</v>
      </c>
      <c r="MJ228" s="862">
        <v>0.58207749016883703</v>
      </c>
      <c r="MK228" s="862">
        <v>0.58207749016883703</v>
      </c>
      <c r="ML228" s="862">
        <v>0.58207749016883703</v>
      </c>
      <c r="MM228" s="862">
        <v>0.58207749016883703</v>
      </c>
      <c r="MN228" s="862">
        <v>0.58207749016883703</v>
      </c>
      <c r="MO228" s="862">
        <v>0.58207749016883703</v>
      </c>
      <c r="MP228" s="862">
        <v>7.5060347037920749E-2</v>
      </c>
      <c r="MQ228" s="862">
        <v>7.5060347037920749E-2</v>
      </c>
      <c r="MR228" s="862">
        <v>7.5060347037920749E-2</v>
      </c>
      <c r="MS228" s="862">
        <v>7.5060347037920749E-2</v>
      </c>
      <c r="MT228" s="862">
        <v>7.5060347037920749E-2</v>
      </c>
      <c r="MU228" s="862">
        <v>7.5060347037920749E-2</v>
      </c>
      <c r="MV228" s="862">
        <v>7.5060347037920749E-2</v>
      </c>
      <c r="MW228" s="862">
        <v>0</v>
      </c>
      <c r="MX228" s="862">
        <v>0</v>
      </c>
      <c r="MY228" s="862">
        <v>0</v>
      </c>
      <c r="MZ228" s="862">
        <v>0</v>
      </c>
      <c r="NA228" s="862">
        <v>0</v>
      </c>
      <c r="NB228" s="862">
        <v>-0.72305169177936701</v>
      </c>
      <c r="NC228" s="862">
        <v>-0.72305169177936701</v>
      </c>
      <c r="ND228" s="862">
        <v>-0.72305169177936701</v>
      </c>
      <c r="NE228" s="862">
        <v>-0.72305169177936701</v>
      </c>
      <c r="NF228" s="862">
        <v>-1.3383377125970597E-2</v>
      </c>
      <c r="NG228" s="862">
        <v>-6.6916885629861866E-3</v>
      </c>
      <c r="NH228" s="862">
        <v>-6.6916885629861866E-3</v>
      </c>
      <c r="NI228" s="862">
        <v>-6.6916885629861866E-3</v>
      </c>
      <c r="NJ228" s="862">
        <v>-6.6916885629861866E-3</v>
      </c>
      <c r="NK228" s="862">
        <v>-6.6916885629861866E-3</v>
      </c>
      <c r="NL228" s="862">
        <v>-6.6916885629861866E-3</v>
      </c>
      <c r="NM228" s="862">
        <v>-6.6916885629861866E-3</v>
      </c>
      <c r="NN228" s="862">
        <v>8.4908893473416569E-3</v>
      </c>
      <c r="NO228" s="862">
        <v>8.4908893473416569E-3</v>
      </c>
      <c r="NP228" s="862">
        <v>8.4908893473416569E-3</v>
      </c>
      <c r="NQ228" s="862">
        <v>8.4908893473416569E-3</v>
      </c>
      <c r="NR228" s="862">
        <v>8.4908893473416569E-3</v>
      </c>
      <c r="NS228" s="862">
        <v>8.4908893473416569E-3</v>
      </c>
      <c r="NT228" s="862">
        <v>8.4908893473416569E-3</v>
      </c>
      <c r="NU228" s="862">
        <v>-1.8131354445229748</v>
      </c>
      <c r="NV228" s="862">
        <v>-1.8131354445229748</v>
      </c>
      <c r="NW228" s="862">
        <v>-1.8131354445229748</v>
      </c>
      <c r="NX228" s="862">
        <v>-1.8131354445229748</v>
      </c>
      <c r="NY228" s="862">
        <v>-2.3760445214928465</v>
      </c>
      <c r="NZ228" s="862">
        <v>-2.3760445214928465</v>
      </c>
      <c r="OA228" s="862">
        <v>-2.8755048738741191</v>
      </c>
      <c r="OB228" s="862">
        <v>-2.8755048738741191</v>
      </c>
      <c r="OC228" s="862">
        <v>-2.8755048738741191</v>
      </c>
      <c r="OD228" s="862">
        <v>-1.2153316475135005</v>
      </c>
      <c r="OE228" s="862">
        <v>-1.2153316475135005</v>
      </c>
      <c r="OF228" s="862">
        <v>-1.2153316475135005</v>
      </c>
      <c r="OG228" s="862">
        <v>-1.2153316475135005</v>
      </c>
      <c r="OH228" s="862">
        <v>0.58207749016883703</v>
      </c>
      <c r="OI228" s="862">
        <v>0.58207749016883703</v>
      </c>
      <c r="OJ228" s="862">
        <v>0.58207749016883703</v>
      </c>
      <c r="OK228" s="862">
        <v>0.58207749016883703</v>
      </c>
      <c r="OL228" s="862">
        <v>0.58207749016883703</v>
      </c>
      <c r="OM228" s="862">
        <v>0.58207749016883703</v>
      </c>
      <c r="ON228" s="862">
        <v>0.58207749016883703</v>
      </c>
      <c r="OO228" s="862">
        <v>0.58207749016883703</v>
      </c>
      <c r="OP228" s="862">
        <v>7.5060347037920749E-2</v>
      </c>
      <c r="OQ228" s="862">
        <v>7.5060347037920749E-2</v>
      </c>
      <c r="OR228" s="862">
        <v>7.5060347037920749E-2</v>
      </c>
      <c r="OS228" s="862">
        <v>7.5060347037920749E-2</v>
      </c>
      <c r="OT228" s="862">
        <v>7.5060347037920749E-2</v>
      </c>
      <c r="OU228" s="862">
        <v>7.5060347037920749E-2</v>
      </c>
      <c r="OV228" s="862">
        <v>7.5060347037920749E-2</v>
      </c>
      <c r="OW228" s="862">
        <v>0</v>
      </c>
      <c r="OX228" s="862">
        <v>0</v>
      </c>
      <c r="OY228" s="862">
        <v>0</v>
      </c>
      <c r="OZ228" s="862">
        <v>0</v>
      </c>
      <c r="PA228" s="862">
        <v>0</v>
      </c>
      <c r="PB228" s="862">
        <v>-0.72305169177936701</v>
      </c>
      <c r="PC228" s="862">
        <v>-0.72305169177936701</v>
      </c>
      <c r="PD228" s="862">
        <v>-0.72305169177936701</v>
      </c>
      <c r="PE228" s="862">
        <v>-0.72305169177936701</v>
      </c>
      <c r="PF228" s="862">
        <v>-1.3383377125970597E-2</v>
      </c>
      <c r="PG228" s="862">
        <v>-6.6916885629861866E-3</v>
      </c>
      <c r="PH228" s="862">
        <v>-6.6916885629861866E-3</v>
      </c>
      <c r="PI228" s="862">
        <v>-6.6916885629861866E-3</v>
      </c>
      <c r="PJ228" s="862">
        <v>-6.6916885629861866E-3</v>
      </c>
      <c r="PK228" s="862">
        <v>-6.6916885629861866E-3</v>
      </c>
      <c r="PL228" s="862">
        <v>-6.6916885629861866E-3</v>
      </c>
      <c r="PM228" s="862">
        <v>-6.6916885629861866E-3</v>
      </c>
      <c r="PN228" s="862">
        <v>8.4908893473416569E-3</v>
      </c>
      <c r="PO228" s="862">
        <v>8.4908893473416569E-3</v>
      </c>
      <c r="PP228" s="862">
        <v>8.4908893473416569E-3</v>
      </c>
      <c r="PQ228" s="862">
        <v>8.4908893473416569E-3</v>
      </c>
      <c r="PR228" s="862">
        <v>8.4908893473416569E-3</v>
      </c>
      <c r="PS228" s="862">
        <v>8.4908893473416569E-3</v>
      </c>
      <c r="PT228" s="862">
        <v>8.4908893473416569E-3</v>
      </c>
      <c r="PU228" s="862">
        <v>-1.8131354445229748</v>
      </c>
      <c r="PV228" s="862">
        <v>-1.8131354445229748</v>
      </c>
      <c r="PW228" s="862">
        <v>-1.8131354445229748</v>
      </c>
      <c r="PX228" s="862">
        <v>-1.8131354445229748</v>
      </c>
      <c r="PY228" s="862">
        <v>-2.3760445214928465</v>
      </c>
      <c r="PZ228" s="862">
        <v>-2.3760445214928465</v>
      </c>
      <c r="QA228" s="862">
        <v>-2.8755048738741191</v>
      </c>
      <c r="QB228" s="862">
        <v>-2.8755048738741191</v>
      </c>
      <c r="QC228" s="862">
        <v>-2.8755048738741191</v>
      </c>
      <c r="QD228" s="862">
        <v>-1.2153316475135005</v>
      </c>
      <c r="QE228" s="862">
        <v>-1.2153316475135005</v>
      </c>
      <c r="QF228" s="862">
        <v>-1.2153316475135005</v>
      </c>
      <c r="QG228" s="862">
        <v>-1.2153316475135005</v>
      </c>
      <c r="QH228" s="862">
        <v>0.58207749016883703</v>
      </c>
      <c r="QI228" s="862">
        <v>0.58207749016883703</v>
      </c>
      <c r="QJ228" s="862">
        <v>0.58207749016883703</v>
      </c>
      <c r="QK228" s="862">
        <v>0.58207749016883703</v>
      </c>
      <c r="QL228" s="862">
        <v>0.58207749016883703</v>
      </c>
      <c r="QM228" s="862">
        <v>0.58207749016883703</v>
      </c>
      <c r="QN228" s="862">
        <v>0.58207749016883703</v>
      </c>
      <c r="QO228" s="862">
        <v>0.58207749016883703</v>
      </c>
      <c r="QP228" s="862">
        <v>7.5060347037920749E-2</v>
      </c>
      <c r="QQ228" s="862">
        <v>7.5060347037920749E-2</v>
      </c>
      <c r="QR228" s="862">
        <v>7.5060347037920749E-2</v>
      </c>
      <c r="QS228" s="862">
        <v>7.5060347037920749E-2</v>
      </c>
      <c r="QT228" s="862">
        <v>7.5060347037920749E-2</v>
      </c>
      <c r="QU228" s="862">
        <v>7.5060347037920749E-2</v>
      </c>
      <c r="QV228" s="862">
        <v>7.5060347037920749E-2</v>
      </c>
      <c r="QW228" s="862">
        <v>0</v>
      </c>
      <c r="QX228" s="862">
        <v>0</v>
      </c>
      <c r="QY228" s="862">
        <v>0</v>
      </c>
      <c r="QZ228" s="862">
        <v>0</v>
      </c>
      <c r="RA228" s="862">
        <v>0</v>
      </c>
      <c r="RB228" s="862">
        <v>-0.72305169177936701</v>
      </c>
      <c r="RC228" s="862">
        <v>-0.72305169177936701</v>
      </c>
      <c r="RD228" s="862">
        <v>-0.72305169177936701</v>
      </c>
      <c r="RE228" s="862">
        <v>-0.72305169177936701</v>
      </c>
      <c r="RF228" s="862">
        <v>-1.3383377125970597E-2</v>
      </c>
      <c r="RG228" s="862">
        <v>-6.6916885629861866E-3</v>
      </c>
      <c r="RH228" s="862">
        <v>-6.6916885629861866E-3</v>
      </c>
      <c r="RI228" s="862">
        <v>-6.6916885629861866E-3</v>
      </c>
      <c r="RJ228" s="862">
        <v>-6.6916885629861866E-3</v>
      </c>
      <c r="RK228" s="862">
        <v>-6.6916885629861866E-3</v>
      </c>
      <c r="RL228" s="862">
        <v>-6.6916885629861866E-3</v>
      </c>
      <c r="RM228" s="862">
        <v>-6.6916885629861866E-3</v>
      </c>
      <c r="RN228" s="862">
        <v>8.4908893473416569E-3</v>
      </c>
      <c r="RO228" s="862">
        <v>8.4908893473416569E-3</v>
      </c>
      <c r="RP228" s="862">
        <v>8.4908893473416569E-3</v>
      </c>
      <c r="RQ228" s="862">
        <v>8.4908893473416569E-3</v>
      </c>
      <c r="RR228" s="862">
        <v>8.4908893473416569E-3</v>
      </c>
      <c r="RS228" s="862">
        <v>8.4908893473416569E-3</v>
      </c>
      <c r="RT228" s="862">
        <v>8.4908893473416569E-3</v>
      </c>
      <c r="RU228" s="862">
        <v>-1.8131354445229748</v>
      </c>
      <c r="RV228" s="862">
        <v>-1.8131354445229748</v>
      </c>
      <c r="RW228" s="862">
        <v>-1.8131354445229748</v>
      </c>
      <c r="RX228" s="862">
        <v>-1.8131354445229748</v>
      </c>
      <c r="RY228" s="862">
        <v>-2.3760445214928465</v>
      </c>
      <c r="RZ228" s="862">
        <v>-2.3760445214928465</v>
      </c>
      <c r="SA228" s="862">
        <v>-2.8755048738741191</v>
      </c>
      <c r="SB228" s="862">
        <v>-2.8755048738741191</v>
      </c>
      <c r="SC228" s="862">
        <v>-2.8755048738741191</v>
      </c>
      <c r="SD228" s="862">
        <v>-1.2153316475135005</v>
      </c>
      <c r="SE228" s="862">
        <v>-1.2153316475135005</v>
      </c>
      <c r="SF228" s="862">
        <v>-1.2153316475135005</v>
      </c>
      <c r="SG228" s="862">
        <v>-1.2153316475135005</v>
      </c>
      <c r="SH228" s="862">
        <v>0.58207749016883703</v>
      </c>
      <c r="SI228" s="862">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931</v>
      </c>
      <c r="J229" s="764"/>
      <c r="K229" s="862">
        <v>0</v>
      </c>
      <c r="L229" s="862">
        <v>0</v>
      </c>
      <c r="M229" s="862">
        <v>0</v>
      </c>
      <c r="N229" s="862">
        <v>0</v>
      </c>
      <c r="O229" s="862">
        <v>0</v>
      </c>
      <c r="P229" s="862">
        <v>0</v>
      </c>
      <c r="Q229" s="862">
        <v>0</v>
      </c>
      <c r="R229" s="862">
        <v>0</v>
      </c>
      <c r="S229" s="862">
        <v>0</v>
      </c>
      <c r="T229" s="862">
        <v>0</v>
      </c>
      <c r="U229" s="862">
        <v>0</v>
      </c>
      <c r="V229" s="862">
        <v>0</v>
      </c>
      <c r="W229" s="862">
        <v>0</v>
      </c>
      <c r="X229" s="862">
        <v>0</v>
      </c>
      <c r="Y229" s="862">
        <v>0</v>
      </c>
      <c r="Z229" s="862">
        <v>0</v>
      </c>
      <c r="AA229" s="862">
        <v>0</v>
      </c>
      <c r="AB229" s="862">
        <v>0</v>
      </c>
      <c r="AC229" s="862">
        <v>0</v>
      </c>
      <c r="AD229" s="862">
        <v>0</v>
      </c>
      <c r="AE229" s="862">
        <v>0</v>
      </c>
      <c r="AF229" s="862">
        <v>0</v>
      </c>
      <c r="AG229" s="862">
        <v>0</v>
      </c>
      <c r="AH229" s="862">
        <v>0</v>
      </c>
      <c r="AI229" s="862">
        <v>0</v>
      </c>
      <c r="AJ229" s="862">
        <v>0</v>
      </c>
      <c r="AK229" s="862">
        <v>0</v>
      </c>
      <c r="AL229" s="862">
        <v>0</v>
      </c>
      <c r="AM229" s="862">
        <v>0</v>
      </c>
      <c r="AN229" s="862">
        <v>0</v>
      </c>
      <c r="AO229" s="862">
        <v>0</v>
      </c>
      <c r="AP229" s="862">
        <v>0</v>
      </c>
      <c r="AQ229" s="862">
        <v>0</v>
      </c>
      <c r="AR229" s="862">
        <v>0</v>
      </c>
      <c r="AS229" s="862">
        <v>0</v>
      </c>
      <c r="AT229" s="862">
        <v>0</v>
      </c>
      <c r="AU229" s="862">
        <v>0</v>
      </c>
      <c r="AV229" s="862">
        <v>0</v>
      </c>
      <c r="AW229" s="862">
        <v>0</v>
      </c>
      <c r="AX229" s="862">
        <v>0</v>
      </c>
      <c r="AY229" s="862">
        <v>0</v>
      </c>
      <c r="AZ229" s="862">
        <v>0</v>
      </c>
      <c r="BA229" s="862">
        <v>0</v>
      </c>
      <c r="BB229" s="862">
        <v>0</v>
      </c>
      <c r="BC229" s="862">
        <v>0</v>
      </c>
      <c r="BD229" s="862">
        <v>0</v>
      </c>
      <c r="BE229" s="862">
        <v>0</v>
      </c>
      <c r="BF229" s="862">
        <v>0</v>
      </c>
      <c r="BG229" s="862">
        <v>0</v>
      </c>
      <c r="BH229" s="862">
        <v>0</v>
      </c>
      <c r="BI229" s="862">
        <v>0</v>
      </c>
      <c r="BJ229" s="862">
        <v>0</v>
      </c>
      <c r="BK229" s="862">
        <v>0</v>
      </c>
      <c r="BL229" s="862">
        <v>0</v>
      </c>
      <c r="BM229" s="862">
        <v>0</v>
      </c>
      <c r="BN229" s="862">
        <v>0</v>
      </c>
      <c r="BO229" s="862">
        <v>0</v>
      </c>
      <c r="BP229" s="862">
        <v>0</v>
      </c>
      <c r="BQ229" s="862">
        <v>0</v>
      </c>
      <c r="BR229" s="862">
        <v>0</v>
      </c>
      <c r="BS229" s="862">
        <v>0</v>
      </c>
      <c r="BT229" s="862">
        <v>0</v>
      </c>
      <c r="BU229" s="862">
        <v>0</v>
      </c>
      <c r="BV229" s="862">
        <v>0</v>
      </c>
      <c r="BW229" s="862">
        <v>0</v>
      </c>
      <c r="BX229" s="862">
        <v>0</v>
      </c>
      <c r="BY229" s="862">
        <v>0</v>
      </c>
      <c r="BZ229" s="862">
        <v>0</v>
      </c>
      <c r="CA229" s="862">
        <v>0</v>
      </c>
      <c r="CB229" s="862">
        <v>0</v>
      </c>
      <c r="CC229" s="862">
        <v>0</v>
      </c>
      <c r="CD229" s="862">
        <v>0</v>
      </c>
      <c r="CE229" s="862">
        <v>0</v>
      </c>
      <c r="CF229" s="862">
        <v>0</v>
      </c>
      <c r="CG229" s="862">
        <v>0</v>
      </c>
      <c r="CH229" s="862">
        <v>0</v>
      </c>
      <c r="CI229" s="862">
        <v>0</v>
      </c>
      <c r="CJ229" s="862">
        <v>0</v>
      </c>
      <c r="CK229" s="862">
        <v>0</v>
      </c>
      <c r="CL229" s="862">
        <v>0</v>
      </c>
      <c r="CM229" s="862">
        <v>0</v>
      </c>
      <c r="CN229" s="862">
        <v>0</v>
      </c>
      <c r="CO229" s="862">
        <v>0</v>
      </c>
      <c r="CP229" s="862">
        <v>0</v>
      </c>
      <c r="CQ229" s="862">
        <v>0</v>
      </c>
      <c r="CR229" s="862">
        <v>0</v>
      </c>
      <c r="CS229" s="862">
        <v>0</v>
      </c>
      <c r="CT229" s="862">
        <v>0</v>
      </c>
      <c r="CU229" s="862">
        <v>0</v>
      </c>
      <c r="CV229" s="862">
        <v>0</v>
      </c>
      <c r="CW229" s="862">
        <v>0</v>
      </c>
      <c r="CX229" s="862">
        <v>0</v>
      </c>
      <c r="CY229" s="862">
        <v>0</v>
      </c>
      <c r="CZ229" s="862">
        <v>0</v>
      </c>
      <c r="DA229" s="862">
        <v>0</v>
      </c>
      <c r="DB229" s="862">
        <v>0</v>
      </c>
      <c r="DC229" s="862">
        <v>0</v>
      </c>
      <c r="DD229" s="862">
        <v>0</v>
      </c>
      <c r="DE229" s="862">
        <v>0</v>
      </c>
      <c r="DF229" s="862">
        <v>0.31429670190200909</v>
      </c>
      <c r="DG229" s="862">
        <v>0.31429670190200909</v>
      </c>
      <c r="DH229" s="862">
        <v>0.31429670190200909</v>
      </c>
      <c r="DI229" s="862">
        <v>0.31429670190200909</v>
      </c>
      <c r="DJ229" s="862">
        <v>0.31429670190200909</v>
      </c>
      <c r="DK229" s="862">
        <v>0.31429670190200909</v>
      </c>
      <c r="DL229" s="862">
        <v>0.31429670190200909</v>
      </c>
      <c r="DM229" s="862">
        <v>0.31429670190200909</v>
      </c>
      <c r="DN229" s="862">
        <v>0.38209002063026265</v>
      </c>
      <c r="DO229" s="862">
        <v>0.38209002063026265</v>
      </c>
      <c r="DP229" s="862">
        <v>0.38209002063026265</v>
      </c>
      <c r="DQ229" s="862">
        <v>0.38209002063026265</v>
      </c>
      <c r="DR229" s="862">
        <v>0.38209002063026265</v>
      </c>
      <c r="DS229" s="862">
        <v>0.38209002063026265</v>
      </c>
      <c r="DT229" s="862">
        <v>0.38209002063026265</v>
      </c>
      <c r="DU229" s="862">
        <v>-0.94641685291034516</v>
      </c>
      <c r="DV229" s="862">
        <v>-0.94641685291034516</v>
      </c>
      <c r="DW229" s="862">
        <v>-0.94641685291034516</v>
      </c>
      <c r="DX229" s="862">
        <v>-0.94641685291034516</v>
      </c>
      <c r="DY229" s="862">
        <v>-0.99194091673973173</v>
      </c>
      <c r="DZ229" s="862">
        <v>-0.99194091673973173</v>
      </c>
      <c r="EA229" s="862">
        <v>-1.152171473435863</v>
      </c>
      <c r="EB229" s="862">
        <v>-1.152171473435863</v>
      </c>
      <c r="EC229" s="862">
        <v>-1.152171473435863</v>
      </c>
      <c r="ED229" s="862">
        <v>-0.67304802620467541</v>
      </c>
      <c r="EE229" s="862">
        <v>-0.67304802620467541</v>
      </c>
      <c r="EF229" s="862">
        <v>-0.67304802620467541</v>
      </c>
      <c r="EG229" s="862">
        <v>-0.67304802620467541</v>
      </c>
      <c r="EH229" s="862">
        <v>0</v>
      </c>
      <c r="EI229" s="862">
        <v>0</v>
      </c>
      <c r="EJ229" s="862">
        <v>0</v>
      </c>
      <c r="EK229" s="862">
        <v>0</v>
      </c>
      <c r="EL229" s="862">
        <v>0</v>
      </c>
      <c r="EM229" s="862">
        <v>0</v>
      </c>
      <c r="EN229" s="862">
        <v>0</v>
      </c>
      <c r="EO229" s="862">
        <v>0</v>
      </c>
      <c r="EP229" s="862">
        <v>0</v>
      </c>
      <c r="EQ229" s="862">
        <v>0</v>
      </c>
      <c r="ER229" s="862">
        <v>0</v>
      </c>
      <c r="ES229" s="862">
        <v>0</v>
      </c>
      <c r="ET229" s="862">
        <v>0</v>
      </c>
      <c r="EU229" s="862">
        <v>0</v>
      </c>
      <c r="EV229" s="862">
        <v>0</v>
      </c>
      <c r="EW229" s="862">
        <v>0</v>
      </c>
      <c r="EX229" s="862">
        <v>0</v>
      </c>
      <c r="EY229" s="862">
        <v>0</v>
      </c>
      <c r="EZ229" s="862">
        <v>0</v>
      </c>
      <c r="FA229" s="862">
        <v>0</v>
      </c>
      <c r="FB229" s="862">
        <v>0</v>
      </c>
      <c r="FC229" s="862">
        <v>0</v>
      </c>
      <c r="FD229" s="862">
        <v>0</v>
      </c>
      <c r="FE229" s="862">
        <v>0</v>
      </c>
      <c r="FF229" s="862">
        <v>3.0634361306320024E-2</v>
      </c>
      <c r="FG229" s="862">
        <v>4.242147922269357E-2</v>
      </c>
      <c r="FH229" s="862">
        <v>4.242147922269357E-2</v>
      </c>
      <c r="FI229" s="862">
        <v>4.242147922269357E-2</v>
      </c>
      <c r="FJ229" s="862">
        <v>4.242147922269357E-2</v>
      </c>
      <c r="FK229" s="862">
        <v>4.242147922269357E-2</v>
      </c>
      <c r="FL229" s="862">
        <v>4.242147922269357E-2</v>
      </c>
      <c r="FM229" s="862">
        <v>4.242147922269357E-2</v>
      </c>
      <c r="FN229" s="862">
        <v>0.16132689759944085</v>
      </c>
      <c r="FO229" s="862">
        <v>0.16132689759944085</v>
      </c>
      <c r="FP229" s="862">
        <v>0.16132689759944085</v>
      </c>
      <c r="FQ229" s="862">
        <v>0.16132689759944085</v>
      </c>
      <c r="FR229" s="862">
        <v>0.16132689759944085</v>
      </c>
      <c r="FS229" s="862">
        <v>0.16132689759944085</v>
      </c>
      <c r="FT229" s="862">
        <v>0.16132689759944085</v>
      </c>
      <c r="FU229" s="862">
        <v>-0.5778123944084248</v>
      </c>
      <c r="FV229" s="862">
        <v>-0.5778123944084248</v>
      </c>
      <c r="FW229" s="862">
        <v>-0.5778123944084248</v>
      </c>
      <c r="FX229" s="862">
        <v>-0.5778123944084248</v>
      </c>
      <c r="FY229" s="862">
        <v>-0.65744921225772934</v>
      </c>
      <c r="FZ229" s="862">
        <v>-0.65744921225772934</v>
      </c>
      <c r="GA229" s="862">
        <v>-0.77796193505498579</v>
      </c>
      <c r="GB229" s="862">
        <v>-0.77796193505498579</v>
      </c>
      <c r="GC229" s="862">
        <v>-0.77796193505498579</v>
      </c>
      <c r="GD229" s="862">
        <v>1.4422457704384328E-2</v>
      </c>
      <c r="GE229" s="862">
        <v>1.4422457704384328E-2</v>
      </c>
      <c r="GF229" s="862">
        <v>1.4422457704384328E-2</v>
      </c>
      <c r="GG229" s="862">
        <v>1.4422457704384328E-2</v>
      </c>
      <c r="GH229" s="862">
        <v>0.79076198458221469</v>
      </c>
      <c r="GI229" s="862">
        <v>0.79076198458221469</v>
      </c>
      <c r="GJ229" s="862">
        <v>0.79076198458221469</v>
      </c>
      <c r="GK229" s="862">
        <v>0.79076198458221469</v>
      </c>
      <c r="GL229" s="862">
        <v>0.79076198458221469</v>
      </c>
      <c r="GM229" s="862">
        <v>0.79076198458221469</v>
      </c>
      <c r="GN229" s="862">
        <v>0.79076198458221469</v>
      </c>
      <c r="GO229" s="862">
        <v>0.79076198458221469</v>
      </c>
      <c r="GP229" s="862">
        <v>9.6124393369830585E-2</v>
      </c>
      <c r="GQ229" s="862">
        <v>9.6124393369830585E-2</v>
      </c>
      <c r="GR229" s="862">
        <v>9.6124393369830585E-2</v>
      </c>
      <c r="GS229" s="862">
        <v>9.6124393369830585E-2</v>
      </c>
      <c r="GT229" s="862">
        <v>9.6124393369830585E-2</v>
      </c>
      <c r="GU229" s="862">
        <v>9.6124393369830585E-2</v>
      </c>
      <c r="GV229" s="862">
        <v>9.6124393369830585E-2</v>
      </c>
      <c r="GW229" s="862">
        <v>-1.9632953949706433E-3</v>
      </c>
      <c r="GX229" s="862">
        <v>-1.9632953949706433E-3</v>
      </c>
      <c r="GY229" s="862">
        <v>-1.9632953949706433E-3</v>
      </c>
      <c r="GZ229" s="862">
        <v>-1.9632953949706433E-3</v>
      </c>
      <c r="HA229" s="862">
        <v>-1.9632953949706433E-3</v>
      </c>
      <c r="HB229" s="862">
        <v>0</v>
      </c>
      <c r="HC229" s="862">
        <v>0</v>
      </c>
      <c r="HD229" s="862">
        <v>0</v>
      </c>
      <c r="HE229" s="862">
        <v>0</v>
      </c>
      <c r="HF229" s="862">
        <v>0</v>
      </c>
      <c r="HG229" s="862">
        <v>-2.3551397866228285E-3</v>
      </c>
      <c r="HH229" s="862">
        <v>-2.3551397866228285E-3</v>
      </c>
      <c r="HI229" s="862">
        <v>-2.3551397866228285E-3</v>
      </c>
      <c r="HJ229" s="862">
        <v>-2.3551397866228285E-3</v>
      </c>
      <c r="HK229" s="862">
        <v>-2.3551397866228285E-3</v>
      </c>
      <c r="HL229" s="862">
        <v>-2.3551397866228285E-3</v>
      </c>
      <c r="HM229" s="862">
        <v>-2.3551397866228285E-3</v>
      </c>
      <c r="HN229" s="862">
        <v>-8.4908893473381042E-3</v>
      </c>
      <c r="HO229" s="862">
        <v>-8.4908893473381042E-3</v>
      </c>
      <c r="HP229" s="862">
        <v>-8.4908893473381042E-3</v>
      </c>
      <c r="HQ229" s="862">
        <v>-8.4908893473381042E-3</v>
      </c>
      <c r="HR229" s="862">
        <v>-8.4908893473381042E-3</v>
      </c>
      <c r="HS229" s="862">
        <v>-8.4908893473381042E-3</v>
      </c>
      <c r="HT229" s="862">
        <v>-8.4908893473381042E-3</v>
      </c>
      <c r="HU229" s="862">
        <v>-0.51803869843513439</v>
      </c>
      <c r="HV229" s="862">
        <v>-0.51803869843513439</v>
      </c>
      <c r="HW229" s="862">
        <v>-0.51803869843513439</v>
      </c>
      <c r="HX229" s="862">
        <v>-0.51803869843513439</v>
      </c>
      <c r="HY229" s="862">
        <v>-0.62284662213889952</v>
      </c>
      <c r="HZ229" s="862">
        <v>-0.62284662213889952</v>
      </c>
      <c r="IA229" s="862">
        <v>-0.72872383789960526</v>
      </c>
      <c r="IB229" s="862">
        <v>-0.72872383789960526</v>
      </c>
      <c r="IC229" s="862">
        <v>-0.72872383789960526</v>
      </c>
      <c r="ID229" s="862">
        <v>-0.89419237767192428</v>
      </c>
      <c r="IE229" s="862">
        <v>-0.89419237767192428</v>
      </c>
      <c r="IF229" s="862">
        <v>-0.89419237767192428</v>
      </c>
      <c r="IG229" s="862">
        <v>-0.89419237767192428</v>
      </c>
      <c r="IH229" s="862">
        <v>-0.58536391036295754</v>
      </c>
      <c r="II229" s="862">
        <v>-0.58536391036295754</v>
      </c>
      <c r="IJ229" s="862">
        <v>-0.58536391036295754</v>
      </c>
      <c r="IK229" s="862">
        <v>-0.58536391036295754</v>
      </c>
      <c r="IL229" s="862">
        <v>-0.58536391036295754</v>
      </c>
      <c r="IM229" s="862">
        <v>-0.58536391036295754</v>
      </c>
      <c r="IN229" s="862">
        <v>-0.58536391036295754</v>
      </c>
      <c r="IO229" s="862">
        <v>-0.58536391036295754</v>
      </c>
      <c r="IP229" s="862">
        <v>-7.5454155401828871E-2</v>
      </c>
      <c r="IQ229" s="862">
        <v>-7.5454155401828871E-2</v>
      </c>
      <c r="IR229" s="862">
        <v>-7.5454155401828871E-2</v>
      </c>
      <c r="IS229" s="862">
        <v>-7.5454155401828871E-2</v>
      </c>
      <c r="IT229" s="862">
        <v>-7.5454155401828871E-2</v>
      </c>
      <c r="IU229" s="862">
        <v>-7.5454155401828871E-2</v>
      </c>
      <c r="IV229" s="862">
        <v>-7.5454155401828871E-2</v>
      </c>
      <c r="IW229" s="862">
        <v>-1.7941315907989974E-3</v>
      </c>
      <c r="IX229" s="862">
        <v>-1.7941315907989974E-3</v>
      </c>
      <c r="IY229" s="862">
        <v>-1.7941315907989974E-3</v>
      </c>
      <c r="IZ229" s="862">
        <v>-1.7941315907989974E-3</v>
      </c>
      <c r="JA229" s="862">
        <v>-1.7941315907989974E-3</v>
      </c>
      <c r="JB229" s="862">
        <v>-5.5501822543000401E-3</v>
      </c>
      <c r="JC229" s="862">
        <v>-5.5501822543000401E-3</v>
      </c>
      <c r="JD229" s="862">
        <v>-5.5501822543000401E-3</v>
      </c>
      <c r="JE229" s="862">
        <v>-5.5501822543000401E-3</v>
      </c>
      <c r="JF229" s="862">
        <v>6.8283974778847956E-2</v>
      </c>
      <c r="JG229" s="862">
        <v>6.1216063693641409E-2</v>
      </c>
      <c r="JH229" s="862">
        <v>6.1216063693641409E-2</v>
      </c>
      <c r="JI229" s="862">
        <v>6.1216063693641409E-2</v>
      </c>
      <c r="JJ229" s="862">
        <v>6.1216063693641409E-2</v>
      </c>
      <c r="JK229" s="862">
        <v>6.1216063693641409E-2</v>
      </c>
      <c r="JL229" s="862">
        <v>6.1216063693641409E-2</v>
      </c>
      <c r="JM229" s="862">
        <v>6.1216063693641409E-2</v>
      </c>
      <c r="JN229" s="862">
        <v>1.6981778694678873E-2</v>
      </c>
      <c r="JO229" s="862">
        <v>1.6981778694678873E-2</v>
      </c>
      <c r="JP229" s="862">
        <v>1.6981778694678873E-2</v>
      </c>
      <c r="JQ229" s="862">
        <v>1.6981778694678873E-2</v>
      </c>
      <c r="JR229" s="862">
        <v>1.6981778694678873E-2</v>
      </c>
      <c r="JS229" s="862">
        <v>1.6981778694678873E-2</v>
      </c>
      <c r="JT229" s="862">
        <v>1.6981778694678873E-2</v>
      </c>
      <c r="JU229" s="862">
        <v>-0.60769924239506246</v>
      </c>
      <c r="JV229" s="862">
        <v>-0.60769924239506246</v>
      </c>
      <c r="JW229" s="862">
        <v>-0.60769924239506246</v>
      </c>
      <c r="JX229" s="862">
        <v>-0.60769924239506246</v>
      </c>
      <c r="JY229" s="862">
        <v>-0.89966734308952656</v>
      </c>
      <c r="JZ229" s="862">
        <v>-0.89966734308952656</v>
      </c>
      <c r="KA229" s="862">
        <v>-1.1127809957115611</v>
      </c>
      <c r="KB229" s="862">
        <v>-1.1127809957115611</v>
      </c>
      <c r="KC229" s="862">
        <v>-1.1127809957115611</v>
      </c>
      <c r="KD229" s="862">
        <v>-0.19710692195994106</v>
      </c>
      <c r="KE229" s="862">
        <v>-0.19710692195994106</v>
      </c>
      <c r="KF229" s="862">
        <v>-0.19710692195994106</v>
      </c>
      <c r="KG229" s="862">
        <v>-0.19710692195994106</v>
      </c>
      <c r="KH229" s="862">
        <v>0.79167113907494269</v>
      </c>
      <c r="KI229" s="862">
        <v>0.79536614250115001</v>
      </c>
      <c r="KJ229" s="862">
        <v>0.79536614250115001</v>
      </c>
      <c r="KK229" s="862">
        <v>0.79536614250115001</v>
      </c>
      <c r="KL229" s="862">
        <v>0.79536614250115001</v>
      </c>
      <c r="KM229" s="862">
        <v>0.79536614250115001</v>
      </c>
      <c r="KN229" s="862">
        <v>0.79536614250115001</v>
      </c>
      <c r="KO229" s="862">
        <v>0.79536614250115001</v>
      </c>
      <c r="KP229" s="862">
        <v>9.4984511310990172E-2</v>
      </c>
      <c r="KQ229" s="862">
        <v>9.4984511310990172E-2</v>
      </c>
      <c r="KR229" s="862">
        <v>9.4984511310990172E-2</v>
      </c>
      <c r="KS229" s="862">
        <v>9.4984511310990172E-2</v>
      </c>
      <c r="KT229" s="862">
        <v>9.4984511310990172E-2</v>
      </c>
      <c r="KU229" s="862">
        <v>9.4984511310990172E-2</v>
      </c>
      <c r="KV229" s="862">
        <v>9.4984511310990172E-2</v>
      </c>
      <c r="KW229" s="862">
        <v>-3.582082489970162E-3</v>
      </c>
      <c r="KX229" s="862">
        <v>-3.582082489970162E-3</v>
      </c>
      <c r="KY229" s="862">
        <v>-3.582082489970162E-3</v>
      </c>
      <c r="KZ229" s="862">
        <v>-3.582082489970162E-3</v>
      </c>
      <c r="LA229" s="862">
        <v>-3.582082489970162E-3</v>
      </c>
      <c r="LB229" s="862">
        <v>2.6155701571859424E-3</v>
      </c>
      <c r="LC229" s="862">
        <v>2.6155701571859424E-3</v>
      </c>
      <c r="LD229" s="862">
        <v>2.6155701571859424E-3</v>
      </c>
      <c r="LE229" s="862">
        <v>2.6155701571859424E-3</v>
      </c>
      <c r="LF229" s="862">
        <v>0</v>
      </c>
      <c r="LG229" s="862">
        <v>0</v>
      </c>
      <c r="LH229" s="862">
        <v>0</v>
      </c>
      <c r="LI229" s="862">
        <v>0</v>
      </c>
      <c r="LJ229" s="862">
        <v>0</v>
      </c>
      <c r="LK229" s="862">
        <v>0</v>
      </c>
      <c r="LL229" s="862">
        <v>0</v>
      </c>
      <c r="LM229" s="862">
        <v>0</v>
      </c>
      <c r="LN229" s="862">
        <v>0</v>
      </c>
      <c r="LO229" s="862">
        <v>0</v>
      </c>
      <c r="LP229" s="862">
        <v>0</v>
      </c>
      <c r="LQ229" s="862">
        <v>0</v>
      </c>
      <c r="LR229" s="862">
        <v>0</v>
      </c>
      <c r="LS229" s="862">
        <v>0</v>
      </c>
      <c r="LT229" s="862">
        <v>0</v>
      </c>
      <c r="LU229" s="862">
        <v>-0.59773695973284902</v>
      </c>
      <c r="LV229" s="862">
        <v>-0.59773695973284902</v>
      </c>
      <c r="LW229" s="862">
        <v>-0.59773695973284902</v>
      </c>
      <c r="LX229" s="862">
        <v>-0.59773695973284902</v>
      </c>
      <c r="LY229" s="862">
        <v>-0.89966734308952656</v>
      </c>
      <c r="LZ229" s="862">
        <v>-0.89966734308952656</v>
      </c>
      <c r="MA229" s="862">
        <v>-1.1029333762804869</v>
      </c>
      <c r="MB229" s="862">
        <v>-1.1029333762804869</v>
      </c>
      <c r="MC229" s="862">
        <v>-1.1029333762804869</v>
      </c>
      <c r="MD229" s="862">
        <v>3.3652401310234836E-2</v>
      </c>
      <c r="ME229" s="862">
        <v>3.3652401310234836E-2</v>
      </c>
      <c r="MF229" s="862">
        <v>3.3652401310234836E-2</v>
      </c>
      <c r="MG229" s="862">
        <v>3.3652401310234836E-2</v>
      </c>
      <c r="MH229" s="862">
        <v>1.6452169305294078</v>
      </c>
      <c r="MI229" s="862">
        <v>1.6452169305294078</v>
      </c>
      <c r="MJ229" s="862">
        <v>1.6452169305294078</v>
      </c>
      <c r="MK229" s="862">
        <v>1.6452169305294078</v>
      </c>
      <c r="ML229" s="862">
        <v>1.6452169305294078</v>
      </c>
      <c r="MM229" s="862">
        <v>1.6452169305294078</v>
      </c>
      <c r="MN229" s="862">
        <v>1.6452169305294078</v>
      </c>
      <c r="MO229" s="862">
        <v>1.6452169305294078</v>
      </c>
      <c r="MP229" s="862">
        <v>0.90021613554429081</v>
      </c>
      <c r="MQ229" s="862">
        <v>0.90021613554429081</v>
      </c>
      <c r="MR229" s="862">
        <v>0.90021613554429081</v>
      </c>
      <c r="MS229" s="862">
        <v>0.90021613554429081</v>
      </c>
      <c r="MT229" s="862">
        <v>0.90021613554429081</v>
      </c>
      <c r="MU229" s="862">
        <v>0.90021613554429081</v>
      </c>
      <c r="MV229" s="862">
        <v>0.90021613554429081</v>
      </c>
      <c r="MW229" s="862">
        <v>0.36314048465522042</v>
      </c>
      <c r="MX229" s="862">
        <v>0.36314048465522042</v>
      </c>
      <c r="MY229" s="862">
        <v>0.36314048465522042</v>
      </c>
      <c r="MZ229" s="862">
        <v>0.36314048465522042</v>
      </c>
      <c r="NA229" s="862">
        <v>0.36314048465522042</v>
      </c>
      <c r="NB229" s="862">
        <v>2.6155701571859424E-3</v>
      </c>
      <c r="NC229" s="862">
        <v>2.6155701571859424E-3</v>
      </c>
      <c r="ND229" s="862">
        <v>2.6155701571859424E-3</v>
      </c>
      <c r="NE229" s="862">
        <v>2.6155701571859424E-3</v>
      </c>
      <c r="NF229" s="862">
        <v>0</v>
      </c>
      <c r="NG229" s="862">
        <v>0</v>
      </c>
      <c r="NH229" s="862">
        <v>0</v>
      </c>
      <c r="NI229" s="862">
        <v>0</v>
      </c>
      <c r="NJ229" s="862">
        <v>0</v>
      </c>
      <c r="NK229" s="862">
        <v>0</v>
      </c>
      <c r="NL229" s="862">
        <v>0</v>
      </c>
      <c r="NM229" s="862">
        <v>0</v>
      </c>
      <c r="NN229" s="862">
        <v>0</v>
      </c>
      <c r="NO229" s="862">
        <v>0</v>
      </c>
      <c r="NP229" s="862">
        <v>0</v>
      </c>
      <c r="NQ229" s="862">
        <v>0</v>
      </c>
      <c r="NR229" s="862">
        <v>0</v>
      </c>
      <c r="NS229" s="862">
        <v>0</v>
      </c>
      <c r="NT229" s="862">
        <v>0</v>
      </c>
      <c r="NU229" s="862">
        <v>-0.59773695973284902</v>
      </c>
      <c r="NV229" s="862">
        <v>-0.59773695973284902</v>
      </c>
      <c r="NW229" s="862">
        <v>-0.59773695973284902</v>
      </c>
      <c r="NX229" s="862">
        <v>-0.59773695973284902</v>
      </c>
      <c r="NY229" s="862">
        <v>-0.89966734308952656</v>
      </c>
      <c r="NZ229" s="862">
        <v>-0.89966734308952656</v>
      </c>
      <c r="OA229" s="862">
        <v>-1.1029333762804869</v>
      </c>
      <c r="OB229" s="862">
        <v>-1.1029333762804869</v>
      </c>
      <c r="OC229" s="862">
        <v>-1.1029333762804869</v>
      </c>
      <c r="OD229" s="862">
        <v>3.3652401310234836E-2</v>
      </c>
      <c r="OE229" s="862">
        <v>3.3652401310234836E-2</v>
      </c>
      <c r="OF229" s="862">
        <v>3.3652401310234836E-2</v>
      </c>
      <c r="OG229" s="862">
        <v>3.3652401310234836E-2</v>
      </c>
      <c r="OH229" s="862">
        <v>1.6452169305294078</v>
      </c>
      <c r="OI229" s="862">
        <v>1.6452169305294078</v>
      </c>
      <c r="OJ229" s="862">
        <v>1.6452169305294078</v>
      </c>
      <c r="OK229" s="862">
        <v>1.6452169305294078</v>
      </c>
      <c r="OL229" s="862">
        <v>1.6452169305294078</v>
      </c>
      <c r="OM229" s="862">
        <v>1.6452169305294078</v>
      </c>
      <c r="ON229" s="862">
        <v>1.6452169305294078</v>
      </c>
      <c r="OO229" s="862">
        <v>1.6452169305294078</v>
      </c>
      <c r="OP229" s="862">
        <v>0.90021613554429081</v>
      </c>
      <c r="OQ229" s="862">
        <v>0.90021613554429081</v>
      </c>
      <c r="OR229" s="862">
        <v>0.90021613554429081</v>
      </c>
      <c r="OS229" s="862">
        <v>0.90021613554429081</v>
      </c>
      <c r="OT229" s="862">
        <v>0.90021613554429081</v>
      </c>
      <c r="OU229" s="862">
        <v>0.90021613554429081</v>
      </c>
      <c r="OV229" s="862">
        <v>0.90021613554429081</v>
      </c>
      <c r="OW229" s="862">
        <v>0.36314048465522042</v>
      </c>
      <c r="OX229" s="862">
        <v>0.36314048465522042</v>
      </c>
      <c r="OY229" s="862">
        <v>0.36314048465522042</v>
      </c>
      <c r="OZ229" s="862">
        <v>0.36314048465522042</v>
      </c>
      <c r="PA229" s="862">
        <v>0.36314048465522042</v>
      </c>
      <c r="PB229" s="862">
        <v>2.6155701571859424E-3</v>
      </c>
      <c r="PC229" s="862">
        <v>2.6155701571859424E-3</v>
      </c>
      <c r="PD229" s="862">
        <v>2.6155701571859424E-3</v>
      </c>
      <c r="PE229" s="862">
        <v>2.6155701571859424E-3</v>
      </c>
      <c r="PF229" s="862">
        <v>0</v>
      </c>
      <c r="PG229" s="862">
        <v>0</v>
      </c>
      <c r="PH229" s="862">
        <v>0</v>
      </c>
      <c r="PI229" s="862">
        <v>0</v>
      </c>
      <c r="PJ229" s="862">
        <v>0</v>
      </c>
      <c r="PK229" s="862">
        <v>0</v>
      </c>
      <c r="PL229" s="862">
        <v>0</v>
      </c>
      <c r="PM229" s="862">
        <v>0</v>
      </c>
      <c r="PN229" s="862">
        <v>0</v>
      </c>
      <c r="PO229" s="862">
        <v>0</v>
      </c>
      <c r="PP229" s="862">
        <v>0</v>
      </c>
      <c r="PQ229" s="862">
        <v>0</v>
      </c>
      <c r="PR229" s="862">
        <v>0</v>
      </c>
      <c r="PS229" s="862">
        <v>0</v>
      </c>
      <c r="PT229" s="862">
        <v>0</v>
      </c>
      <c r="PU229" s="862">
        <v>-0.59773695973284902</v>
      </c>
      <c r="PV229" s="862">
        <v>-0.59773695973284902</v>
      </c>
      <c r="PW229" s="862">
        <v>-0.59773695973284902</v>
      </c>
      <c r="PX229" s="862">
        <v>-0.59773695973284902</v>
      </c>
      <c r="PY229" s="862">
        <v>-0.89966734308952656</v>
      </c>
      <c r="PZ229" s="862">
        <v>-0.89966734308952656</v>
      </c>
      <c r="QA229" s="862">
        <v>-1.1029333762804869</v>
      </c>
      <c r="QB229" s="862">
        <v>-1.1029333762804869</v>
      </c>
      <c r="QC229" s="862">
        <v>-1.1029333762804869</v>
      </c>
      <c r="QD229" s="862">
        <v>3.3652401310234836E-2</v>
      </c>
      <c r="QE229" s="862">
        <v>3.3652401310234836E-2</v>
      </c>
      <c r="QF229" s="862">
        <v>3.3652401310234836E-2</v>
      </c>
      <c r="QG229" s="862">
        <v>3.3652401310234836E-2</v>
      </c>
      <c r="QH229" s="862">
        <v>1.6452169305294078</v>
      </c>
      <c r="QI229" s="862">
        <v>1.6452169305294078</v>
      </c>
      <c r="QJ229" s="862">
        <v>1.6452169305294078</v>
      </c>
      <c r="QK229" s="862">
        <v>1.6452169305294078</v>
      </c>
      <c r="QL229" s="862">
        <v>1.6452169305294078</v>
      </c>
      <c r="QM229" s="862">
        <v>1.6452169305294078</v>
      </c>
      <c r="QN229" s="862">
        <v>1.6452169305294078</v>
      </c>
      <c r="QO229" s="862">
        <v>1.6452169305294078</v>
      </c>
      <c r="QP229" s="862">
        <v>0.90021613554429081</v>
      </c>
      <c r="QQ229" s="862">
        <v>0.90021613554429081</v>
      </c>
      <c r="QR229" s="862">
        <v>0.90021613554429081</v>
      </c>
      <c r="QS229" s="862">
        <v>0.90021613554429081</v>
      </c>
      <c r="QT229" s="862">
        <v>0.90021613554429081</v>
      </c>
      <c r="QU229" s="862">
        <v>0.90021613554429081</v>
      </c>
      <c r="QV229" s="862">
        <v>0.90021613554429081</v>
      </c>
      <c r="QW229" s="862">
        <v>0.36314048465522042</v>
      </c>
      <c r="QX229" s="862">
        <v>0.36314048465522042</v>
      </c>
      <c r="QY229" s="862">
        <v>0.36314048465522042</v>
      </c>
      <c r="QZ229" s="862">
        <v>0.36314048465522042</v>
      </c>
      <c r="RA229" s="862">
        <v>0.36314048465522042</v>
      </c>
      <c r="RB229" s="862">
        <v>2.6155701571859424E-3</v>
      </c>
      <c r="RC229" s="862">
        <v>2.6155701571859424E-3</v>
      </c>
      <c r="RD229" s="862">
        <v>2.6155701571859424E-3</v>
      </c>
      <c r="RE229" s="862">
        <v>2.6155701571859424E-3</v>
      </c>
      <c r="RF229" s="862">
        <v>0</v>
      </c>
      <c r="RG229" s="862">
        <v>0</v>
      </c>
      <c r="RH229" s="862">
        <v>0</v>
      </c>
      <c r="RI229" s="862">
        <v>0</v>
      </c>
      <c r="RJ229" s="862">
        <v>0</v>
      </c>
      <c r="RK229" s="862">
        <v>0</v>
      </c>
      <c r="RL229" s="862">
        <v>0</v>
      </c>
      <c r="RM229" s="862">
        <v>0</v>
      </c>
      <c r="RN229" s="862">
        <v>0</v>
      </c>
      <c r="RO229" s="862">
        <v>0</v>
      </c>
      <c r="RP229" s="862">
        <v>0</v>
      </c>
      <c r="RQ229" s="862">
        <v>0</v>
      </c>
      <c r="RR229" s="862">
        <v>0</v>
      </c>
      <c r="RS229" s="862">
        <v>0</v>
      </c>
      <c r="RT229" s="862">
        <v>0</v>
      </c>
      <c r="RU229" s="862">
        <v>-0.59773695973284902</v>
      </c>
      <c r="RV229" s="862">
        <v>-0.59773695973284902</v>
      </c>
      <c r="RW229" s="862">
        <v>-0.59773695973284902</v>
      </c>
      <c r="RX229" s="862">
        <v>-0.59773695973284902</v>
      </c>
      <c r="RY229" s="862">
        <v>-0.89966734308952656</v>
      </c>
      <c r="RZ229" s="862">
        <v>-0.89966734308952656</v>
      </c>
      <c r="SA229" s="862">
        <v>-1.1029333762804869</v>
      </c>
      <c r="SB229" s="862">
        <v>-1.1029333762804869</v>
      </c>
      <c r="SC229" s="862">
        <v>-1.1029333762804869</v>
      </c>
      <c r="SD229" s="862">
        <v>3.3652401310234836E-2</v>
      </c>
      <c r="SE229" s="862">
        <v>3.3652401310234836E-2</v>
      </c>
      <c r="SF229" s="862">
        <v>3.3652401310234836E-2</v>
      </c>
      <c r="SG229" s="862">
        <v>3.3652401310234836E-2</v>
      </c>
      <c r="SH229" s="862">
        <v>1.6452169305294078</v>
      </c>
      <c r="SI229" s="862">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934</v>
      </c>
      <c r="J230" s="764"/>
      <c r="K230" s="862">
        <v>0</v>
      </c>
      <c r="L230" s="862">
        <v>0</v>
      </c>
      <c r="M230" s="862">
        <v>0</v>
      </c>
      <c r="N230" s="862">
        <v>0</v>
      </c>
      <c r="O230" s="862">
        <v>0</v>
      </c>
      <c r="P230" s="862">
        <v>0</v>
      </c>
      <c r="Q230" s="862">
        <v>0</v>
      </c>
      <c r="R230" s="862">
        <v>0</v>
      </c>
      <c r="S230" s="862">
        <v>0</v>
      </c>
      <c r="T230" s="862">
        <v>0</v>
      </c>
      <c r="U230" s="862">
        <v>0</v>
      </c>
      <c r="V230" s="862">
        <v>0</v>
      </c>
      <c r="W230" s="862">
        <v>0</v>
      </c>
      <c r="X230" s="862">
        <v>0</v>
      </c>
      <c r="Y230" s="862">
        <v>0</v>
      </c>
      <c r="Z230" s="862">
        <v>0</v>
      </c>
      <c r="AA230" s="862">
        <v>0</v>
      </c>
      <c r="AB230" s="862">
        <v>0</v>
      </c>
      <c r="AC230" s="862">
        <v>0</v>
      </c>
      <c r="AD230" s="862">
        <v>0</v>
      </c>
      <c r="AE230" s="862">
        <v>0</v>
      </c>
      <c r="AF230" s="862">
        <v>0</v>
      </c>
      <c r="AG230" s="862">
        <v>0</v>
      </c>
      <c r="AH230" s="862">
        <v>0</v>
      </c>
      <c r="AI230" s="862">
        <v>0</v>
      </c>
      <c r="AJ230" s="862">
        <v>0</v>
      </c>
      <c r="AK230" s="862">
        <v>0</v>
      </c>
      <c r="AL230" s="862">
        <v>0</v>
      </c>
      <c r="AM230" s="862">
        <v>0</v>
      </c>
      <c r="AN230" s="862">
        <v>0</v>
      </c>
      <c r="AO230" s="862">
        <v>0</v>
      </c>
      <c r="AP230" s="862">
        <v>0</v>
      </c>
      <c r="AQ230" s="862">
        <v>0</v>
      </c>
      <c r="AR230" s="862">
        <v>0</v>
      </c>
      <c r="AS230" s="862">
        <v>0</v>
      </c>
      <c r="AT230" s="862">
        <v>0</v>
      </c>
      <c r="AU230" s="862">
        <v>0</v>
      </c>
      <c r="AV230" s="862">
        <v>0</v>
      </c>
      <c r="AW230" s="862">
        <v>0</v>
      </c>
      <c r="AX230" s="862">
        <v>0</v>
      </c>
      <c r="AY230" s="862">
        <v>0</v>
      </c>
      <c r="AZ230" s="862">
        <v>0</v>
      </c>
      <c r="BA230" s="862">
        <v>0</v>
      </c>
      <c r="BB230" s="862">
        <v>0</v>
      </c>
      <c r="BC230" s="862">
        <v>0</v>
      </c>
      <c r="BD230" s="862">
        <v>0</v>
      </c>
      <c r="BE230" s="862">
        <v>0</v>
      </c>
      <c r="BF230" s="862">
        <v>0</v>
      </c>
      <c r="BG230" s="862">
        <v>0</v>
      </c>
      <c r="BH230" s="862">
        <v>0</v>
      </c>
      <c r="BI230" s="862">
        <v>0</v>
      </c>
      <c r="BJ230" s="862">
        <v>0</v>
      </c>
      <c r="BK230" s="862">
        <v>0</v>
      </c>
      <c r="BL230" s="862">
        <v>0</v>
      </c>
      <c r="BM230" s="862">
        <v>0</v>
      </c>
      <c r="BN230" s="862">
        <v>0</v>
      </c>
      <c r="BO230" s="862">
        <v>0</v>
      </c>
      <c r="BP230" s="862">
        <v>0</v>
      </c>
      <c r="BQ230" s="862">
        <v>0</v>
      </c>
      <c r="BR230" s="862">
        <v>0</v>
      </c>
      <c r="BS230" s="862">
        <v>0</v>
      </c>
      <c r="BT230" s="862">
        <v>0</v>
      </c>
      <c r="BU230" s="862">
        <v>0</v>
      </c>
      <c r="BV230" s="862">
        <v>0</v>
      </c>
      <c r="BW230" s="862">
        <v>0</v>
      </c>
      <c r="BX230" s="862">
        <v>0</v>
      </c>
      <c r="BY230" s="862">
        <v>0</v>
      </c>
      <c r="BZ230" s="862">
        <v>0</v>
      </c>
      <c r="CA230" s="862">
        <v>0</v>
      </c>
      <c r="CB230" s="862">
        <v>0</v>
      </c>
      <c r="CC230" s="862">
        <v>0</v>
      </c>
      <c r="CD230" s="862">
        <v>0</v>
      </c>
      <c r="CE230" s="862">
        <v>0</v>
      </c>
      <c r="CF230" s="862">
        <v>0</v>
      </c>
      <c r="CG230" s="862">
        <v>0</v>
      </c>
      <c r="CH230" s="862">
        <v>0</v>
      </c>
      <c r="CI230" s="862">
        <v>0</v>
      </c>
      <c r="CJ230" s="862">
        <v>0</v>
      </c>
      <c r="CK230" s="862">
        <v>0</v>
      </c>
      <c r="CL230" s="862">
        <v>0</v>
      </c>
      <c r="CM230" s="862">
        <v>0</v>
      </c>
      <c r="CN230" s="862">
        <v>0</v>
      </c>
      <c r="CO230" s="862">
        <v>0</v>
      </c>
      <c r="CP230" s="862">
        <v>0</v>
      </c>
      <c r="CQ230" s="862">
        <v>0</v>
      </c>
      <c r="CR230" s="862">
        <v>0</v>
      </c>
      <c r="CS230" s="862">
        <v>0</v>
      </c>
      <c r="CT230" s="862">
        <v>0</v>
      </c>
      <c r="CU230" s="862">
        <v>0</v>
      </c>
      <c r="CV230" s="862">
        <v>0</v>
      </c>
      <c r="CW230" s="862">
        <v>0</v>
      </c>
      <c r="CX230" s="862">
        <v>0</v>
      </c>
      <c r="CY230" s="862">
        <v>0</v>
      </c>
      <c r="CZ230" s="862">
        <v>0</v>
      </c>
      <c r="DA230" s="862">
        <v>0</v>
      </c>
      <c r="DB230" s="862">
        <v>0</v>
      </c>
      <c r="DC230" s="862">
        <v>0</v>
      </c>
      <c r="DD230" s="862">
        <v>0</v>
      </c>
      <c r="DE230" s="862">
        <v>0</v>
      </c>
      <c r="DF230" s="862">
        <v>0.30760501333901935</v>
      </c>
      <c r="DG230" s="862">
        <v>0.30760501333901935</v>
      </c>
      <c r="DH230" s="862">
        <v>0.30760501333901935</v>
      </c>
      <c r="DI230" s="862">
        <v>0.30760501333901935</v>
      </c>
      <c r="DJ230" s="862">
        <v>0.30760501333901935</v>
      </c>
      <c r="DK230" s="862">
        <v>0.30760501333901935</v>
      </c>
      <c r="DL230" s="862">
        <v>0.30760501333901935</v>
      </c>
      <c r="DM230" s="862">
        <v>0.30760501333901935</v>
      </c>
      <c r="DN230" s="862">
        <v>0.39058090997760075</v>
      </c>
      <c r="DO230" s="862">
        <v>0.39058090997760075</v>
      </c>
      <c r="DP230" s="862">
        <v>0.39058090997760075</v>
      </c>
      <c r="DQ230" s="862">
        <v>0.39058090997760075</v>
      </c>
      <c r="DR230" s="862">
        <v>0.39058090997760075</v>
      </c>
      <c r="DS230" s="862">
        <v>0.39058090997760075</v>
      </c>
      <c r="DT230" s="862">
        <v>0.39058090997760075</v>
      </c>
      <c r="DU230" s="862">
        <v>0.49811413311070663</v>
      </c>
      <c r="DV230" s="862">
        <v>0.49811413311070663</v>
      </c>
      <c r="DW230" s="862">
        <v>0.49811413311070663</v>
      </c>
      <c r="DX230" s="862">
        <v>0.49811413311070663</v>
      </c>
      <c r="DY230" s="862">
        <v>0.48443626166359266</v>
      </c>
      <c r="DZ230" s="862">
        <v>0.48443626166359266</v>
      </c>
      <c r="EA230" s="862">
        <v>0.43329525496733279</v>
      </c>
      <c r="EB230" s="862">
        <v>0.43329525496733279</v>
      </c>
      <c r="EC230" s="862">
        <v>0.43329525496733279</v>
      </c>
      <c r="ED230" s="862">
        <v>0.28844915408771854</v>
      </c>
      <c r="EE230" s="862">
        <v>0.28844915408771854</v>
      </c>
      <c r="EF230" s="862">
        <v>0.28844915408771854</v>
      </c>
      <c r="EG230" s="862">
        <v>0.28844915408771854</v>
      </c>
      <c r="EH230" s="862">
        <v>0</v>
      </c>
      <c r="EI230" s="862">
        <v>0</v>
      </c>
      <c r="EJ230" s="862">
        <v>0</v>
      </c>
      <c r="EK230" s="862">
        <v>0</v>
      </c>
      <c r="EL230" s="862">
        <v>0</v>
      </c>
      <c r="EM230" s="862">
        <v>0</v>
      </c>
      <c r="EN230" s="862">
        <v>0</v>
      </c>
      <c r="EO230" s="862">
        <v>0</v>
      </c>
      <c r="EP230" s="862">
        <v>0</v>
      </c>
      <c r="EQ230" s="862">
        <v>0</v>
      </c>
      <c r="ER230" s="862">
        <v>0</v>
      </c>
      <c r="ES230" s="862">
        <v>0</v>
      </c>
      <c r="ET230" s="862">
        <v>0</v>
      </c>
      <c r="EU230" s="862">
        <v>0</v>
      </c>
      <c r="EV230" s="862">
        <v>0</v>
      </c>
      <c r="EW230" s="862">
        <v>0</v>
      </c>
      <c r="EX230" s="862">
        <v>0</v>
      </c>
      <c r="EY230" s="862">
        <v>0</v>
      </c>
      <c r="EZ230" s="862">
        <v>0</v>
      </c>
      <c r="FA230" s="862">
        <v>0</v>
      </c>
      <c r="FB230" s="862">
        <v>0</v>
      </c>
      <c r="FC230" s="862">
        <v>0</v>
      </c>
      <c r="FD230" s="862">
        <v>0</v>
      </c>
      <c r="FE230" s="862">
        <v>0</v>
      </c>
      <c r="FF230" s="862">
        <v>2.8277249191692277E-2</v>
      </c>
      <c r="FG230" s="862">
        <v>4.006384796758411E-2</v>
      </c>
      <c r="FH230" s="862">
        <v>4.006384796758411E-2</v>
      </c>
      <c r="FI230" s="862">
        <v>4.006384796758411E-2</v>
      </c>
      <c r="FJ230" s="862">
        <v>4.006384796758411E-2</v>
      </c>
      <c r="FK230" s="862">
        <v>4.006384796758411E-2</v>
      </c>
      <c r="FL230" s="862">
        <v>4.006384796758411E-2</v>
      </c>
      <c r="FM230" s="862">
        <v>4.006384796758411E-2</v>
      </c>
      <c r="FN230" s="862">
        <v>0.15283600825210186</v>
      </c>
      <c r="FO230" s="862">
        <v>0.15283600825210186</v>
      </c>
      <c r="FP230" s="862">
        <v>0.15283600825210186</v>
      </c>
      <c r="FQ230" s="862">
        <v>0.15283600825210186</v>
      </c>
      <c r="FR230" s="862">
        <v>0.15283600825210186</v>
      </c>
      <c r="FS230" s="862">
        <v>0.15283600825210186</v>
      </c>
      <c r="FT230" s="862">
        <v>0.15283600825210186</v>
      </c>
      <c r="FU230" s="862">
        <v>0.95637913557255327</v>
      </c>
      <c r="FV230" s="862">
        <v>0.95637913557255327</v>
      </c>
      <c r="FW230" s="862">
        <v>0.95637913557255327</v>
      </c>
      <c r="FX230" s="862">
        <v>0.95637913557255327</v>
      </c>
      <c r="FY230" s="862">
        <v>0.81892796614559416</v>
      </c>
      <c r="FZ230" s="862">
        <v>0.81892796614559416</v>
      </c>
      <c r="GA230" s="862">
        <v>0.72872383789960438</v>
      </c>
      <c r="GB230" s="862">
        <v>0.72872383789960438</v>
      </c>
      <c r="GC230" s="862">
        <v>0.72872383789960438</v>
      </c>
      <c r="GD230" s="862">
        <v>0.73073785702221805</v>
      </c>
      <c r="GE230" s="862">
        <v>0.73073785702221805</v>
      </c>
      <c r="GF230" s="862">
        <v>0.73073785702221805</v>
      </c>
      <c r="GG230" s="862">
        <v>0.73073785702221805</v>
      </c>
      <c r="GH230" s="862">
        <v>0.58014678928825703</v>
      </c>
      <c r="GI230" s="862">
        <v>0.58014678928825703</v>
      </c>
      <c r="GJ230" s="862">
        <v>0.58014678928825703</v>
      </c>
      <c r="GK230" s="862">
        <v>0.58014678928825703</v>
      </c>
      <c r="GL230" s="862">
        <v>0.58014678928825703</v>
      </c>
      <c r="GM230" s="862">
        <v>0.58014678928825703</v>
      </c>
      <c r="GN230" s="862">
        <v>0.58014678928825703</v>
      </c>
      <c r="GO230" s="862">
        <v>0.58014678928825703</v>
      </c>
      <c r="GP230" s="862">
        <v>7.0873724713701236E-2</v>
      </c>
      <c r="GQ230" s="862">
        <v>7.0873724713701236E-2</v>
      </c>
      <c r="GR230" s="862">
        <v>7.0873724713701236E-2</v>
      </c>
      <c r="GS230" s="862">
        <v>7.0873724713701236E-2</v>
      </c>
      <c r="GT230" s="862">
        <v>7.0873724713701236E-2</v>
      </c>
      <c r="GU230" s="862">
        <v>7.0873724713701236E-2</v>
      </c>
      <c r="GV230" s="862">
        <v>7.0873724713701236E-2</v>
      </c>
      <c r="GW230" s="862">
        <v>0</v>
      </c>
      <c r="GX230" s="862">
        <v>0</v>
      </c>
      <c r="GY230" s="862">
        <v>0</v>
      </c>
      <c r="GZ230" s="862">
        <v>0</v>
      </c>
      <c r="HA230" s="862">
        <v>0</v>
      </c>
      <c r="HB230" s="862">
        <v>-2.6129682260878084E-3</v>
      </c>
      <c r="HC230" s="862">
        <v>-2.6129682260878084E-3</v>
      </c>
      <c r="HD230" s="862">
        <v>-2.6129682260878084E-3</v>
      </c>
      <c r="HE230" s="862">
        <v>-2.6129682260878084E-3</v>
      </c>
      <c r="HF230" s="862">
        <v>0</v>
      </c>
      <c r="HG230" s="862">
        <v>0</v>
      </c>
      <c r="HH230" s="862">
        <v>0</v>
      </c>
      <c r="HI230" s="862">
        <v>0</v>
      </c>
      <c r="HJ230" s="862">
        <v>0</v>
      </c>
      <c r="HK230" s="862">
        <v>0</v>
      </c>
      <c r="HL230" s="862">
        <v>0</v>
      </c>
      <c r="HM230" s="862">
        <v>0</v>
      </c>
      <c r="HN230" s="862">
        <v>-8.4908893473381042E-3</v>
      </c>
      <c r="HO230" s="862">
        <v>-8.4908893473381042E-3</v>
      </c>
      <c r="HP230" s="862">
        <v>-8.4908893473381042E-3</v>
      </c>
      <c r="HQ230" s="862">
        <v>-8.4908893473381042E-3</v>
      </c>
      <c r="HR230" s="862">
        <v>-8.4908893473381042E-3</v>
      </c>
      <c r="HS230" s="862">
        <v>-8.4908893473381042E-3</v>
      </c>
      <c r="HT230" s="862">
        <v>-8.4908893473381042E-3</v>
      </c>
      <c r="HU230" s="862">
        <v>0.98626598355920336</v>
      </c>
      <c r="HV230" s="862">
        <v>0.98626598355920336</v>
      </c>
      <c r="HW230" s="862">
        <v>0.98626598355920336</v>
      </c>
      <c r="HX230" s="862">
        <v>0.98626598355920336</v>
      </c>
      <c r="HY230" s="862">
        <v>0.81892796614559327</v>
      </c>
      <c r="HZ230" s="862">
        <v>0.81892796614559327</v>
      </c>
      <c r="IA230" s="862">
        <v>0.75826669619283216</v>
      </c>
      <c r="IB230" s="862">
        <v>0.75826669619283216</v>
      </c>
      <c r="IC230" s="862">
        <v>0.75826669619283216</v>
      </c>
      <c r="ID230" s="862">
        <v>0.30287161179210287</v>
      </c>
      <c r="IE230" s="862">
        <v>0.30287161179210287</v>
      </c>
      <c r="IF230" s="862">
        <v>0.30287161179210287</v>
      </c>
      <c r="IG230" s="862">
        <v>0.30287161179210287</v>
      </c>
      <c r="IH230" s="862">
        <v>0</v>
      </c>
      <c r="II230" s="862">
        <v>0</v>
      </c>
      <c r="IJ230" s="862">
        <v>0</v>
      </c>
      <c r="IK230" s="862">
        <v>0</v>
      </c>
      <c r="IL230" s="862">
        <v>0</v>
      </c>
      <c r="IM230" s="862">
        <v>0</v>
      </c>
      <c r="IN230" s="862">
        <v>0</v>
      </c>
      <c r="IO230" s="862">
        <v>0</v>
      </c>
      <c r="IP230" s="862">
        <v>5.8610019232041566E-4</v>
      </c>
      <c r="IQ230" s="862">
        <v>5.8610019232041566E-4</v>
      </c>
      <c r="IR230" s="862">
        <v>5.8610019232041566E-4</v>
      </c>
      <c r="IS230" s="862">
        <v>5.8610019232041566E-4</v>
      </c>
      <c r="IT230" s="862">
        <v>5.8610019232041566E-4</v>
      </c>
      <c r="IU230" s="862">
        <v>5.8610019232041566E-4</v>
      </c>
      <c r="IV230" s="862">
        <v>5.8610019232041566E-4</v>
      </c>
      <c r="IW230" s="862">
        <v>1.7879508991711646E-3</v>
      </c>
      <c r="IX230" s="862">
        <v>1.7879508991711646E-3</v>
      </c>
      <c r="IY230" s="862">
        <v>1.7879508991711646E-3</v>
      </c>
      <c r="IZ230" s="862">
        <v>1.7879508991711646E-3</v>
      </c>
      <c r="JA230" s="862">
        <v>1.7879508991711646E-3</v>
      </c>
      <c r="JB230" s="862">
        <v>-5.5501822543000401E-3</v>
      </c>
      <c r="JC230" s="862">
        <v>-5.5501822543000401E-3</v>
      </c>
      <c r="JD230" s="862">
        <v>-5.5501822543000401E-3</v>
      </c>
      <c r="JE230" s="862">
        <v>-5.5501822543000401E-3</v>
      </c>
      <c r="JF230" s="862">
        <v>6.8283974778847956E-2</v>
      </c>
      <c r="JG230" s="862">
        <v>5.8860300935410059E-2</v>
      </c>
      <c r="JH230" s="862">
        <v>5.8860300935410059E-2</v>
      </c>
      <c r="JI230" s="862">
        <v>5.8860300935410059E-2</v>
      </c>
      <c r="JJ230" s="862">
        <v>5.8860300935410059E-2</v>
      </c>
      <c r="JK230" s="862">
        <v>5.8860300935410059E-2</v>
      </c>
      <c r="JL230" s="862">
        <v>5.8860300935410059E-2</v>
      </c>
      <c r="JM230" s="862">
        <v>5.8860300935410059E-2</v>
      </c>
      <c r="JN230" s="862">
        <v>1.6981778694678873E-2</v>
      </c>
      <c r="JO230" s="862">
        <v>1.6981778694678873E-2</v>
      </c>
      <c r="JP230" s="862">
        <v>1.6981778694678873E-2</v>
      </c>
      <c r="JQ230" s="862">
        <v>1.6981778694678873E-2</v>
      </c>
      <c r="JR230" s="862">
        <v>1.6981778694678873E-2</v>
      </c>
      <c r="JS230" s="862">
        <v>1.6981778694678873E-2</v>
      </c>
      <c r="JT230" s="862">
        <v>1.6981778694678873E-2</v>
      </c>
      <c r="JU230" s="862">
        <v>1.1855116368034855</v>
      </c>
      <c r="JV230" s="862">
        <v>1.1855116368034855</v>
      </c>
      <c r="JW230" s="862">
        <v>1.1855116368034855</v>
      </c>
      <c r="JX230" s="862">
        <v>1.1855116368034855</v>
      </c>
      <c r="JY230" s="862">
        <v>0.8189279661455906</v>
      </c>
      <c r="JZ230" s="862">
        <v>0.8189279661455906</v>
      </c>
      <c r="KA230" s="862">
        <v>0.74841907676175623</v>
      </c>
      <c r="KB230" s="862">
        <v>0.74841907676175623</v>
      </c>
      <c r="KC230" s="862">
        <v>0.74841907676175623</v>
      </c>
      <c r="KD230" s="862">
        <v>0.74035282882514508</v>
      </c>
      <c r="KE230" s="862">
        <v>0.74035282882514508</v>
      </c>
      <c r="KF230" s="862">
        <v>0.74035282882514508</v>
      </c>
      <c r="KG230" s="862">
        <v>0.74035282882514508</v>
      </c>
      <c r="KH230" s="862">
        <v>0.58207749016883703</v>
      </c>
      <c r="KI230" s="862">
        <v>0.58207749016883703</v>
      </c>
      <c r="KJ230" s="862">
        <v>0.58207749016883703</v>
      </c>
      <c r="KK230" s="862">
        <v>0.58207749016883703</v>
      </c>
      <c r="KL230" s="862">
        <v>0.58207749016883703</v>
      </c>
      <c r="KM230" s="862">
        <v>0.58207749016883703</v>
      </c>
      <c r="KN230" s="862">
        <v>0.58207749016883703</v>
      </c>
      <c r="KO230" s="862">
        <v>0.58207749016883703</v>
      </c>
      <c r="KP230" s="862">
        <v>7.4476534368329794E-2</v>
      </c>
      <c r="KQ230" s="862">
        <v>7.4476534368329794E-2</v>
      </c>
      <c r="KR230" s="862">
        <v>7.4476534368329794E-2</v>
      </c>
      <c r="KS230" s="862">
        <v>7.4476534368329794E-2</v>
      </c>
      <c r="KT230" s="862">
        <v>7.4476534368329794E-2</v>
      </c>
      <c r="KU230" s="862">
        <v>7.4476534368329794E-2</v>
      </c>
      <c r="KV230" s="862">
        <v>7.4476534368329794E-2</v>
      </c>
      <c r="KW230" s="862">
        <v>0</v>
      </c>
      <c r="KX230" s="862">
        <v>0</v>
      </c>
      <c r="KY230" s="862">
        <v>0</v>
      </c>
      <c r="KZ230" s="862">
        <v>0</v>
      </c>
      <c r="LA230" s="862">
        <v>0</v>
      </c>
      <c r="LB230" s="862">
        <v>2.6155701571859424E-3</v>
      </c>
      <c r="LC230" s="862">
        <v>2.6155701571859424E-3</v>
      </c>
      <c r="LD230" s="862">
        <v>2.6155701571859424E-3</v>
      </c>
      <c r="LE230" s="862">
        <v>2.6155701571859424E-3</v>
      </c>
      <c r="LF230" s="862">
        <v>0</v>
      </c>
      <c r="LG230" s="862">
        <v>0</v>
      </c>
      <c r="LH230" s="862">
        <v>0</v>
      </c>
      <c r="LI230" s="862">
        <v>0</v>
      </c>
      <c r="LJ230" s="862">
        <v>0</v>
      </c>
      <c r="LK230" s="862">
        <v>0</v>
      </c>
      <c r="LL230" s="862">
        <v>0</v>
      </c>
      <c r="LM230" s="862">
        <v>0</v>
      </c>
      <c r="LN230" s="862">
        <v>0</v>
      </c>
      <c r="LO230" s="862">
        <v>0</v>
      </c>
      <c r="LP230" s="862">
        <v>0</v>
      </c>
      <c r="LQ230" s="862">
        <v>0</v>
      </c>
      <c r="LR230" s="862">
        <v>0</v>
      </c>
      <c r="LS230" s="862">
        <v>0</v>
      </c>
      <c r="LT230" s="862">
        <v>0</v>
      </c>
      <c r="LU230" s="862">
        <v>1.1855116368034855</v>
      </c>
      <c r="LV230" s="862">
        <v>1.1855116368034855</v>
      </c>
      <c r="LW230" s="862">
        <v>1.1855116368034855</v>
      </c>
      <c r="LX230" s="862">
        <v>1.1855116368034855</v>
      </c>
      <c r="LY230" s="862">
        <v>0.8189279661455906</v>
      </c>
      <c r="LZ230" s="862">
        <v>0.8189279661455906</v>
      </c>
      <c r="MA230" s="862">
        <v>0.74841907676175623</v>
      </c>
      <c r="MB230" s="862">
        <v>0.74841907676175623</v>
      </c>
      <c r="MC230" s="862">
        <v>0.74841907676175623</v>
      </c>
      <c r="MD230" s="862">
        <v>0.85573249046023214</v>
      </c>
      <c r="ME230" s="862">
        <v>0.85573249046023214</v>
      </c>
      <c r="MF230" s="862">
        <v>0.85573249046023214</v>
      </c>
      <c r="MG230" s="862">
        <v>0.85573249046023214</v>
      </c>
      <c r="MH230" s="862">
        <v>0.99489632751647683</v>
      </c>
      <c r="MI230" s="862">
        <v>0.99489632751647683</v>
      </c>
      <c r="MJ230" s="862">
        <v>0.99489632751647683</v>
      </c>
      <c r="MK230" s="862">
        <v>0.99489632751647683</v>
      </c>
      <c r="ML230" s="862">
        <v>0.99489632751647683</v>
      </c>
      <c r="MM230" s="862">
        <v>0.99489632751647683</v>
      </c>
      <c r="MN230" s="862">
        <v>0.99489632751647683</v>
      </c>
      <c r="MO230" s="862">
        <v>0.99489632751647683</v>
      </c>
      <c r="MP230" s="862">
        <v>0.43793451670921968</v>
      </c>
      <c r="MQ230" s="862">
        <v>0.43793451670921968</v>
      </c>
      <c r="MR230" s="862">
        <v>0.43793451670921968</v>
      </c>
      <c r="MS230" s="862">
        <v>0.43793451670921968</v>
      </c>
      <c r="MT230" s="862">
        <v>0.43793451670921968</v>
      </c>
      <c r="MU230" s="862">
        <v>0.43793451670921968</v>
      </c>
      <c r="MV230" s="862">
        <v>0.43793451670921968</v>
      </c>
      <c r="MW230" s="862">
        <v>0.17867047865861885</v>
      </c>
      <c r="MX230" s="862">
        <v>0.17867047865861885</v>
      </c>
      <c r="MY230" s="862">
        <v>0.17867047865861885</v>
      </c>
      <c r="MZ230" s="862">
        <v>0.17867047865861885</v>
      </c>
      <c r="NA230" s="862">
        <v>0.17867047865861885</v>
      </c>
      <c r="NB230" s="862">
        <v>2.6155701571859424E-3</v>
      </c>
      <c r="NC230" s="862">
        <v>2.6155701571859424E-3</v>
      </c>
      <c r="ND230" s="862">
        <v>2.6155701571859424E-3</v>
      </c>
      <c r="NE230" s="862">
        <v>2.6155701571859424E-3</v>
      </c>
      <c r="NF230" s="862">
        <v>0</v>
      </c>
      <c r="NG230" s="862">
        <v>0</v>
      </c>
      <c r="NH230" s="862">
        <v>0</v>
      </c>
      <c r="NI230" s="862">
        <v>0</v>
      </c>
      <c r="NJ230" s="862">
        <v>0</v>
      </c>
      <c r="NK230" s="862">
        <v>0</v>
      </c>
      <c r="NL230" s="862">
        <v>0</v>
      </c>
      <c r="NM230" s="862">
        <v>0</v>
      </c>
      <c r="NN230" s="862">
        <v>0</v>
      </c>
      <c r="NO230" s="862">
        <v>0</v>
      </c>
      <c r="NP230" s="862">
        <v>0</v>
      </c>
      <c r="NQ230" s="862">
        <v>0</v>
      </c>
      <c r="NR230" s="862">
        <v>0</v>
      </c>
      <c r="NS230" s="862">
        <v>0</v>
      </c>
      <c r="NT230" s="862">
        <v>0</v>
      </c>
      <c r="NU230" s="862">
        <v>1.1855116368034855</v>
      </c>
      <c r="NV230" s="862">
        <v>1.1855116368034855</v>
      </c>
      <c r="NW230" s="862">
        <v>1.1855116368034855</v>
      </c>
      <c r="NX230" s="862">
        <v>1.1855116368034855</v>
      </c>
      <c r="NY230" s="862">
        <v>0.8189279661455906</v>
      </c>
      <c r="NZ230" s="862">
        <v>0.8189279661455906</v>
      </c>
      <c r="OA230" s="862">
        <v>0.74841907676175623</v>
      </c>
      <c r="OB230" s="862">
        <v>0.74841907676175623</v>
      </c>
      <c r="OC230" s="862">
        <v>0.74841907676175623</v>
      </c>
      <c r="OD230" s="862">
        <v>0.85573249046023214</v>
      </c>
      <c r="OE230" s="862">
        <v>0.85573249046023214</v>
      </c>
      <c r="OF230" s="862">
        <v>0.85573249046023214</v>
      </c>
      <c r="OG230" s="862">
        <v>0.85573249046023214</v>
      </c>
      <c r="OH230" s="862">
        <v>0.99489632751647683</v>
      </c>
      <c r="OI230" s="862">
        <v>0.99489632751647683</v>
      </c>
      <c r="OJ230" s="862">
        <v>0.99489632751647683</v>
      </c>
      <c r="OK230" s="862">
        <v>0.99489632751647683</v>
      </c>
      <c r="OL230" s="862">
        <v>0.99489632751647683</v>
      </c>
      <c r="OM230" s="862">
        <v>0.99489632751647683</v>
      </c>
      <c r="ON230" s="862">
        <v>0.99489632751647683</v>
      </c>
      <c r="OO230" s="862">
        <v>0.99489632751647683</v>
      </c>
      <c r="OP230" s="862">
        <v>0.43793451670921968</v>
      </c>
      <c r="OQ230" s="862">
        <v>0.43793451670921968</v>
      </c>
      <c r="OR230" s="862">
        <v>0.43793451670921968</v>
      </c>
      <c r="OS230" s="862">
        <v>0.43793451670921968</v>
      </c>
      <c r="OT230" s="862">
        <v>0.43793451670921968</v>
      </c>
      <c r="OU230" s="862">
        <v>0.43793451670921968</v>
      </c>
      <c r="OV230" s="862">
        <v>0.43793451670921968</v>
      </c>
      <c r="OW230" s="862">
        <v>0.17867047865861885</v>
      </c>
      <c r="OX230" s="862">
        <v>0.17867047865861885</v>
      </c>
      <c r="OY230" s="862">
        <v>0.17867047865861885</v>
      </c>
      <c r="OZ230" s="862">
        <v>0.17867047865861885</v>
      </c>
      <c r="PA230" s="862">
        <v>0.17867047865861885</v>
      </c>
      <c r="PB230" s="862">
        <v>2.6155701571859424E-3</v>
      </c>
      <c r="PC230" s="862">
        <v>2.6155701571859424E-3</v>
      </c>
      <c r="PD230" s="862">
        <v>2.6155701571859424E-3</v>
      </c>
      <c r="PE230" s="862">
        <v>2.6155701571859424E-3</v>
      </c>
      <c r="PF230" s="862">
        <v>0</v>
      </c>
      <c r="PG230" s="862">
        <v>0</v>
      </c>
      <c r="PH230" s="862">
        <v>0</v>
      </c>
      <c r="PI230" s="862">
        <v>0</v>
      </c>
      <c r="PJ230" s="862">
        <v>0</v>
      </c>
      <c r="PK230" s="862">
        <v>0</v>
      </c>
      <c r="PL230" s="862">
        <v>0</v>
      </c>
      <c r="PM230" s="862">
        <v>0</v>
      </c>
      <c r="PN230" s="862">
        <v>0</v>
      </c>
      <c r="PO230" s="862">
        <v>0</v>
      </c>
      <c r="PP230" s="862">
        <v>0</v>
      </c>
      <c r="PQ230" s="862">
        <v>0</v>
      </c>
      <c r="PR230" s="862">
        <v>0</v>
      </c>
      <c r="PS230" s="862">
        <v>0</v>
      </c>
      <c r="PT230" s="862">
        <v>0</v>
      </c>
      <c r="PU230" s="862">
        <v>1.1855116368034855</v>
      </c>
      <c r="PV230" s="862">
        <v>1.1855116368034855</v>
      </c>
      <c r="PW230" s="862">
        <v>1.1855116368034855</v>
      </c>
      <c r="PX230" s="862">
        <v>1.1855116368034855</v>
      </c>
      <c r="PY230" s="862">
        <v>0.8189279661455906</v>
      </c>
      <c r="PZ230" s="862">
        <v>0.8189279661455906</v>
      </c>
      <c r="QA230" s="862">
        <v>0.74841907676175623</v>
      </c>
      <c r="QB230" s="862">
        <v>0.74841907676175623</v>
      </c>
      <c r="QC230" s="862">
        <v>0.74841907676175623</v>
      </c>
      <c r="QD230" s="862">
        <v>0.85573249046023214</v>
      </c>
      <c r="QE230" s="862">
        <v>0.85573249046023214</v>
      </c>
      <c r="QF230" s="862">
        <v>0.85573249046023214</v>
      </c>
      <c r="QG230" s="862">
        <v>0.85573249046023214</v>
      </c>
      <c r="QH230" s="862">
        <v>0.99489632751647683</v>
      </c>
      <c r="QI230" s="862">
        <v>0.99489632751647683</v>
      </c>
      <c r="QJ230" s="862">
        <v>0.99489632751647683</v>
      </c>
      <c r="QK230" s="862">
        <v>0.99489632751647683</v>
      </c>
      <c r="QL230" s="862">
        <v>0.99489632751647683</v>
      </c>
      <c r="QM230" s="862">
        <v>0.99489632751647683</v>
      </c>
      <c r="QN230" s="862">
        <v>0.99489632751647683</v>
      </c>
      <c r="QO230" s="862">
        <v>0.99489632751647683</v>
      </c>
      <c r="QP230" s="862">
        <v>0.43793451670921968</v>
      </c>
      <c r="QQ230" s="862">
        <v>0.43793451670921968</v>
      </c>
      <c r="QR230" s="862">
        <v>0.43793451670921968</v>
      </c>
      <c r="QS230" s="862">
        <v>0.43793451670921968</v>
      </c>
      <c r="QT230" s="862">
        <v>0.43793451670921968</v>
      </c>
      <c r="QU230" s="862">
        <v>0.43793451670921968</v>
      </c>
      <c r="QV230" s="862">
        <v>0.43793451670921968</v>
      </c>
      <c r="QW230" s="862">
        <v>0.17867047865861885</v>
      </c>
      <c r="QX230" s="862">
        <v>0.17867047865861885</v>
      </c>
      <c r="QY230" s="862">
        <v>0.17867047865861885</v>
      </c>
      <c r="QZ230" s="862">
        <v>0.17867047865861885</v>
      </c>
      <c r="RA230" s="862">
        <v>0.17867047865861885</v>
      </c>
      <c r="RB230" s="862">
        <v>2.6155701571859424E-3</v>
      </c>
      <c r="RC230" s="862">
        <v>2.6155701571859424E-3</v>
      </c>
      <c r="RD230" s="862">
        <v>2.6155701571859424E-3</v>
      </c>
      <c r="RE230" s="862">
        <v>2.6155701571859424E-3</v>
      </c>
      <c r="RF230" s="862">
        <v>0</v>
      </c>
      <c r="RG230" s="862">
        <v>0</v>
      </c>
      <c r="RH230" s="862">
        <v>0</v>
      </c>
      <c r="RI230" s="862">
        <v>0</v>
      </c>
      <c r="RJ230" s="862">
        <v>0</v>
      </c>
      <c r="RK230" s="862">
        <v>0</v>
      </c>
      <c r="RL230" s="862">
        <v>0</v>
      </c>
      <c r="RM230" s="862">
        <v>0</v>
      </c>
      <c r="RN230" s="862">
        <v>0</v>
      </c>
      <c r="RO230" s="862">
        <v>0</v>
      </c>
      <c r="RP230" s="862">
        <v>0</v>
      </c>
      <c r="RQ230" s="862">
        <v>0</v>
      </c>
      <c r="RR230" s="862">
        <v>0</v>
      </c>
      <c r="RS230" s="862">
        <v>0</v>
      </c>
      <c r="RT230" s="862">
        <v>0</v>
      </c>
      <c r="RU230" s="862">
        <v>1.1855116368034855</v>
      </c>
      <c r="RV230" s="862">
        <v>1.1855116368034855</v>
      </c>
      <c r="RW230" s="862">
        <v>1.1855116368034855</v>
      </c>
      <c r="RX230" s="862">
        <v>1.1855116368034855</v>
      </c>
      <c r="RY230" s="862">
        <v>0.8189279661455906</v>
      </c>
      <c r="RZ230" s="862">
        <v>0.8189279661455906</v>
      </c>
      <c r="SA230" s="862">
        <v>0.74841907676175623</v>
      </c>
      <c r="SB230" s="862">
        <v>0.74841907676175623</v>
      </c>
      <c r="SC230" s="862">
        <v>0.74841907676175623</v>
      </c>
      <c r="SD230" s="862">
        <v>0.85573249046023214</v>
      </c>
      <c r="SE230" s="862">
        <v>0.85573249046023214</v>
      </c>
      <c r="SF230" s="862">
        <v>0.85573249046023214</v>
      </c>
      <c r="SG230" s="862">
        <v>0.85573249046023214</v>
      </c>
      <c r="SH230" s="862">
        <v>0.99489632751647683</v>
      </c>
      <c r="SI230" s="862">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935</v>
      </c>
      <c r="J231" s="764"/>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931</v>
      </c>
      <c r="J232" s="764"/>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932</v>
      </c>
      <c r="J233" s="764"/>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933</v>
      </c>
      <c r="J234" s="764"/>
      <c r="K234" s="862">
        <v>0</v>
      </c>
      <c r="L234" s="862">
        <v>0</v>
      </c>
      <c r="M234" s="862">
        <v>0</v>
      </c>
      <c r="N234" s="862">
        <v>0</v>
      </c>
      <c r="O234" s="862">
        <v>0</v>
      </c>
      <c r="P234" s="862">
        <v>0</v>
      </c>
      <c r="Q234" s="862">
        <v>0</v>
      </c>
      <c r="R234" s="862">
        <v>0</v>
      </c>
      <c r="S234" s="862">
        <v>0</v>
      </c>
      <c r="T234" s="862">
        <v>0</v>
      </c>
      <c r="U234" s="862">
        <v>0</v>
      </c>
      <c r="V234" s="862">
        <v>0</v>
      </c>
      <c r="W234" s="862">
        <v>0</v>
      </c>
      <c r="X234" s="862">
        <v>0</v>
      </c>
      <c r="Y234" s="862">
        <v>0</v>
      </c>
      <c r="Z234" s="862">
        <v>0</v>
      </c>
      <c r="AA234" s="862">
        <v>0</v>
      </c>
      <c r="AB234" s="862">
        <v>0</v>
      </c>
      <c r="AC234" s="862">
        <v>0</v>
      </c>
      <c r="AD234" s="862">
        <v>0</v>
      </c>
      <c r="AE234" s="862">
        <v>0</v>
      </c>
      <c r="AF234" s="862">
        <v>0</v>
      </c>
      <c r="AG234" s="862">
        <v>0</v>
      </c>
      <c r="AH234" s="862">
        <v>0</v>
      </c>
      <c r="AI234" s="862">
        <v>0</v>
      </c>
      <c r="AJ234" s="862">
        <v>0</v>
      </c>
      <c r="AK234" s="862">
        <v>0</v>
      </c>
      <c r="AL234" s="862">
        <v>0</v>
      </c>
      <c r="AM234" s="862">
        <v>0</v>
      </c>
      <c r="AN234" s="862">
        <v>0</v>
      </c>
      <c r="AO234" s="862">
        <v>0</v>
      </c>
      <c r="AP234" s="862">
        <v>0</v>
      </c>
      <c r="AQ234" s="862">
        <v>0</v>
      </c>
      <c r="AR234" s="862">
        <v>0</v>
      </c>
      <c r="AS234" s="862">
        <v>0</v>
      </c>
      <c r="AT234" s="862">
        <v>0</v>
      </c>
      <c r="AU234" s="862">
        <v>0</v>
      </c>
      <c r="AV234" s="862">
        <v>0</v>
      </c>
      <c r="AW234" s="862">
        <v>0</v>
      </c>
      <c r="AX234" s="862">
        <v>0</v>
      </c>
      <c r="AY234" s="862">
        <v>0</v>
      </c>
      <c r="AZ234" s="862">
        <v>0</v>
      </c>
      <c r="BA234" s="862">
        <v>0</v>
      </c>
      <c r="BB234" s="862">
        <v>0</v>
      </c>
      <c r="BC234" s="862">
        <v>0</v>
      </c>
      <c r="BD234" s="862">
        <v>0</v>
      </c>
      <c r="BE234" s="862">
        <v>0</v>
      </c>
      <c r="BF234" s="862">
        <v>0</v>
      </c>
      <c r="BG234" s="862">
        <v>0</v>
      </c>
      <c r="BH234" s="862">
        <v>0</v>
      </c>
      <c r="BI234" s="862">
        <v>0</v>
      </c>
      <c r="BJ234" s="862">
        <v>0</v>
      </c>
      <c r="BK234" s="862">
        <v>0</v>
      </c>
      <c r="BL234" s="862">
        <v>0</v>
      </c>
      <c r="BM234" s="862">
        <v>0</v>
      </c>
      <c r="BN234" s="862">
        <v>0</v>
      </c>
      <c r="BO234" s="862">
        <v>0</v>
      </c>
      <c r="BP234" s="862">
        <v>0</v>
      </c>
      <c r="BQ234" s="862">
        <v>0</v>
      </c>
      <c r="BR234" s="862">
        <v>0</v>
      </c>
      <c r="BS234" s="862">
        <v>0</v>
      </c>
      <c r="BT234" s="862">
        <v>0</v>
      </c>
      <c r="BU234" s="862">
        <v>0</v>
      </c>
      <c r="BV234" s="862">
        <v>0</v>
      </c>
      <c r="BW234" s="862">
        <v>0</v>
      </c>
      <c r="BX234" s="862">
        <v>0</v>
      </c>
      <c r="BY234" s="862">
        <v>0</v>
      </c>
      <c r="BZ234" s="862">
        <v>0</v>
      </c>
      <c r="CA234" s="862">
        <v>0</v>
      </c>
      <c r="CB234" s="862">
        <v>0</v>
      </c>
      <c r="CC234" s="862">
        <v>0</v>
      </c>
      <c r="CD234" s="862">
        <v>0</v>
      </c>
      <c r="CE234" s="862">
        <v>0</v>
      </c>
      <c r="CF234" s="862">
        <v>0</v>
      </c>
      <c r="CG234" s="862">
        <v>0</v>
      </c>
      <c r="CH234" s="862">
        <v>0</v>
      </c>
      <c r="CI234" s="862">
        <v>0</v>
      </c>
      <c r="CJ234" s="862">
        <v>0</v>
      </c>
      <c r="CK234" s="862">
        <v>0</v>
      </c>
      <c r="CL234" s="862">
        <v>0</v>
      </c>
      <c r="CM234" s="862">
        <v>0</v>
      </c>
      <c r="CN234" s="862">
        <v>0</v>
      </c>
      <c r="CO234" s="862">
        <v>0</v>
      </c>
      <c r="CP234" s="862">
        <v>0</v>
      </c>
      <c r="CQ234" s="862">
        <v>0</v>
      </c>
      <c r="CR234" s="862">
        <v>0</v>
      </c>
      <c r="CS234" s="862">
        <v>0</v>
      </c>
      <c r="CT234" s="862">
        <v>0</v>
      </c>
      <c r="CU234" s="862">
        <v>0</v>
      </c>
      <c r="CV234" s="862">
        <v>0</v>
      </c>
      <c r="CW234" s="862">
        <v>0</v>
      </c>
      <c r="CX234" s="862">
        <v>0</v>
      </c>
      <c r="CY234" s="862">
        <v>0</v>
      </c>
      <c r="CZ234" s="862">
        <v>0</v>
      </c>
      <c r="DA234" s="862">
        <v>0</v>
      </c>
      <c r="DB234" s="862">
        <v>0</v>
      </c>
      <c r="DC234" s="862">
        <v>0</v>
      </c>
      <c r="DD234" s="862">
        <v>0</v>
      </c>
      <c r="DE234" s="862">
        <v>0</v>
      </c>
      <c r="DF234" s="862">
        <v>0</v>
      </c>
      <c r="DG234" s="862">
        <v>0</v>
      </c>
      <c r="DH234" s="862">
        <v>0</v>
      </c>
      <c r="DI234" s="862">
        <v>0</v>
      </c>
      <c r="DJ234" s="862">
        <v>0</v>
      </c>
      <c r="DK234" s="862">
        <v>0</v>
      </c>
      <c r="DL234" s="862">
        <v>0</v>
      </c>
      <c r="DM234" s="862">
        <v>0</v>
      </c>
      <c r="DN234" s="862">
        <v>0</v>
      </c>
      <c r="DO234" s="862">
        <v>0</v>
      </c>
      <c r="DP234" s="862">
        <v>0</v>
      </c>
      <c r="DQ234" s="862">
        <v>0</v>
      </c>
      <c r="DR234" s="862">
        <v>0</v>
      </c>
      <c r="DS234" s="862">
        <v>0</v>
      </c>
      <c r="DT234" s="862">
        <v>0</v>
      </c>
      <c r="DU234" s="862">
        <v>0</v>
      </c>
      <c r="DV234" s="862">
        <v>0</v>
      </c>
      <c r="DW234" s="862">
        <v>0</v>
      </c>
      <c r="DX234" s="862">
        <v>0</v>
      </c>
      <c r="DY234" s="862">
        <v>0</v>
      </c>
      <c r="DZ234" s="862">
        <v>0</v>
      </c>
      <c r="EA234" s="862">
        <v>0</v>
      </c>
      <c r="EB234" s="862">
        <v>0</v>
      </c>
      <c r="EC234" s="862">
        <v>0</v>
      </c>
      <c r="ED234" s="862">
        <v>0</v>
      </c>
      <c r="EE234" s="862">
        <v>0</v>
      </c>
      <c r="EF234" s="862">
        <v>0</v>
      </c>
      <c r="EG234" s="862">
        <v>0</v>
      </c>
      <c r="EH234" s="862">
        <v>0</v>
      </c>
      <c r="EI234" s="862">
        <v>0</v>
      </c>
      <c r="EJ234" s="862">
        <v>0</v>
      </c>
      <c r="EK234" s="862">
        <v>0</v>
      </c>
      <c r="EL234" s="862">
        <v>0</v>
      </c>
      <c r="EM234" s="862">
        <v>0</v>
      </c>
      <c r="EN234" s="862">
        <v>0</v>
      </c>
      <c r="EO234" s="862">
        <v>0</v>
      </c>
      <c r="EP234" s="862">
        <v>0</v>
      </c>
      <c r="EQ234" s="862">
        <v>0</v>
      </c>
      <c r="ER234" s="862">
        <v>0</v>
      </c>
      <c r="ES234" s="862">
        <v>0</v>
      </c>
      <c r="ET234" s="862">
        <v>0</v>
      </c>
      <c r="EU234" s="862">
        <v>0</v>
      </c>
      <c r="EV234" s="862">
        <v>0</v>
      </c>
      <c r="EW234" s="862">
        <v>0</v>
      </c>
      <c r="EX234" s="862">
        <v>0</v>
      </c>
      <c r="EY234" s="862">
        <v>0</v>
      </c>
      <c r="EZ234" s="862">
        <v>0</v>
      </c>
      <c r="FA234" s="862">
        <v>0</v>
      </c>
      <c r="FB234" s="862">
        <v>0</v>
      </c>
      <c r="FC234" s="862">
        <v>0</v>
      </c>
      <c r="FD234" s="862">
        <v>0</v>
      </c>
      <c r="FE234" s="862">
        <v>0</v>
      </c>
      <c r="FF234" s="862">
        <v>0</v>
      </c>
      <c r="FG234" s="862">
        <v>0</v>
      </c>
      <c r="FH234" s="862">
        <v>0</v>
      </c>
      <c r="FI234" s="862">
        <v>0</v>
      </c>
      <c r="FJ234" s="862">
        <v>0</v>
      </c>
      <c r="FK234" s="862">
        <v>0</v>
      </c>
      <c r="FL234" s="862">
        <v>0</v>
      </c>
      <c r="FM234" s="862">
        <v>0</v>
      </c>
      <c r="FN234" s="862">
        <v>0</v>
      </c>
      <c r="FO234" s="862">
        <v>0</v>
      </c>
      <c r="FP234" s="862">
        <v>0</v>
      </c>
      <c r="FQ234" s="862">
        <v>0</v>
      </c>
      <c r="FR234" s="862">
        <v>0</v>
      </c>
      <c r="FS234" s="862">
        <v>0</v>
      </c>
      <c r="FT234" s="862">
        <v>0</v>
      </c>
      <c r="FU234" s="862">
        <v>0</v>
      </c>
      <c r="FV234" s="862">
        <v>0</v>
      </c>
      <c r="FW234" s="862">
        <v>0</v>
      </c>
      <c r="FX234" s="862">
        <v>0</v>
      </c>
      <c r="FY234" s="862">
        <v>0</v>
      </c>
      <c r="FZ234" s="862">
        <v>0</v>
      </c>
      <c r="GA234" s="862">
        <v>0</v>
      </c>
      <c r="GB234" s="862">
        <v>0</v>
      </c>
      <c r="GC234" s="862">
        <v>0</v>
      </c>
      <c r="GD234" s="862">
        <v>0</v>
      </c>
      <c r="GE234" s="862">
        <v>0</v>
      </c>
      <c r="GF234" s="862">
        <v>0</v>
      </c>
      <c r="GG234" s="862">
        <v>0</v>
      </c>
      <c r="GH234" s="862">
        <v>0</v>
      </c>
      <c r="GI234" s="862">
        <v>0</v>
      </c>
      <c r="GJ234" s="862">
        <v>0</v>
      </c>
      <c r="GK234" s="862">
        <v>0</v>
      </c>
      <c r="GL234" s="862">
        <v>0</v>
      </c>
      <c r="GM234" s="862">
        <v>0</v>
      </c>
      <c r="GN234" s="862">
        <v>0</v>
      </c>
      <c r="GO234" s="862">
        <v>0</v>
      </c>
      <c r="GP234" s="862">
        <v>0</v>
      </c>
      <c r="GQ234" s="862">
        <v>0</v>
      </c>
      <c r="GR234" s="862">
        <v>0</v>
      </c>
      <c r="GS234" s="862">
        <v>0</v>
      </c>
      <c r="GT234" s="862">
        <v>0</v>
      </c>
      <c r="GU234" s="862">
        <v>0</v>
      </c>
      <c r="GV234" s="862">
        <v>0</v>
      </c>
      <c r="GW234" s="862">
        <v>0</v>
      </c>
      <c r="GX234" s="862">
        <v>0</v>
      </c>
      <c r="GY234" s="862">
        <v>0</v>
      </c>
      <c r="GZ234" s="862">
        <v>0</v>
      </c>
      <c r="HA234" s="862">
        <v>0</v>
      </c>
      <c r="HB234" s="862">
        <v>0</v>
      </c>
      <c r="HC234" s="862">
        <v>0</v>
      </c>
      <c r="HD234" s="862">
        <v>0</v>
      </c>
      <c r="HE234" s="862">
        <v>0</v>
      </c>
      <c r="HF234" s="862">
        <v>0</v>
      </c>
      <c r="HG234" s="862">
        <v>0</v>
      </c>
      <c r="HH234" s="862">
        <v>0</v>
      </c>
      <c r="HI234" s="862">
        <v>0</v>
      </c>
      <c r="HJ234" s="862">
        <v>0</v>
      </c>
      <c r="HK234" s="862">
        <v>0</v>
      </c>
      <c r="HL234" s="862">
        <v>0</v>
      </c>
      <c r="HM234" s="862">
        <v>0</v>
      </c>
      <c r="HN234" s="862">
        <v>0</v>
      </c>
      <c r="HO234" s="862">
        <v>0</v>
      </c>
      <c r="HP234" s="862">
        <v>0</v>
      </c>
      <c r="HQ234" s="862">
        <v>0</v>
      </c>
      <c r="HR234" s="862">
        <v>0</v>
      </c>
      <c r="HS234" s="862">
        <v>0</v>
      </c>
      <c r="HT234" s="862">
        <v>0</v>
      </c>
      <c r="HU234" s="862">
        <v>0</v>
      </c>
      <c r="HV234" s="862">
        <v>0</v>
      </c>
      <c r="HW234" s="862">
        <v>0</v>
      </c>
      <c r="HX234" s="862">
        <v>0</v>
      </c>
      <c r="HY234" s="862">
        <v>0</v>
      </c>
      <c r="HZ234" s="862">
        <v>0</v>
      </c>
      <c r="IA234" s="862">
        <v>0</v>
      </c>
      <c r="IB234" s="862">
        <v>0</v>
      </c>
      <c r="IC234" s="862">
        <v>0</v>
      </c>
      <c r="ID234" s="862">
        <v>0</v>
      </c>
      <c r="IE234" s="862">
        <v>0</v>
      </c>
      <c r="IF234" s="862">
        <v>0</v>
      </c>
      <c r="IG234" s="862">
        <v>0</v>
      </c>
      <c r="IH234" s="862">
        <v>0</v>
      </c>
      <c r="II234" s="862">
        <v>0</v>
      </c>
      <c r="IJ234" s="862">
        <v>0</v>
      </c>
      <c r="IK234" s="862">
        <v>0</v>
      </c>
      <c r="IL234" s="862">
        <v>0</v>
      </c>
      <c r="IM234" s="862">
        <v>0</v>
      </c>
      <c r="IN234" s="862">
        <v>0</v>
      </c>
      <c r="IO234" s="862">
        <v>0</v>
      </c>
      <c r="IP234" s="862">
        <v>0</v>
      </c>
      <c r="IQ234" s="862">
        <v>0</v>
      </c>
      <c r="IR234" s="862">
        <v>0</v>
      </c>
      <c r="IS234" s="862">
        <v>0</v>
      </c>
      <c r="IT234" s="862">
        <v>0</v>
      </c>
      <c r="IU234" s="862">
        <v>0</v>
      </c>
      <c r="IV234" s="862">
        <v>0</v>
      </c>
      <c r="IW234" s="862">
        <v>0</v>
      </c>
      <c r="IX234" s="862">
        <v>0</v>
      </c>
      <c r="IY234" s="862">
        <v>0</v>
      </c>
      <c r="IZ234" s="862">
        <v>0</v>
      </c>
      <c r="JA234" s="862">
        <v>0</v>
      </c>
      <c r="JB234" s="862">
        <v>0</v>
      </c>
      <c r="JC234" s="862">
        <v>0</v>
      </c>
      <c r="JD234" s="862">
        <v>0</v>
      </c>
      <c r="JE234" s="862">
        <v>0</v>
      </c>
      <c r="JF234" s="862">
        <v>0</v>
      </c>
      <c r="JG234" s="862">
        <v>0</v>
      </c>
      <c r="JH234" s="862">
        <v>0</v>
      </c>
      <c r="JI234" s="862">
        <v>0</v>
      </c>
      <c r="JJ234" s="862">
        <v>0</v>
      </c>
      <c r="JK234" s="862">
        <v>0</v>
      </c>
      <c r="JL234" s="862">
        <v>0</v>
      </c>
      <c r="JM234" s="862">
        <v>0</v>
      </c>
      <c r="JN234" s="862">
        <v>0</v>
      </c>
      <c r="JO234" s="862">
        <v>0</v>
      </c>
      <c r="JP234" s="862">
        <v>0</v>
      </c>
      <c r="JQ234" s="862">
        <v>0</v>
      </c>
      <c r="JR234" s="862">
        <v>0</v>
      </c>
      <c r="JS234" s="862">
        <v>0</v>
      </c>
      <c r="JT234" s="862">
        <v>0</v>
      </c>
      <c r="JU234" s="862">
        <v>0</v>
      </c>
      <c r="JV234" s="862">
        <v>0</v>
      </c>
      <c r="JW234" s="862">
        <v>0</v>
      </c>
      <c r="JX234" s="862">
        <v>0</v>
      </c>
      <c r="JY234" s="862">
        <v>0</v>
      </c>
      <c r="JZ234" s="862">
        <v>0</v>
      </c>
      <c r="KA234" s="862">
        <v>0</v>
      </c>
      <c r="KB234" s="862">
        <v>0</v>
      </c>
      <c r="KC234" s="862">
        <v>0</v>
      </c>
      <c r="KD234" s="862">
        <v>0</v>
      </c>
      <c r="KE234" s="862">
        <v>0</v>
      </c>
      <c r="KF234" s="862">
        <v>0</v>
      </c>
      <c r="KG234" s="862">
        <v>0</v>
      </c>
      <c r="KH234" s="862">
        <v>0</v>
      </c>
      <c r="KI234" s="862">
        <v>0</v>
      </c>
      <c r="KJ234" s="862">
        <v>0</v>
      </c>
      <c r="KK234" s="862">
        <v>0</v>
      </c>
      <c r="KL234" s="862">
        <v>0</v>
      </c>
      <c r="KM234" s="862">
        <v>0</v>
      </c>
      <c r="KN234" s="862">
        <v>0</v>
      </c>
      <c r="KO234" s="862">
        <v>0</v>
      </c>
      <c r="KP234" s="862">
        <v>0</v>
      </c>
      <c r="KQ234" s="862">
        <v>0</v>
      </c>
      <c r="KR234" s="862">
        <v>0</v>
      </c>
      <c r="KS234" s="862">
        <v>0</v>
      </c>
      <c r="KT234" s="862">
        <v>0</v>
      </c>
      <c r="KU234" s="862">
        <v>0</v>
      </c>
      <c r="KV234" s="862">
        <v>0</v>
      </c>
      <c r="KW234" s="862">
        <v>0</v>
      </c>
      <c r="KX234" s="862">
        <v>0</v>
      </c>
      <c r="KY234" s="862">
        <v>0</v>
      </c>
      <c r="KZ234" s="862">
        <v>0</v>
      </c>
      <c r="LA234" s="862">
        <v>0</v>
      </c>
      <c r="LB234" s="862">
        <v>0</v>
      </c>
      <c r="LC234" s="862">
        <v>0</v>
      </c>
      <c r="LD234" s="862">
        <v>0</v>
      </c>
      <c r="LE234" s="862">
        <v>0</v>
      </c>
      <c r="LF234" s="862">
        <v>0</v>
      </c>
      <c r="LG234" s="862">
        <v>0</v>
      </c>
      <c r="LH234" s="862">
        <v>0</v>
      </c>
      <c r="LI234" s="862">
        <v>0</v>
      </c>
      <c r="LJ234" s="862">
        <v>0</v>
      </c>
      <c r="LK234" s="862">
        <v>0</v>
      </c>
      <c r="LL234" s="862">
        <v>0</v>
      </c>
      <c r="LM234" s="862">
        <v>0</v>
      </c>
      <c r="LN234" s="862">
        <v>0</v>
      </c>
      <c r="LO234" s="862">
        <v>0</v>
      </c>
      <c r="LP234" s="862">
        <v>0</v>
      </c>
      <c r="LQ234" s="862">
        <v>0</v>
      </c>
      <c r="LR234" s="862">
        <v>0</v>
      </c>
      <c r="LS234" s="862">
        <v>0</v>
      </c>
      <c r="LT234" s="862">
        <v>0</v>
      </c>
      <c r="LU234" s="862">
        <v>0</v>
      </c>
      <c r="LV234" s="862">
        <v>0</v>
      </c>
      <c r="LW234" s="862">
        <v>0</v>
      </c>
      <c r="LX234" s="862">
        <v>0</v>
      </c>
      <c r="LY234" s="862">
        <v>0</v>
      </c>
      <c r="LZ234" s="862">
        <v>0</v>
      </c>
      <c r="MA234" s="862">
        <v>0</v>
      </c>
      <c r="MB234" s="862">
        <v>0</v>
      </c>
      <c r="MC234" s="862">
        <v>0</v>
      </c>
      <c r="MD234" s="862">
        <v>0</v>
      </c>
      <c r="ME234" s="862">
        <v>0</v>
      </c>
      <c r="MF234" s="862">
        <v>0</v>
      </c>
      <c r="MG234" s="862">
        <v>0</v>
      </c>
      <c r="MH234" s="862">
        <v>0</v>
      </c>
      <c r="MI234" s="862">
        <v>0</v>
      </c>
      <c r="MJ234" s="862">
        <v>0</v>
      </c>
      <c r="MK234" s="862">
        <v>0</v>
      </c>
      <c r="ML234" s="862">
        <v>0</v>
      </c>
      <c r="MM234" s="862">
        <v>0</v>
      </c>
      <c r="MN234" s="862">
        <v>0</v>
      </c>
      <c r="MO234" s="862">
        <v>0</v>
      </c>
      <c r="MP234" s="862">
        <v>0</v>
      </c>
      <c r="MQ234" s="862">
        <v>0</v>
      </c>
      <c r="MR234" s="862">
        <v>0</v>
      </c>
      <c r="MS234" s="862">
        <v>0</v>
      </c>
      <c r="MT234" s="862">
        <v>0</v>
      </c>
      <c r="MU234" s="862">
        <v>0</v>
      </c>
      <c r="MV234" s="862">
        <v>0</v>
      </c>
      <c r="MW234" s="862">
        <v>0</v>
      </c>
      <c r="MX234" s="862">
        <v>0</v>
      </c>
      <c r="MY234" s="862">
        <v>0</v>
      </c>
      <c r="MZ234" s="862">
        <v>0</v>
      </c>
      <c r="NA234" s="862">
        <v>0</v>
      </c>
      <c r="NB234" s="862">
        <v>0</v>
      </c>
      <c r="NC234" s="862">
        <v>0</v>
      </c>
      <c r="ND234" s="862">
        <v>0</v>
      </c>
      <c r="NE234" s="862">
        <v>0</v>
      </c>
      <c r="NF234" s="862">
        <v>0</v>
      </c>
      <c r="NG234" s="862">
        <v>0</v>
      </c>
      <c r="NH234" s="862">
        <v>0</v>
      </c>
      <c r="NI234" s="862">
        <v>0</v>
      </c>
      <c r="NJ234" s="862">
        <v>0</v>
      </c>
      <c r="NK234" s="862">
        <v>0</v>
      </c>
      <c r="NL234" s="862">
        <v>0</v>
      </c>
      <c r="NM234" s="862">
        <v>0</v>
      </c>
      <c r="NN234" s="862">
        <v>0</v>
      </c>
      <c r="NO234" s="862">
        <v>0</v>
      </c>
      <c r="NP234" s="862">
        <v>0</v>
      </c>
      <c r="NQ234" s="862">
        <v>0</v>
      </c>
      <c r="NR234" s="862">
        <v>0</v>
      </c>
      <c r="NS234" s="862">
        <v>0</v>
      </c>
      <c r="NT234" s="862">
        <v>0</v>
      </c>
      <c r="NU234" s="862">
        <v>0</v>
      </c>
      <c r="NV234" s="862">
        <v>0</v>
      </c>
      <c r="NW234" s="862">
        <v>0</v>
      </c>
      <c r="NX234" s="862">
        <v>0</v>
      </c>
      <c r="NY234" s="862">
        <v>0</v>
      </c>
      <c r="NZ234" s="862">
        <v>0</v>
      </c>
      <c r="OA234" s="862">
        <v>0</v>
      </c>
      <c r="OB234" s="862">
        <v>0</v>
      </c>
      <c r="OC234" s="862">
        <v>0</v>
      </c>
      <c r="OD234" s="862">
        <v>0</v>
      </c>
      <c r="OE234" s="862">
        <v>0</v>
      </c>
      <c r="OF234" s="862">
        <v>0</v>
      </c>
      <c r="OG234" s="862">
        <v>0</v>
      </c>
      <c r="OH234" s="862">
        <v>0</v>
      </c>
      <c r="OI234" s="862">
        <v>0</v>
      </c>
      <c r="OJ234" s="862">
        <v>0</v>
      </c>
      <c r="OK234" s="862">
        <v>0</v>
      </c>
      <c r="OL234" s="862">
        <v>0</v>
      </c>
      <c r="OM234" s="862">
        <v>0</v>
      </c>
      <c r="ON234" s="862">
        <v>0</v>
      </c>
      <c r="OO234" s="862">
        <v>0</v>
      </c>
      <c r="OP234" s="862">
        <v>0</v>
      </c>
      <c r="OQ234" s="862">
        <v>0</v>
      </c>
      <c r="OR234" s="862">
        <v>0</v>
      </c>
      <c r="OS234" s="862">
        <v>0</v>
      </c>
      <c r="OT234" s="862">
        <v>0</v>
      </c>
      <c r="OU234" s="862">
        <v>0</v>
      </c>
      <c r="OV234" s="862">
        <v>0</v>
      </c>
      <c r="OW234" s="862">
        <v>0</v>
      </c>
      <c r="OX234" s="862">
        <v>0</v>
      </c>
      <c r="OY234" s="862">
        <v>0</v>
      </c>
      <c r="OZ234" s="862">
        <v>0</v>
      </c>
      <c r="PA234" s="862">
        <v>0</v>
      </c>
      <c r="PB234" s="862">
        <v>0</v>
      </c>
      <c r="PC234" s="862">
        <v>0</v>
      </c>
      <c r="PD234" s="862">
        <v>0</v>
      </c>
      <c r="PE234" s="862">
        <v>0</v>
      </c>
      <c r="PF234" s="862">
        <v>0</v>
      </c>
      <c r="PG234" s="862">
        <v>0</v>
      </c>
      <c r="PH234" s="862">
        <v>0</v>
      </c>
      <c r="PI234" s="862">
        <v>0</v>
      </c>
      <c r="PJ234" s="862">
        <v>0</v>
      </c>
      <c r="PK234" s="862">
        <v>0</v>
      </c>
      <c r="PL234" s="862">
        <v>0</v>
      </c>
      <c r="PM234" s="862">
        <v>0</v>
      </c>
      <c r="PN234" s="862">
        <v>0</v>
      </c>
      <c r="PO234" s="862">
        <v>0</v>
      </c>
      <c r="PP234" s="862">
        <v>0</v>
      </c>
      <c r="PQ234" s="862">
        <v>0</v>
      </c>
      <c r="PR234" s="862">
        <v>0</v>
      </c>
      <c r="PS234" s="862">
        <v>0</v>
      </c>
      <c r="PT234" s="862">
        <v>0</v>
      </c>
      <c r="PU234" s="862">
        <v>0</v>
      </c>
      <c r="PV234" s="862">
        <v>0</v>
      </c>
      <c r="PW234" s="862">
        <v>0</v>
      </c>
      <c r="PX234" s="862">
        <v>0</v>
      </c>
      <c r="PY234" s="862">
        <v>0</v>
      </c>
      <c r="PZ234" s="862">
        <v>0</v>
      </c>
      <c r="QA234" s="862">
        <v>0</v>
      </c>
      <c r="QB234" s="862">
        <v>0</v>
      </c>
      <c r="QC234" s="862">
        <v>0</v>
      </c>
      <c r="QD234" s="862">
        <v>0</v>
      </c>
      <c r="QE234" s="862">
        <v>0</v>
      </c>
      <c r="QF234" s="862">
        <v>0</v>
      </c>
      <c r="QG234" s="862">
        <v>0</v>
      </c>
      <c r="QH234" s="862">
        <v>0</v>
      </c>
      <c r="QI234" s="862">
        <v>0</v>
      </c>
      <c r="QJ234" s="862">
        <v>0</v>
      </c>
      <c r="QK234" s="862">
        <v>0</v>
      </c>
      <c r="QL234" s="862">
        <v>0</v>
      </c>
      <c r="QM234" s="862">
        <v>0</v>
      </c>
      <c r="QN234" s="862">
        <v>0</v>
      </c>
      <c r="QO234" s="862">
        <v>0</v>
      </c>
      <c r="QP234" s="862">
        <v>0</v>
      </c>
      <c r="QQ234" s="862">
        <v>0</v>
      </c>
      <c r="QR234" s="862">
        <v>0</v>
      </c>
      <c r="QS234" s="862">
        <v>0</v>
      </c>
      <c r="QT234" s="862">
        <v>0</v>
      </c>
      <c r="QU234" s="862">
        <v>0</v>
      </c>
      <c r="QV234" s="862">
        <v>0</v>
      </c>
      <c r="QW234" s="862">
        <v>0</v>
      </c>
      <c r="QX234" s="862">
        <v>0</v>
      </c>
      <c r="QY234" s="862">
        <v>0</v>
      </c>
      <c r="QZ234" s="862">
        <v>0</v>
      </c>
      <c r="RA234" s="862">
        <v>0</v>
      </c>
      <c r="RB234" s="862">
        <v>0</v>
      </c>
      <c r="RC234" s="862">
        <v>0</v>
      </c>
      <c r="RD234" s="862">
        <v>0</v>
      </c>
      <c r="RE234" s="862">
        <v>0</v>
      </c>
      <c r="RF234" s="862">
        <v>0</v>
      </c>
      <c r="RG234" s="862">
        <v>0</v>
      </c>
      <c r="RH234" s="862">
        <v>0</v>
      </c>
      <c r="RI234" s="862">
        <v>0</v>
      </c>
      <c r="RJ234" s="862">
        <v>0</v>
      </c>
      <c r="RK234" s="862">
        <v>0</v>
      </c>
      <c r="RL234" s="862">
        <v>0</v>
      </c>
      <c r="RM234" s="862">
        <v>0</v>
      </c>
      <c r="RN234" s="862">
        <v>0</v>
      </c>
      <c r="RO234" s="862">
        <v>0</v>
      </c>
      <c r="RP234" s="862">
        <v>0</v>
      </c>
      <c r="RQ234" s="862">
        <v>0</v>
      </c>
      <c r="RR234" s="862">
        <v>0</v>
      </c>
      <c r="RS234" s="862">
        <v>0</v>
      </c>
      <c r="RT234" s="862">
        <v>0</v>
      </c>
      <c r="RU234" s="862">
        <v>0</v>
      </c>
      <c r="RV234" s="862">
        <v>0</v>
      </c>
      <c r="RW234" s="862">
        <v>0</v>
      </c>
      <c r="RX234" s="862">
        <v>0</v>
      </c>
      <c r="RY234" s="862">
        <v>0</v>
      </c>
      <c r="RZ234" s="862">
        <v>0</v>
      </c>
      <c r="SA234" s="862">
        <v>0</v>
      </c>
      <c r="SB234" s="862">
        <v>0</v>
      </c>
      <c r="SC234" s="862">
        <v>0</v>
      </c>
      <c r="SD234" s="862">
        <v>0</v>
      </c>
      <c r="SE234" s="862">
        <v>0</v>
      </c>
      <c r="SF234" s="862">
        <v>0</v>
      </c>
      <c r="SG234" s="862">
        <v>0</v>
      </c>
      <c r="SH234" s="862">
        <v>0</v>
      </c>
      <c r="SI234" s="862">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939</v>
      </c>
      <c r="J235" s="764"/>
      <c r="K235" s="862">
        <v>0</v>
      </c>
      <c r="L235" s="862">
        <v>0</v>
      </c>
      <c r="M235" s="862">
        <v>0</v>
      </c>
      <c r="N235" s="862">
        <v>0</v>
      </c>
      <c r="O235" s="862">
        <v>0</v>
      </c>
      <c r="P235" s="862">
        <v>0</v>
      </c>
      <c r="Q235" s="862">
        <v>0</v>
      </c>
      <c r="R235" s="862">
        <v>0</v>
      </c>
      <c r="S235" s="862">
        <v>0</v>
      </c>
      <c r="T235" s="862">
        <v>0</v>
      </c>
      <c r="U235" s="862">
        <v>0</v>
      </c>
      <c r="V235" s="862">
        <v>0</v>
      </c>
      <c r="W235" s="862">
        <v>0</v>
      </c>
      <c r="X235" s="862">
        <v>0</v>
      </c>
      <c r="Y235" s="862">
        <v>0</v>
      </c>
      <c r="Z235" s="862">
        <v>0</v>
      </c>
      <c r="AA235" s="862">
        <v>0</v>
      </c>
      <c r="AB235" s="862">
        <v>0</v>
      </c>
      <c r="AC235" s="862">
        <v>0</v>
      </c>
      <c r="AD235" s="862">
        <v>0</v>
      </c>
      <c r="AE235" s="862">
        <v>0</v>
      </c>
      <c r="AF235" s="862">
        <v>0</v>
      </c>
      <c r="AG235" s="862">
        <v>0</v>
      </c>
      <c r="AH235" s="862">
        <v>0</v>
      </c>
      <c r="AI235" s="862">
        <v>0</v>
      </c>
      <c r="AJ235" s="862">
        <v>0</v>
      </c>
      <c r="AK235" s="862">
        <v>0</v>
      </c>
      <c r="AL235" s="862">
        <v>0</v>
      </c>
      <c r="AM235" s="862">
        <v>0</v>
      </c>
      <c r="AN235" s="862">
        <v>0</v>
      </c>
      <c r="AO235" s="862">
        <v>0</v>
      </c>
      <c r="AP235" s="862">
        <v>0</v>
      </c>
      <c r="AQ235" s="862">
        <v>0</v>
      </c>
      <c r="AR235" s="862">
        <v>0</v>
      </c>
      <c r="AS235" s="862">
        <v>0</v>
      </c>
      <c r="AT235" s="862">
        <v>0</v>
      </c>
      <c r="AU235" s="862">
        <v>0</v>
      </c>
      <c r="AV235" s="862">
        <v>0</v>
      </c>
      <c r="AW235" s="862">
        <v>0</v>
      </c>
      <c r="AX235" s="862">
        <v>0</v>
      </c>
      <c r="AY235" s="862">
        <v>0</v>
      </c>
      <c r="AZ235" s="862">
        <v>0</v>
      </c>
      <c r="BA235" s="862">
        <v>0</v>
      </c>
      <c r="BB235" s="862">
        <v>0</v>
      </c>
      <c r="BC235" s="862">
        <v>0</v>
      </c>
      <c r="BD235" s="862">
        <v>0</v>
      </c>
      <c r="BE235" s="862">
        <v>0</v>
      </c>
      <c r="BF235" s="862">
        <v>0</v>
      </c>
      <c r="BG235" s="862">
        <v>0</v>
      </c>
      <c r="BH235" s="862">
        <v>0</v>
      </c>
      <c r="BI235" s="862">
        <v>0</v>
      </c>
      <c r="BJ235" s="862">
        <v>0</v>
      </c>
      <c r="BK235" s="862">
        <v>0</v>
      </c>
      <c r="BL235" s="862">
        <v>0</v>
      </c>
      <c r="BM235" s="862">
        <v>0</v>
      </c>
      <c r="BN235" s="862">
        <v>0</v>
      </c>
      <c r="BO235" s="862">
        <v>0</v>
      </c>
      <c r="BP235" s="862">
        <v>0</v>
      </c>
      <c r="BQ235" s="862">
        <v>0</v>
      </c>
      <c r="BR235" s="862">
        <v>0</v>
      </c>
      <c r="BS235" s="862">
        <v>0</v>
      </c>
      <c r="BT235" s="862">
        <v>0</v>
      </c>
      <c r="BU235" s="862">
        <v>0</v>
      </c>
      <c r="BV235" s="862">
        <v>0</v>
      </c>
      <c r="BW235" s="862">
        <v>0</v>
      </c>
      <c r="BX235" s="862">
        <v>0</v>
      </c>
      <c r="BY235" s="862">
        <v>0</v>
      </c>
      <c r="BZ235" s="862">
        <v>0</v>
      </c>
      <c r="CA235" s="862">
        <v>0</v>
      </c>
      <c r="CB235" s="862">
        <v>0</v>
      </c>
      <c r="CC235" s="862">
        <v>0</v>
      </c>
      <c r="CD235" s="862">
        <v>0</v>
      </c>
      <c r="CE235" s="862">
        <v>0</v>
      </c>
      <c r="CF235" s="862">
        <v>0</v>
      </c>
      <c r="CG235" s="862">
        <v>0</v>
      </c>
      <c r="CH235" s="862">
        <v>0</v>
      </c>
      <c r="CI235" s="862">
        <v>0</v>
      </c>
      <c r="CJ235" s="862">
        <v>0</v>
      </c>
      <c r="CK235" s="862">
        <v>0</v>
      </c>
      <c r="CL235" s="862">
        <v>0</v>
      </c>
      <c r="CM235" s="862">
        <v>0</v>
      </c>
      <c r="CN235" s="862">
        <v>0</v>
      </c>
      <c r="CO235" s="862">
        <v>0</v>
      </c>
      <c r="CP235" s="862">
        <v>0</v>
      </c>
      <c r="CQ235" s="862">
        <v>0</v>
      </c>
      <c r="CR235" s="862">
        <v>0</v>
      </c>
      <c r="CS235" s="862">
        <v>0</v>
      </c>
      <c r="CT235" s="862">
        <v>0</v>
      </c>
      <c r="CU235" s="862">
        <v>0</v>
      </c>
      <c r="CV235" s="862">
        <v>0</v>
      </c>
      <c r="CW235" s="862">
        <v>0</v>
      </c>
      <c r="CX235" s="862">
        <v>0</v>
      </c>
      <c r="CY235" s="862">
        <v>0</v>
      </c>
      <c r="CZ235" s="862">
        <v>0</v>
      </c>
      <c r="DA235" s="862">
        <v>0</v>
      </c>
      <c r="DB235" s="862">
        <v>0</v>
      </c>
      <c r="DC235" s="862">
        <v>0</v>
      </c>
      <c r="DD235" s="862">
        <v>0</v>
      </c>
      <c r="DE235" s="862">
        <v>0</v>
      </c>
      <c r="DF235" s="862">
        <v>0</v>
      </c>
      <c r="DG235" s="862">
        <v>0</v>
      </c>
      <c r="DH235" s="862">
        <v>0</v>
      </c>
      <c r="DI235" s="862">
        <v>0</v>
      </c>
      <c r="DJ235" s="862">
        <v>0</v>
      </c>
      <c r="DK235" s="862">
        <v>0</v>
      </c>
      <c r="DL235" s="862">
        <v>0</v>
      </c>
      <c r="DM235" s="862">
        <v>0</v>
      </c>
      <c r="DN235" s="862">
        <v>0</v>
      </c>
      <c r="DO235" s="862">
        <v>0</v>
      </c>
      <c r="DP235" s="862">
        <v>0</v>
      </c>
      <c r="DQ235" s="862">
        <v>0</v>
      </c>
      <c r="DR235" s="862">
        <v>0</v>
      </c>
      <c r="DS235" s="862">
        <v>0</v>
      </c>
      <c r="DT235" s="862">
        <v>0</v>
      </c>
      <c r="DU235" s="862">
        <v>0</v>
      </c>
      <c r="DV235" s="862">
        <v>0</v>
      </c>
      <c r="DW235" s="862">
        <v>0</v>
      </c>
      <c r="DX235" s="862">
        <v>0</v>
      </c>
      <c r="DY235" s="862">
        <v>0</v>
      </c>
      <c r="DZ235" s="862">
        <v>0</v>
      </c>
      <c r="EA235" s="862">
        <v>0</v>
      </c>
      <c r="EB235" s="862">
        <v>0</v>
      </c>
      <c r="EC235" s="862">
        <v>0</v>
      </c>
      <c r="ED235" s="862">
        <v>0</v>
      </c>
      <c r="EE235" s="862">
        <v>0</v>
      </c>
      <c r="EF235" s="862">
        <v>0</v>
      </c>
      <c r="EG235" s="862">
        <v>0</v>
      </c>
      <c r="EH235" s="862">
        <v>0</v>
      </c>
      <c r="EI235" s="862">
        <v>0</v>
      </c>
      <c r="EJ235" s="862">
        <v>0</v>
      </c>
      <c r="EK235" s="862">
        <v>0</v>
      </c>
      <c r="EL235" s="862">
        <v>0</v>
      </c>
      <c r="EM235" s="862">
        <v>0</v>
      </c>
      <c r="EN235" s="862">
        <v>0</v>
      </c>
      <c r="EO235" s="862">
        <v>0</v>
      </c>
      <c r="EP235" s="862">
        <v>0</v>
      </c>
      <c r="EQ235" s="862">
        <v>0</v>
      </c>
      <c r="ER235" s="862">
        <v>0</v>
      </c>
      <c r="ES235" s="862">
        <v>0</v>
      </c>
      <c r="ET235" s="862">
        <v>0</v>
      </c>
      <c r="EU235" s="862">
        <v>0</v>
      </c>
      <c r="EV235" s="862">
        <v>0</v>
      </c>
      <c r="EW235" s="862">
        <v>0</v>
      </c>
      <c r="EX235" s="862">
        <v>0</v>
      </c>
      <c r="EY235" s="862">
        <v>0</v>
      </c>
      <c r="EZ235" s="862">
        <v>0</v>
      </c>
      <c r="FA235" s="862">
        <v>0</v>
      </c>
      <c r="FB235" s="862">
        <v>0</v>
      </c>
      <c r="FC235" s="862">
        <v>0</v>
      </c>
      <c r="FD235" s="862">
        <v>0</v>
      </c>
      <c r="FE235" s="862">
        <v>0</v>
      </c>
      <c r="FF235" s="862">
        <v>0</v>
      </c>
      <c r="FG235" s="862">
        <v>0</v>
      </c>
      <c r="FH235" s="862">
        <v>0</v>
      </c>
      <c r="FI235" s="862">
        <v>0</v>
      </c>
      <c r="FJ235" s="862">
        <v>0</v>
      </c>
      <c r="FK235" s="862">
        <v>0</v>
      </c>
      <c r="FL235" s="862">
        <v>0</v>
      </c>
      <c r="FM235" s="862">
        <v>0</v>
      </c>
      <c r="FN235" s="862">
        <v>0</v>
      </c>
      <c r="FO235" s="862">
        <v>0</v>
      </c>
      <c r="FP235" s="862">
        <v>0</v>
      </c>
      <c r="FQ235" s="862">
        <v>0</v>
      </c>
      <c r="FR235" s="862">
        <v>0</v>
      </c>
      <c r="FS235" s="862">
        <v>0</v>
      </c>
      <c r="FT235" s="862">
        <v>0</v>
      </c>
      <c r="FU235" s="862">
        <v>0</v>
      </c>
      <c r="FV235" s="862">
        <v>0</v>
      </c>
      <c r="FW235" s="862">
        <v>0</v>
      </c>
      <c r="FX235" s="862">
        <v>0</v>
      </c>
      <c r="FY235" s="862">
        <v>0</v>
      </c>
      <c r="FZ235" s="862">
        <v>0</v>
      </c>
      <c r="GA235" s="862">
        <v>0</v>
      </c>
      <c r="GB235" s="862">
        <v>0</v>
      </c>
      <c r="GC235" s="862">
        <v>0</v>
      </c>
      <c r="GD235" s="862">
        <v>0</v>
      </c>
      <c r="GE235" s="862">
        <v>0</v>
      </c>
      <c r="GF235" s="862">
        <v>0</v>
      </c>
      <c r="GG235" s="862">
        <v>0</v>
      </c>
      <c r="GH235" s="862">
        <v>0</v>
      </c>
      <c r="GI235" s="862">
        <v>0</v>
      </c>
      <c r="GJ235" s="862">
        <v>0</v>
      </c>
      <c r="GK235" s="862">
        <v>0</v>
      </c>
      <c r="GL235" s="862">
        <v>0</v>
      </c>
      <c r="GM235" s="862">
        <v>0</v>
      </c>
      <c r="GN235" s="862">
        <v>0</v>
      </c>
      <c r="GO235" s="862">
        <v>0</v>
      </c>
      <c r="GP235" s="862">
        <v>0</v>
      </c>
      <c r="GQ235" s="862">
        <v>0</v>
      </c>
      <c r="GR235" s="862">
        <v>0</v>
      </c>
      <c r="GS235" s="862">
        <v>0</v>
      </c>
      <c r="GT235" s="862">
        <v>0</v>
      </c>
      <c r="GU235" s="862">
        <v>0</v>
      </c>
      <c r="GV235" s="862">
        <v>0</v>
      </c>
      <c r="GW235" s="862">
        <v>0</v>
      </c>
      <c r="GX235" s="862">
        <v>0</v>
      </c>
      <c r="GY235" s="862">
        <v>0</v>
      </c>
      <c r="GZ235" s="862">
        <v>0</v>
      </c>
      <c r="HA235" s="862">
        <v>0</v>
      </c>
      <c r="HB235" s="862">
        <v>0</v>
      </c>
      <c r="HC235" s="862">
        <v>0</v>
      </c>
      <c r="HD235" s="862">
        <v>0</v>
      </c>
      <c r="HE235" s="862">
        <v>0</v>
      </c>
      <c r="HF235" s="862">
        <v>0</v>
      </c>
      <c r="HG235" s="862">
        <v>0</v>
      </c>
      <c r="HH235" s="862">
        <v>0</v>
      </c>
      <c r="HI235" s="862">
        <v>0</v>
      </c>
      <c r="HJ235" s="862">
        <v>0</v>
      </c>
      <c r="HK235" s="862">
        <v>0</v>
      </c>
      <c r="HL235" s="862">
        <v>0</v>
      </c>
      <c r="HM235" s="862">
        <v>0</v>
      </c>
      <c r="HN235" s="862">
        <v>0</v>
      </c>
      <c r="HO235" s="862">
        <v>0</v>
      </c>
      <c r="HP235" s="862">
        <v>0</v>
      </c>
      <c r="HQ235" s="862">
        <v>0</v>
      </c>
      <c r="HR235" s="862">
        <v>0</v>
      </c>
      <c r="HS235" s="862">
        <v>0</v>
      </c>
      <c r="HT235" s="862">
        <v>0</v>
      </c>
      <c r="HU235" s="862">
        <v>0</v>
      </c>
      <c r="HV235" s="862">
        <v>0</v>
      </c>
      <c r="HW235" s="862">
        <v>0</v>
      </c>
      <c r="HX235" s="862">
        <v>0</v>
      </c>
      <c r="HY235" s="862">
        <v>0</v>
      </c>
      <c r="HZ235" s="862">
        <v>0</v>
      </c>
      <c r="IA235" s="862">
        <v>0</v>
      </c>
      <c r="IB235" s="862">
        <v>0</v>
      </c>
      <c r="IC235" s="862">
        <v>0</v>
      </c>
      <c r="ID235" s="862">
        <v>0</v>
      </c>
      <c r="IE235" s="862">
        <v>0</v>
      </c>
      <c r="IF235" s="862">
        <v>0</v>
      </c>
      <c r="IG235" s="862">
        <v>0</v>
      </c>
      <c r="IH235" s="862">
        <v>0</v>
      </c>
      <c r="II235" s="862">
        <v>0</v>
      </c>
      <c r="IJ235" s="862">
        <v>0</v>
      </c>
      <c r="IK235" s="862">
        <v>0</v>
      </c>
      <c r="IL235" s="862">
        <v>0</v>
      </c>
      <c r="IM235" s="862">
        <v>0</v>
      </c>
      <c r="IN235" s="862">
        <v>0</v>
      </c>
      <c r="IO235" s="862">
        <v>0</v>
      </c>
      <c r="IP235" s="862">
        <v>0</v>
      </c>
      <c r="IQ235" s="862">
        <v>0</v>
      </c>
      <c r="IR235" s="862">
        <v>0</v>
      </c>
      <c r="IS235" s="862">
        <v>0</v>
      </c>
      <c r="IT235" s="862">
        <v>0</v>
      </c>
      <c r="IU235" s="862">
        <v>0</v>
      </c>
      <c r="IV235" s="862">
        <v>0</v>
      </c>
      <c r="IW235" s="862">
        <v>0</v>
      </c>
      <c r="IX235" s="862">
        <v>0</v>
      </c>
      <c r="IY235" s="862">
        <v>0</v>
      </c>
      <c r="IZ235" s="862">
        <v>0</v>
      </c>
      <c r="JA235" s="862">
        <v>0</v>
      </c>
      <c r="JB235" s="862">
        <v>0</v>
      </c>
      <c r="JC235" s="862">
        <v>0</v>
      </c>
      <c r="JD235" s="862">
        <v>0</v>
      </c>
      <c r="JE235" s="862">
        <v>0</v>
      </c>
      <c r="JF235" s="862">
        <v>0</v>
      </c>
      <c r="JG235" s="862">
        <v>0</v>
      </c>
      <c r="JH235" s="862">
        <v>0</v>
      </c>
      <c r="JI235" s="862">
        <v>0</v>
      </c>
      <c r="JJ235" s="862">
        <v>0</v>
      </c>
      <c r="JK235" s="862">
        <v>0</v>
      </c>
      <c r="JL235" s="862">
        <v>0</v>
      </c>
      <c r="JM235" s="862">
        <v>0</v>
      </c>
      <c r="JN235" s="862">
        <v>0</v>
      </c>
      <c r="JO235" s="862">
        <v>0</v>
      </c>
      <c r="JP235" s="862">
        <v>0</v>
      </c>
      <c r="JQ235" s="862">
        <v>0</v>
      </c>
      <c r="JR235" s="862">
        <v>0</v>
      </c>
      <c r="JS235" s="862">
        <v>0</v>
      </c>
      <c r="JT235" s="862">
        <v>0</v>
      </c>
      <c r="JU235" s="862">
        <v>0</v>
      </c>
      <c r="JV235" s="862">
        <v>0</v>
      </c>
      <c r="JW235" s="862">
        <v>0</v>
      </c>
      <c r="JX235" s="862">
        <v>0</v>
      </c>
      <c r="JY235" s="862">
        <v>0</v>
      </c>
      <c r="JZ235" s="862">
        <v>0</v>
      </c>
      <c r="KA235" s="862">
        <v>0</v>
      </c>
      <c r="KB235" s="862">
        <v>0</v>
      </c>
      <c r="KC235" s="862">
        <v>0</v>
      </c>
      <c r="KD235" s="862">
        <v>0</v>
      </c>
      <c r="KE235" s="862">
        <v>0</v>
      </c>
      <c r="KF235" s="862">
        <v>0</v>
      </c>
      <c r="KG235" s="862">
        <v>0</v>
      </c>
      <c r="KH235" s="862">
        <v>0</v>
      </c>
      <c r="KI235" s="862">
        <v>0</v>
      </c>
      <c r="KJ235" s="862">
        <v>0</v>
      </c>
      <c r="KK235" s="862">
        <v>0</v>
      </c>
      <c r="KL235" s="862">
        <v>0</v>
      </c>
      <c r="KM235" s="862">
        <v>0</v>
      </c>
      <c r="KN235" s="862">
        <v>0</v>
      </c>
      <c r="KO235" s="862">
        <v>0</v>
      </c>
      <c r="KP235" s="862">
        <v>0</v>
      </c>
      <c r="KQ235" s="862">
        <v>0</v>
      </c>
      <c r="KR235" s="862">
        <v>0</v>
      </c>
      <c r="KS235" s="862">
        <v>0</v>
      </c>
      <c r="KT235" s="862">
        <v>0</v>
      </c>
      <c r="KU235" s="862">
        <v>0</v>
      </c>
      <c r="KV235" s="862">
        <v>0</v>
      </c>
      <c r="KW235" s="862">
        <v>0</v>
      </c>
      <c r="KX235" s="862">
        <v>0</v>
      </c>
      <c r="KY235" s="862">
        <v>0</v>
      </c>
      <c r="KZ235" s="862">
        <v>0</v>
      </c>
      <c r="LA235" s="862">
        <v>0</v>
      </c>
      <c r="LB235" s="862">
        <v>0</v>
      </c>
      <c r="LC235" s="862">
        <v>0</v>
      </c>
      <c r="LD235" s="862">
        <v>0</v>
      </c>
      <c r="LE235" s="862">
        <v>0</v>
      </c>
      <c r="LF235" s="862">
        <v>0</v>
      </c>
      <c r="LG235" s="862">
        <v>0</v>
      </c>
      <c r="LH235" s="862">
        <v>0</v>
      </c>
      <c r="LI235" s="862">
        <v>0</v>
      </c>
      <c r="LJ235" s="862">
        <v>0</v>
      </c>
      <c r="LK235" s="862">
        <v>0</v>
      </c>
      <c r="LL235" s="862">
        <v>0</v>
      </c>
      <c r="LM235" s="862">
        <v>0</v>
      </c>
      <c r="LN235" s="862">
        <v>0</v>
      </c>
      <c r="LO235" s="862">
        <v>0</v>
      </c>
      <c r="LP235" s="862">
        <v>0</v>
      </c>
      <c r="LQ235" s="862">
        <v>0</v>
      </c>
      <c r="LR235" s="862">
        <v>0</v>
      </c>
      <c r="LS235" s="862">
        <v>0</v>
      </c>
      <c r="LT235" s="862">
        <v>0</v>
      </c>
      <c r="LU235" s="862">
        <v>0</v>
      </c>
      <c r="LV235" s="862">
        <v>0</v>
      </c>
      <c r="LW235" s="862">
        <v>0</v>
      </c>
      <c r="LX235" s="862">
        <v>0</v>
      </c>
      <c r="LY235" s="862">
        <v>0</v>
      </c>
      <c r="LZ235" s="862">
        <v>0</v>
      </c>
      <c r="MA235" s="862">
        <v>0</v>
      </c>
      <c r="MB235" s="862">
        <v>0</v>
      </c>
      <c r="MC235" s="862">
        <v>0</v>
      </c>
      <c r="MD235" s="862">
        <v>0</v>
      </c>
      <c r="ME235" s="862">
        <v>0</v>
      </c>
      <c r="MF235" s="862">
        <v>0</v>
      </c>
      <c r="MG235" s="862">
        <v>0</v>
      </c>
      <c r="MH235" s="862">
        <v>0</v>
      </c>
      <c r="MI235" s="862">
        <v>0</v>
      </c>
      <c r="MJ235" s="862">
        <v>0</v>
      </c>
      <c r="MK235" s="862">
        <v>0</v>
      </c>
      <c r="ML235" s="862">
        <v>0</v>
      </c>
      <c r="MM235" s="862">
        <v>0</v>
      </c>
      <c r="MN235" s="862">
        <v>0</v>
      </c>
      <c r="MO235" s="862">
        <v>0</v>
      </c>
      <c r="MP235" s="862">
        <v>0</v>
      </c>
      <c r="MQ235" s="862">
        <v>0</v>
      </c>
      <c r="MR235" s="862">
        <v>0</v>
      </c>
      <c r="MS235" s="862">
        <v>0</v>
      </c>
      <c r="MT235" s="862">
        <v>0</v>
      </c>
      <c r="MU235" s="862">
        <v>0</v>
      </c>
      <c r="MV235" s="862">
        <v>0</v>
      </c>
      <c r="MW235" s="862">
        <v>0</v>
      </c>
      <c r="MX235" s="862">
        <v>0</v>
      </c>
      <c r="MY235" s="862">
        <v>0</v>
      </c>
      <c r="MZ235" s="862">
        <v>0</v>
      </c>
      <c r="NA235" s="862">
        <v>0</v>
      </c>
      <c r="NB235" s="862">
        <v>0</v>
      </c>
      <c r="NC235" s="862">
        <v>0</v>
      </c>
      <c r="ND235" s="862">
        <v>0</v>
      </c>
      <c r="NE235" s="862">
        <v>0</v>
      </c>
      <c r="NF235" s="862">
        <v>0</v>
      </c>
      <c r="NG235" s="862">
        <v>0</v>
      </c>
      <c r="NH235" s="862">
        <v>0</v>
      </c>
      <c r="NI235" s="862">
        <v>0</v>
      </c>
      <c r="NJ235" s="862">
        <v>0</v>
      </c>
      <c r="NK235" s="862">
        <v>0</v>
      </c>
      <c r="NL235" s="862">
        <v>0</v>
      </c>
      <c r="NM235" s="862">
        <v>0</v>
      </c>
      <c r="NN235" s="862">
        <v>0</v>
      </c>
      <c r="NO235" s="862">
        <v>0</v>
      </c>
      <c r="NP235" s="862">
        <v>0</v>
      </c>
      <c r="NQ235" s="862">
        <v>0</v>
      </c>
      <c r="NR235" s="862">
        <v>0</v>
      </c>
      <c r="NS235" s="862">
        <v>0</v>
      </c>
      <c r="NT235" s="862">
        <v>0</v>
      </c>
      <c r="NU235" s="862">
        <v>0</v>
      </c>
      <c r="NV235" s="862">
        <v>0</v>
      </c>
      <c r="NW235" s="862">
        <v>0</v>
      </c>
      <c r="NX235" s="862">
        <v>0</v>
      </c>
      <c r="NY235" s="862">
        <v>0</v>
      </c>
      <c r="NZ235" s="862">
        <v>0</v>
      </c>
      <c r="OA235" s="862">
        <v>0</v>
      </c>
      <c r="OB235" s="862">
        <v>0</v>
      </c>
      <c r="OC235" s="862">
        <v>0</v>
      </c>
      <c r="OD235" s="862">
        <v>0</v>
      </c>
      <c r="OE235" s="862">
        <v>0</v>
      </c>
      <c r="OF235" s="862">
        <v>0</v>
      </c>
      <c r="OG235" s="862">
        <v>0</v>
      </c>
      <c r="OH235" s="862">
        <v>0</v>
      </c>
      <c r="OI235" s="862">
        <v>0</v>
      </c>
      <c r="OJ235" s="862">
        <v>0</v>
      </c>
      <c r="OK235" s="862">
        <v>0</v>
      </c>
      <c r="OL235" s="862">
        <v>0</v>
      </c>
      <c r="OM235" s="862">
        <v>0</v>
      </c>
      <c r="ON235" s="862">
        <v>0</v>
      </c>
      <c r="OO235" s="862">
        <v>0</v>
      </c>
      <c r="OP235" s="862">
        <v>0</v>
      </c>
      <c r="OQ235" s="862">
        <v>0</v>
      </c>
      <c r="OR235" s="862">
        <v>0</v>
      </c>
      <c r="OS235" s="862">
        <v>0</v>
      </c>
      <c r="OT235" s="862">
        <v>0</v>
      </c>
      <c r="OU235" s="862">
        <v>0</v>
      </c>
      <c r="OV235" s="862">
        <v>0</v>
      </c>
      <c r="OW235" s="862">
        <v>0</v>
      </c>
      <c r="OX235" s="862">
        <v>0</v>
      </c>
      <c r="OY235" s="862">
        <v>0</v>
      </c>
      <c r="OZ235" s="862">
        <v>0</v>
      </c>
      <c r="PA235" s="862">
        <v>0</v>
      </c>
      <c r="PB235" s="862">
        <v>0</v>
      </c>
      <c r="PC235" s="862">
        <v>0</v>
      </c>
      <c r="PD235" s="862">
        <v>0</v>
      </c>
      <c r="PE235" s="862">
        <v>0</v>
      </c>
      <c r="PF235" s="862">
        <v>0</v>
      </c>
      <c r="PG235" s="862">
        <v>0</v>
      </c>
      <c r="PH235" s="862">
        <v>0</v>
      </c>
      <c r="PI235" s="862">
        <v>0</v>
      </c>
      <c r="PJ235" s="862">
        <v>0</v>
      </c>
      <c r="PK235" s="862">
        <v>0</v>
      </c>
      <c r="PL235" s="862">
        <v>0</v>
      </c>
      <c r="PM235" s="862">
        <v>0</v>
      </c>
      <c r="PN235" s="862">
        <v>0</v>
      </c>
      <c r="PO235" s="862">
        <v>0</v>
      </c>
      <c r="PP235" s="862">
        <v>0</v>
      </c>
      <c r="PQ235" s="862">
        <v>0</v>
      </c>
      <c r="PR235" s="862">
        <v>0</v>
      </c>
      <c r="PS235" s="862">
        <v>0</v>
      </c>
      <c r="PT235" s="862">
        <v>0</v>
      </c>
      <c r="PU235" s="862">
        <v>0</v>
      </c>
      <c r="PV235" s="862">
        <v>0</v>
      </c>
      <c r="PW235" s="862">
        <v>0</v>
      </c>
      <c r="PX235" s="862">
        <v>0</v>
      </c>
      <c r="PY235" s="862">
        <v>0</v>
      </c>
      <c r="PZ235" s="862">
        <v>0</v>
      </c>
      <c r="QA235" s="862">
        <v>0</v>
      </c>
      <c r="QB235" s="862">
        <v>0</v>
      </c>
      <c r="QC235" s="862">
        <v>0</v>
      </c>
      <c r="QD235" s="862">
        <v>0</v>
      </c>
      <c r="QE235" s="862">
        <v>0</v>
      </c>
      <c r="QF235" s="862">
        <v>0</v>
      </c>
      <c r="QG235" s="862">
        <v>0</v>
      </c>
      <c r="QH235" s="862">
        <v>0</v>
      </c>
      <c r="QI235" s="862">
        <v>0</v>
      </c>
      <c r="QJ235" s="862">
        <v>0</v>
      </c>
      <c r="QK235" s="862">
        <v>0</v>
      </c>
      <c r="QL235" s="862">
        <v>0</v>
      </c>
      <c r="QM235" s="862">
        <v>0</v>
      </c>
      <c r="QN235" s="862">
        <v>0</v>
      </c>
      <c r="QO235" s="862">
        <v>0</v>
      </c>
      <c r="QP235" s="862">
        <v>0</v>
      </c>
      <c r="QQ235" s="862">
        <v>0</v>
      </c>
      <c r="QR235" s="862">
        <v>0</v>
      </c>
      <c r="QS235" s="862">
        <v>0</v>
      </c>
      <c r="QT235" s="862">
        <v>0</v>
      </c>
      <c r="QU235" s="862">
        <v>0</v>
      </c>
      <c r="QV235" s="862">
        <v>0</v>
      </c>
      <c r="QW235" s="862">
        <v>0</v>
      </c>
      <c r="QX235" s="862">
        <v>0</v>
      </c>
      <c r="QY235" s="862">
        <v>0</v>
      </c>
      <c r="QZ235" s="862">
        <v>0</v>
      </c>
      <c r="RA235" s="862">
        <v>0</v>
      </c>
      <c r="RB235" s="862">
        <v>0</v>
      </c>
      <c r="RC235" s="862">
        <v>0</v>
      </c>
      <c r="RD235" s="862">
        <v>0</v>
      </c>
      <c r="RE235" s="862">
        <v>0</v>
      </c>
      <c r="RF235" s="862">
        <v>0</v>
      </c>
      <c r="RG235" s="862">
        <v>0</v>
      </c>
      <c r="RH235" s="862">
        <v>0</v>
      </c>
      <c r="RI235" s="862">
        <v>0</v>
      </c>
      <c r="RJ235" s="862">
        <v>0</v>
      </c>
      <c r="RK235" s="862">
        <v>0</v>
      </c>
      <c r="RL235" s="862">
        <v>0</v>
      </c>
      <c r="RM235" s="862">
        <v>0</v>
      </c>
      <c r="RN235" s="862">
        <v>0</v>
      </c>
      <c r="RO235" s="862">
        <v>0</v>
      </c>
      <c r="RP235" s="862">
        <v>0</v>
      </c>
      <c r="RQ235" s="862">
        <v>0</v>
      </c>
      <c r="RR235" s="862">
        <v>0</v>
      </c>
      <c r="RS235" s="862">
        <v>0</v>
      </c>
      <c r="RT235" s="862">
        <v>0</v>
      </c>
      <c r="RU235" s="862">
        <v>0</v>
      </c>
      <c r="RV235" s="862">
        <v>0</v>
      </c>
      <c r="RW235" s="862">
        <v>0</v>
      </c>
      <c r="RX235" s="862">
        <v>0</v>
      </c>
      <c r="RY235" s="862">
        <v>0</v>
      </c>
      <c r="RZ235" s="862">
        <v>0</v>
      </c>
      <c r="SA235" s="862">
        <v>0</v>
      </c>
      <c r="SB235" s="862">
        <v>0</v>
      </c>
      <c r="SC235" s="862">
        <v>0</v>
      </c>
      <c r="SD235" s="862">
        <v>0</v>
      </c>
      <c r="SE235" s="862">
        <v>0</v>
      </c>
      <c r="SF235" s="862">
        <v>0</v>
      </c>
      <c r="SG235" s="862">
        <v>0</v>
      </c>
      <c r="SH235" s="862">
        <v>0</v>
      </c>
      <c r="SI235" s="862">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931</v>
      </c>
      <c r="J236" s="764"/>
      <c r="K236" s="862">
        <v>0</v>
      </c>
      <c r="L236" s="862">
        <v>0</v>
      </c>
      <c r="M236" s="862">
        <v>0</v>
      </c>
      <c r="N236" s="862">
        <v>0</v>
      </c>
      <c r="O236" s="862">
        <v>0</v>
      </c>
      <c r="P236" s="862">
        <v>0</v>
      </c>
      <c r="Q236" s="862">
        <v>0</v>
      </c>
      <c r="R236" s="862">
        <v>0</v>
      </c>
      <c r="S236" s="862">
        <v>0</v>
      </c>
      <c r="T236" s="862">
        <v>0</v>
      </c>
      <c r="U236" s="862">
        <v>0</v>
      </c>
      <c r="V236" s="862">
        <v>0</v>
      </c>
      <c r="W236" s="862">
        <v>0</v>
      </c>
      <c r="X236" s="862">
        <v>0</v>
      </c>
      <c r="Y236" s="862">
        <v>0</v>
      </c>
      <c r="Z236" s="862">
        <v>0</v>
      </c>
      <c r="AA236" s="862">
        <v>0</v>
      </c>
      <c r="AB236" s="862">
        <v>0</v>
      </c>
      <c r="AC236" s="862">
        <v>0</v>
      </c>
      <c r="AD236" s="862">
        <v>0</v>
      </c>
      <c r="AE236" s="862">
        <v>0</v>
      </c>
      <c r="AF236" s="862">
        <v>0</v>
      </c>
      <c r="AG236" s="862">
        <v>0</v>
      </c>
      <c r="AH236" s="862">
        <v>0</v>
      </c>
      <c r="AI236" s="862">
        <v>0</v>
      </c>
      <c r="AJ236" s="862">
        <v>0</v>
      </c>
      <c r="AK236" s="862">
        <v>0</v>
      </c>
      <c r="AL236" s="862">
        <v>0</v>
      </c>
      <c r="AM236" s="862">
        <v>0</v>
      </c>
      <c r="AN236" s="862">
        <v>0</v>
      </c>
      <c r="AO236" s="862">
        <v>0</v>
      </c>
      <c r="AP236" s="862">
        <v>0</v>
      </c>
      <c r="AQ236" s="862">
        <v>0</v>
      </c>
      <c r="AR236" s="862">
        <v>0</v>
      </c>
      <c r="AS236" s="862">
        <v>0</v>
      </c>
      <c r="AT236" s="862">
        <v>0</v>
      </c>
      <c r="AU236" s="862">
        <v>0</v>
      </c>
      <c r="AV236" s="862">
        <v>0</v>
      </c>
      <c r="AW236" s="862">
        <v>0</v>
      </c>
      <c r="AX236" s="862">
        <v>0</v>
      </c>
      <c r="AY236" s="862">
        <v>0</v>
      </c>
      <c r="AZ236" s="862">
        <v>0</v>
      </c>
      <c r="BA236" s="862">
        <v>0</v>
      </c>
      <c r="BB236" s="862">
        <v>0</v>
      </c>
      <c r="BC236" s="862">
        <v>0</v>
      </c>
      <c r="BD236" s="862">
        <v>0</v>
      </c>
      <c r="BE236" s="862">
        <v>0</v>
      </c>
      <c r="BF236" s="862">
        <v>0</v>
      </c>
      <c r="BG236" s="862">
        <v>0</v>
      </c>
      <c r="BH236" s="862">
        <v>0</v>
      </c>
      <c r="BI236" s="862">
        <v>0</v>
      </c>
      <c r="BJ236" s="862">
        <v>0</v>
      </c>
      <c r="BK236" s="862">
        <v>0</v>
      </c>
      <c r="BL236" s="862">
        <v>0</v>
      </c>
      <c r="BM236" s="862">
        <v>0</v>
      </c>
      <c r="BN236" s="862">
        <v>0</v>
      </c>
      <c r="BO236" s="862">
        <v>0</v>
      </c>
      <c r="BP236" s="862">
        <v>0</v>
      </c>
      <c r="BQ236" s="862">
        <v>0</v>
      </c>
      <c r="BR236" s="862">
        <v>0</v>
      </c>
      <c r="BS236" s="862">
        <v>0</v>
      </c>
      <c r="BT236" s="862">
        <v>0</v>
      </c>
      <c r="BU236" s="862">
        <v>0</v>
      </c>
      <c r="BV236" s="862">
        <v>0</v>
      </c>
      <c r="BW236" s="862">
        <v>0</v>
      </c>
      <c r="BX236" s="862">
        <v>0</v>
      </c>
      <c r="BY236" s="862">
        <v>0</v>
      </c>
      <c r="BZ236" s="862">
        <v>0</v>
      </c>
      <c r="CA236" s="862">
        <v>0</v>
      </c>
      <c r="CB236" s="862">
        <v>0</v>
      </c>
      <c r="CC236" s="862">
        <v>0</v>
      </c>
      <c r="CD236" s="862">
        <v>0</v>
      </c>
      <c r="CE236" s="862">
        <v>0</v>
      </c>
      <c r="CF236" s="862">
        <v>0</v>
      </c>
      <c r="CG236" s="862">
        <v>0</v>
      </c>
      <c r="CH236" s="862">
        <v>0</v>
      </c>
      <c r="CI236" s="862">
        <v>0</v>
      </c>
      <c r="CJ236" s="862">
        <v>0</v>
      </c>
      <c r="CK236" s="862">
        <v>0</v>
      </c>
      <c r="CL236" s="862">
        <v>0</v>
      </c>
      <c r="CM236" s="862">
        <v>0</v>
      </c>
      <c r="CN236" s="862">
        <v>0</v>
      </c>
      <c r="CO236" s="862">
        <v>0</v>
      </c>
      <c r="CP236" s="862">
        <v>0</v>
      </c>
      <c r="CQ236" s="862">
        <v>0</v>
      </c>
      <c r="CR236" s="862">
        <v>0</v>
      </c>
      <c r="CS236" s="862">
        <v>0</v>
      </c>
      <c r="CT236" s="862">
        <v>0</v>
      </c>
      <c r="CU236" s="862">
        <v>0</v>
      </c>
      <c r="CV236" s="862">
        <v>0</v>
      </c>
      <c r="CW236" s="862">
        <v>0</v>
      </c>
      <c r="CX236" s="862">
        <v>0</v>
      </c>
      <c r="CY236" s="862">
        <v>0</v>
      </c>
      <c r="CZ236" s="862">
        <v>0</v>
      </c>
      <c r="DA236" s="862">
        <v>0</v>
      </c>
      <c r="DB236" s="862">
        <v>0</v>
      </c>
      <c r="DC236" s="862">
        <v>0</v>
      </c>
      <c r="DD236" s="862">
        <v>0</v>
      </c>
      <c r="DE236" s="862">
        <v>0</v>
      </c>
      <c r="DF236" s="862">
        <v>0</v>
      </c>
      <c r="DG236" s="862">
        <v>0</v>
      </c>
      <c r="DH236" s="862">
        <v>0</v>
      </c>
      <c r="DI236" s="862">
        <v>0</v>
      </c>
      <c r="DJ236" s="862">
        <v>0</v>
      </c>
      <c r="DK236" s="862">
        <v>0</v>
      </c>
      <c r="DL236" s="862">
        <v>0</v>
      </c>
      <c r="DM236" s="862">
        <v>0</v>
      </c>
      <c r="DN236" s="862">
        <v>0</v>
      </c>
      <c r="DO236" s="862">
        <v>0</v>
      </c>
      <c r="DP236" s="862">
        <v>0</v>
      </c>
      <c r="DQ236" s="862">
        <v>0</v>
      </c>
      <c r="DR236" s="862">
        <v>0</v>
      </c>
      <c r="DS236" s="862">
        <v>0</v>
      </c>
      <c r="DT236" s="862">
        <v>0</v>
      </c>
      <c r="DU236" s="862">
        <v>0</v>
      </c>
      <c r="DV236" s="862">
        <v>0</v>
      </c>
      <c r="DW236" s="862">
        <v>0</v>
      </c>
      <c r="DX236" s="862">
        <v>0</v>
      </c>
      <c r="DY236" s="862">
        <v>0</v>
      </c>
      <c r="DZ236" s="862">
        <v>0</v>
      </c>
      <c r="EA236" s="862">
        <v>0</v>
      </c>
      <c r="EB236" s="862">
        <v>0</v>
      </c>
      <c r="EC236" s="862">
        <v>0</v>
      </c>
      <c r="ED236" s="862">
        <v>0</v>
      </c>
      <c r="EE236" s="862">
        <v>0</v>
      </c>
      <c r="EF236" s="862">
        <v>0</v>
      </c>
      <c r="EG236" s="862">
        <v>0</v>
      </c>
      <c r="EH236" s="862">
        <v>0</v>
      </c>
      <c r="EI236" s="862">
        <v>0</v>
      </c>
      <c r="EJ236" s="862">
        <v>0</v>
      </c>
      <c r="EK236" s="862">
        <v>0</v>
      </c>
      <c r="EL236" s="862">
        <v>0</v>
      </c>
      <c r="EM236" s="862">
        <v>0</v>
      </c>
      <c r="EN236" s="862">
        <v>0</v>
      </c>
      <c r="EO236" s="862">
        <v>0</v>
      </c>
      <c r="EP236" s="862">
        <v>0</v>
      </c>
      <c r="EQ236" s="862">
        <v>0</v>
      </c>
      <c r="ER236" s="862">
        <v>0</v>
      </c>
      <c r="ES236" s="862">
        <v>0</v>
      </c>
      <c r="ET236" s="862">
        <v>0</v>
      </c>
      <c r="EU236" s="862">
        <v>0</v>
      </c>
      <c r="EV236" s="862">
        <v>0</v>
      </c>
      <c r="EW236" s="862">
        <v>0</v>
      </c>
      <c r="EX236" s="862">
        <v>0</v>
      </c>
      <c r="EY236" s="862">
        <v>0</v>
      </c>
      <c r="EZ236" s="862">
        <v>0</v>
      </c>
      <c r="FA236" s="862">
        <v>0</v>
      </c>
      <c r="FB236" s="862">
        <v>0</v>
      </c>
      <c r="FC236" s="862">
        <v>0</v>
      </c>
      <c r="FD236" s="862">
        <v>0</v>
      </c>
      <c r="FE236" s="862">
        <v>0</v>
      </c>
      <c r="FF236" s="862">
        <v>0</v>
      </c>
      <c r="FG236" s="862">
        <v>0</v>
      </c>
      <c r="FH236" s="862">
        <v>0</v>
      </c>
      <c r="FI236" s="862">
        <v>0</v>
      </c>
      <c r="FJ236" s="862">
        <v>0</v>
      </c>
      <c r="FK236" s="862">
        <v>0</v>
      </c>
      <c r="FL236" s="862">
        <v>0</v>
      </c>
      <c r="FM236" s="862">
        <v>0</v>
      </c>
      <c r="FN236" s="862">
        <v>0</v>
      </c>
      <c r="FO236" s="862">
        <v>0</v>
      </c>
      <c r="FP236" s="862">
        <v>0</v>
      </c>
      <c r="FQ236" s="862">
        <v>0</v>
      </c>
      <c r="FR236" s="862">
        <v>0</v>
      </c>
      <c r="FS236" s="862">
        <v>0</v>
      </c>
      <c r="FT236" s="862">
        <v>0</v>
      </c>
      <c r="FU236" s="862">
        <v>0</v>
      </c>
      <c r="FV236" s="862">
        <v>0</v>
      </c>
      <c r="FW236" s="862">
        <v>0</v>
      </c>
      <c r="FX236" s="862">
        <v>0</v>
      </c>
      <c r="FY236" s="862">
        <v>0</v>
      </c>
      <c r="FZ236" s="862">
        <v>0</v>
      </c>
      <c r="GA236" s="862">
        <v>0</v>
      </c>
      <c r="GB236" s="862">
        <v>0</v>
      </c>
      <c r="GC236" s="862">
        <v>0</v>
      </c>
      <c r="GD236" s="862">
        <v>0</v>
      </c>
      <c r="GE236" s="862">
        <v>0</v>
      </c>
      <c r="GF236" s="862">
        <v>0</v>
      </c>
      <c r="GG236" s="862">
        <v>0</v>
      </c>
      <c r="GH236" s="862">
        <v>0</v>
      </c>
      <c r="GI236" s="862">
        <v>0</v>
      </c>
      <c r="GJ236" s="862">
        <v>0</v>
      </c>
      <c r="GK236" s="862">
        <v>0</v>
      </c>
      <c r="GL236" s="862">
        <v>0</v>
      </c>
      <c r="GM236" s="862">
        <v>0</v>
      </c>
      <c r="GN236" s="862">
        <v>0</v>
      </c>
      <c r="GO236" s="862">
        <v>0</v>
      </c>
      <c r="GP236" s="862">
        <v>0</v>
      </c>
      <c r="GQ236" s="862">
        <v>0</v>
      </c>
      <c r="GR236" s="862">
        <v>0</v>
      </c>
      <c r="GS236" s="862">
        <v>0</v>
      </c>
      <c r="GT236" s="862">
        <v>0</v>
      </c>
      <c r="GU236" s="862">
        <v>0</v>
      </c>
      <c r="GV236" s="862">
        <v>0</v>
      </c>
      <c r="GW236" s="862">
        <v>0</v>
      </c>
      <c r="GX236" s="862">
        <v>0</v>
      </c>
      <c r="GY236" s="862">
        <v>0</v>
      </c>
      <c r="GZ236" s="862">
        <v>0</v>
      </c>
      <c r="HA236" s="862">
        <v>0</v>
      </c>
      <c r="HB236" s="862">
        <v>0</v>
      </c>
      <c r="HC236" s="862">
        <v>0</v>
      </c>
      <c r="HD236" s="862">
        <v>0</v>
      </c>
      <c r="HE236" s="862">
        <v>0</v>
      </c>
      <c r="HF236" s="862">
        <v>0</v>
      </c>
      <c r="HG236" s="862">
        <v>0</v>
      </c>
      <c r="HH236" s="862">
        <v>0</v>
      </c>
      <c r="HI236" s="862">
        <v>0</v>
      </c>
      <c r="HJ236" s="862">
        <v>0</v>
      </c>
      <c r="HK236" s="862">
        <v>0</v>
      </c>
      <c r="HL236" s="862">
        <v>0</v>
      </c>
      <c r="HM236" s="862">
        <v>0</v>
      </c>
      <c r="HN236" s="862">
        <v>0</v>
      </c>
      <c r="HO236" s="862">
        <v>0</v>
      </c>
      <c r="HP236" s="862">
        <v>0</v>
      </c>
      <c r="HQ236" s="862">
        <v>0</v>
      </c>
      <c r="HR236" s="862">
        <v>0</v>
      </c>
      <c r="HS236" s="862">
        <v>0</v>
      </c>
      <c r="HT236" s="862">
        <v>0</v>
      </c>
      <c r="HU236" s="862">
        <v>0</v>
      </c>
      <c r="HV236" s="862">
        <v>0</v>
      </c>
      <c r="HW236" s="862">
        <v>0</v>
      </c>
      <c r="HX236" s="862">
        <v>0</v>
      </c>
      <c r="HY236" s="862">
        <v>0</v>
      </c>
      <c r="HZ236" s="862">
        <v>0</v>
      </c>
      <c r="IA236" s="862">
        <v>0</v>
      </c>
      <c r="IB236" s="862">
        <v>0</v>
      </c>
      <c r="IC236" s="862">
        <v>0</v>
      </c>
      <c r="ID236" s="862">
        <v>0</v>
      </c>
      <c r="IE236" s="862">
        <v>0</v>
      </c>
      <c r="IF236" s="862">
        <v>0</v>
      </c>
      <c r="IG236" s="862">
        <v>0</v>
      </c>
      <c r="IH236" s="862">
        <v>0</v>
      </c>
      <c r="II236" s="862">
        <v>0</v>
      </c>
      <c r="IJ236" s="862">
        <v>0</v>
      </c>
      <c r="IK236" s="862">
        <v>0</v>
      </c>
      <c r="IL236" s="862">
        <v>0</v>
      </c>
      <c r="IM236" s="862">
        <v>0</v>
      </c>
      <c r="IN236" s="862">
        <v>0</v>
      </c>
      <c r="IO236" s="862">
        <v>0</v>
      </c>
      <c r="IP236" s="862">
        <v>0</v>
      </c>
      <c r="IQ236" s="862">
        <v>0</v>
      </c>
      <c r="IR236" s="862">
        <v>0</v>
      </c>
      <c r="IS236" s="862">
        <v>0</v>
      </c>
      <c r="IT236" s="862">
        <v>0</v>
      </c>
      <c r="IU236" s="862">
        <v>0</v>
      </c>
      <c r="IV236" s="862">
        <v>0</v>
      </c>
      <c r="IW236" s="862">
        <v>0</v>
      </c>
      <c r="IX236" s="862">
        <v>0</v>
      </c>
      <c r="IY236" s="862">
        <v>0</v>
      </c>
      <c r="IZ236" s="862">
        <v>0</v>
      </c>
      <c r="JA236" s="862">
        <v>0</v>
      </c>
      <c r="JB236" s="862">
        <v>0</v>
      </c>
      <c r="JC236" s="862">
        <v>0</v>
      </c>
      <c r="JD236" s="862">
        <v>0</v>
      </c>
      <c r="JE236" s="862">
        <v>0</v>
      </c>
      <c r="JF236" s="862">
        <v>0</v>
      </c>
      <c r="JG236" s="862">
        <v>0</v>
      </c>
      <c r="JH236" s="862">
        <v>0</v>
      </c>
      <c r="JI236" s="862">
        <v>0</v>
      </c>
      <c r="JJ236" s="862">
        <v>0</v>
      </c>
      <c r="JK236" s="862">
        <v>0</v>
      </c>
      <c r="JL236" s="862">
        <v>0</v>
      </c>
      <c r="JM236" s="862">
        <v>0</v>
      </c>
      <c r="JN236" s="862">
        <v>0</v>
      </c>
      <c r="JO236" s="862">
        <v>0</v>
      </c>
      <c r="JP236" s="862">
        <v>0</v>
      </c>
      <c r="JQ236" s="862">
        <v>0</v>
      </c>
      <c r="JR236" s="862">
        <v>0</v>
      </c>
      <c r="JS236" s="862">
        <v>0</v>
      </c>
      <c r="JT236" s="862">
        <v>0</v>
      </c>
      <c r="JU236" s="862">
        <v>0</v>
      </c>
      <c r="JV236" s="862">
        <v>0</v>
      </c>
      <c r="JW236" s="862">
        <v>0</v>
      </c>
      <c r="JX236" s="862">
        <v>0</v>
      </c>
      <c r="JY236" s="862">
        <v>0</v>
      </c>
      <c r="JZ236" s="862">
        <v>0</v>
      </c>
      <c r="KA236" s="862">
        <v>0</v>
      </c>
      <c r="KB236" s="862">
        <v>0</v>
      </c>
      <c r="KC236" s="862">
        <v>0</v>
      </c>
      <c r="KD236" s="862">
        <v>0</v>
      </c>
      <c r="KE236" s="862">
        <v>0</v>
      </c>
      <c r="KF236" s="862">
        <v>0</v>
      </c>
      <c r="KG236" s="862">
        <v>0</v>
      </c>
      <c r="KH236" s="862">
        <v>0</v>
      </c>
      <c r="KI236" s="862">
        <v>0</v>
      </c>
      <c r="KJ236" s="862">
        <v>0</v>
      </c>
      <c r="KK236" s="862">
        <v>0</v>
      </c>
      <c r="KL236" s="862">
        <v>0</v>
      </c>
      <c r="KM236" s="862">
        <v>0</v>
      </c>
      <c r="KN236" s="862">
        <v>0</v>
      </c>
      <c r="KO236" s="862">
        <v>0</v>
      </c>
      <c r="KP236" s="862">
        <v>0</v>
      </c>
      <c r="KQ236" s="862">
        <v>0</v>
      </c>
      <c r="KR236" s="862">
        <v>0</v>
      </c>
      <c r="KS236" s="862">
        <v>0</v>
      </c>
      <c r="KT236" s="862">
        <v>0</v>
      </c>
      <c r="KU236" s="862">
        <v>0</v>
      </c>
      <c r="KV236" s="862">
        <v>0</v>
      </c>
      <c r="KW236" s="862">
        <v>0</v>
      </c>
      <c r="KX236" s="862">
        <v>0</v>
      </c>
      <c r="KY236" s="862">
        <v>0</v>
      </c>
      <c r="KZ236" s="862">
        <v>0</v>
      </c>
      <c r="LA236" s="862">
        <v>0</v>
      </c>
      <c r="LB236" s="862">
        <v>0</v>
      </c>
      <c r="LC236" s="862">
        <v>0</v>
      </c>
      <c r="LD236" s="862">
        <v>0</v>
      </c>
      <c r="LE236" s="862">
        <v>0</v>
      </c>
      <c r="LF236" s="862">
        <v>0</v>
      </c>
      <c r="LG236" s="862">
        <v>0</v>
      </c>
      <c r="LH236" s="862">
        <v>0</v>
      </c>
      <c r="LI236" s="862">
        <v>0</v>
      </c>
      <c r="LJ236" s="862">
        <v>0</v>
      </c>
      <c r="LK236" s="862">
        <v>0</v>
      </c>
      <c r="LL236" s="862">
        <v>0</v>
      </c>
      <c r="LM236" s="862">
        <v>0</v>
      </c>
      <c r="LN236" s="862">
        <v>0</v>
      </c>
      <c r="LO236" s="862">
        <v>0</v>
      </c>
      <c r="LP236" s="862">
        <v>0</v>
      </c>
      <c r="LQ236" s="862">
        <v>0</v>
      </c>
      <c r="LR236" s="862">
        <v>0</v>
      </c>
      <c r="LS236" s="862">
        <v>0</v>
      </c>
      <c r="LT236" s="862">
        <v>0</v>
      </c>
      <c r="LU236" s="862">
        <v>0</v>
      </c>
      <c r="LV236" s="862">
        <v>0</v>
      </c>
      <c r="LW236" s="862">
        <v>0</v>
      </c>
      <c r="LX236" s="862">
        <v>0</v>
      </c>
      <c r="LY236" s="862">
        <v>0</v>
      </c>
      <c r="LZ236" s="862">
        <v>0</v>
      </c>
      <c r="MA236" s="862">
        <v>0</v>
      </c>
      <c r="MB236" s="862">
        <v>0</v>
      </c>
      <c r="MC236" s="862">
        <v>0</v>
      </c>
      <c r="MD236" s="862">
        <v>0</v>
      </c>
      <c r="ME236" s="862">
        <v>0</v>
      </c>
      <c r="MF236" s="862">
        <v>0</v>
      </c>
      <c r="MG236" s="862">
        <v>0</v>
      </c>
      <c r="MH236" s="862">
        <v>0</v>
      </c>
      <c r="MI236" s="862">
        <v>0</v>
      </c>
      <c r="MJ236" s="862">
        <v>0</v>
      </c>
      <c r="MK236" s="862">
        <v>0</v>
      </c>
      <c r="ML236" s="862">
        <v>0</v>
      </c>
      <c r="MM236" s="862">
        <v>0</v>
      </c>
      <c r="MN236" s="862">
        <v>0</v>
      </c>
      <c r="MO236" s="862">
        <v>0</v>
      </c>
      <c r="MP236" s="862">
        <v>0</v>
      </c>
      <c r="MQ236" s="862">
        <v>0</v>
      </c>
      <c r="MR236" s="862">
        <v>0</v>
      </c>
      <c r="MS236" s="862">
        <v>0</v>
      </c>
      <c r="MT236" s="862">
        <v>0</v>
      </c>
      <c r="MU236" s="862">
        <v>0</v>
      </c>
      <c r="MV236" s="862">
        <v>0</v>
      </c>
      <c r="MW236" s="862">
        <v>0</v>
      </c>
      <c r="MX236" s="862">
        <v>0</v>
      </c>
      <c r="MY236" s="862">
        <v>0</v>
      </c>
      <c r="MZ236" s="862">
        <v>0</v>
      </c>
      <c r="NA236" s="862">
        <v>0</v>
      </c>
      <c r="NB236" s="862">
        <v>0</v>
      </c>
      <c r="NC236" s="862">
        <v>0</v>
      </c>
      <c r="ND236" s="862">
        <v>0</v>
      </c>
      <c r="NE236" s="862">
        <v>0</v>
      </c>
      <c r="NF236" s="862">
        <v>0</v>
      </c>
      <c r="NG236" s="862">
        <v>0</v>
      </c>
      <c r="NH236" s="862">
        <v>0</v>
      </c>
      <c r="NI236" s="862">
        <v>0</v>
      </c>
      <c r="NJ236" s="862">
        <v>0</v>
      </c>
      <c r="NK236" s="862">
        <v>0</v>
      </c>
      <c r="NL236" s="862">
        <v>0</v>
      </c>
      <c r="NM236" s="862">
        <v>0</v>
      </c>
      <c r="NN236" s="862">
        <v>0</v>
      </c>
      <c r="NO236" s="862">
        <v>0</v>
      </c>
      <c r="NP236" s="862">
        <v>0</v>
      </c>
      <c r="NQ236" s="862">
        <v>0</v>
      </c>
      <c r="NR236" s="862">
        <v>0</v>
      </c>
      <c r="NS236" s="862">
        <v>0</v>
      </c>
      <c r="NT236" s="862">
        <v>0</v>
      </c>
      <c r="NU236" s="862">
        <v>0</v>
      </c>
      <c r="NV236" s="862">
        <v>0</v>
      </c>
      <c r="NW236" s="862">
        <v>0</v>
      </c>
      <c r="NX236" s="862">
        <v>0</v>
      </c>
      <c r="NY236" s="862">
        <v>0</v>
      </c>
      <c r="NZ236" s="862">
        <v>0</v>
      </c>
      <c r="OA236" s="862">
        <v>0</v>
      </c>
      <c r="OB236" s="862">
        <v>0</v>
      </c>
      <c r="OC236" s="862">
        <v>0</v>
      </c>
      <c r="OD236" s="862">
        <v>0</v>
      </c>
      <c r="OE236" s="862">
        <v>0</v>
      </c>
      <c r="OF236" s="862">
        <v>0</v>
      </c>
      <c r="OG236" s="862">
        <v>0</v>
      </c>
      <c r="OH236" s="862">
        <v>0</v>
      </c>
      <c r="OI236" s="862">
        <v>0</v>
      </c>
      <c r="OJ236" s="862">
        <v>0</v>
      </c>
      <c r="OK236" s="862">
        <v>0</v>
      </c>
      <c r="OL236" s="862">
        <v>0</v>
      </c>
      <c r="OM236" s="862">
        <v>0</v>
      </c>
      <c r="ON236" s="862">
        <v>0</v>
      </c>
      <c r="OO236" s="862">
        <v>0</v>
      </c>
      <c r="OP236" s="862">
        <v>0</v>
      </c>
      <c r="OQ236" s="862">
        <v>0</v>
      </c>
      <c r="OR236" s="862">
        <v>0</v>
      </c>
      <c r="OS236" s="862">
        <v>0</v>
      </c>
      <c r="OT236" s="862">
        <v>0</v>
      </c>
      <c r="OU236" s="862">
        <v>0</v>
      </c>
      <c r="OV236" s="862">
        <v>0</v>
      </c>
      <c r="OW236" s="862">
        <v>0</v>
      </c>
      <c r="OX236" s="862">
        <v>0</v>
      </c>
      <c r="OY236" s="862">
        <v>0</v>
      </c>
      <c r="OZ236" s="862">
        <v>0</v>
      </c>
      <c r="PA236" s="862">
        <v>0</v>
      </c>
      <c r="PB236" s="862">
        <v>0</v>
      </c>
      <c r="PC236" s="862">
        <v>0</v>
      </c>
      <c r="PD236" s="862">
        <v>0</v>
      </c>
      <c r="PE236" s="862">
        <v>0</v>
      </c>
      <c r="PF236" s="862">
        <v>0</v>
      </c>
      <c r="PG236" s="862">
        <v>0</v>
      </c>
      <c r="PH236" s="862">
        <v>0</v>
      </c>
      <c r="PI236" s="862">
        <v>0</v>
      </c>
      <c r="PJ236" s="862">
        <v>0</v>
      </c>
      <c r="PK236" s="862">
        <v>0</v>
      </c>
      <c r="PL236" s="862">
        <v>0</v>
      </c>
      <c r="PM236" s="862">
        <v>0</v>
      </c>
      <c r="PN236" s="862">
        <v>0</v>
      </c>
      <c r="PO236" s="862">
        <v>0</v>
      </c>
      <c r="PP236" s="862">
        <v>0</v>
      </c>
      <c r="PQ236" s="862">
        <v>0</v>
      </c>
      <c r="PR236" s="862">
        <v>0</v>
      </c>
      <c r="PS236" s="862">
        <v>0</v>
      </c>
      <c r="PT236" s="862">
        <v>0</v>
      </c>
      <c r="PU236" s="862">
        <v>0</v>
      </c>
      <c r="PV236" s="862">
        <v>0</v>
      </c>
      <c r="PW236" s="862">
        <v>0</v>
      </c>
      <c r="PX236" s="862">
        <v>0</v>
      </c>
      <c r="PY236" s="862">
        <v>0</v>
      </c>
      <c r="PZ236" s="862">
        <v>0</v>
      </c>
      <c r="QA236" s="862">
        <v>0</v>
      </c>
      <c r="QB236" s="862">
        <v>0</v>
      </c>
      <c r="QC236" s="862">
        <v>0</v>
      </c>
      <c r="QD236" s="862">
        <v>0</v>
      </c>
      <c r="QE236" s="862">
        <v>0</v>
      </c>
      <c r="QF236" s="862">
        <v>0</v>
      </c>
      <c r="QG236" s="862">
        <v>0</v>
      </c>
      <c r="QH236" s="862">
        <v>0</v>
      </c>
      <c r="QI236" s="862">
        <v>0</v>
      </c>
      <c r="QJ236" s="862">
        <v>0</v>
      </c>
      <c r="QK236" s="862">
        <v>0</v>
      </c>
      <c r="QL236" s="862">
        <v>0</v>
      </c>
      <c r="QM236" s="862">
        <v>0</v>
      </c>
      <c r="QN236" s="862">
        <v>0</v>
      </c>
      <c r="QO236" s="862">
        <v>0</v>
      </c>
      <c r="QP236" s="862">
        <v>0</v>
      </c>
      <c r="QQ236" s="862">
        <v>0</v>
      </c>
      <c r="QR236" s="862">
        <v>0</v>
      </c>
      <c r="QS236" s="862">
        <v>0</v>
      </c>
      <c r="QT236" s="862">
        <v>0</v>
      </c>
      <c r="QU236" s="862">
        <v>0</v>
      </c>
      <c r="QV236" s="862">
        <v>0</v>
      </c>
      <c r="QW236" s="862">
        <v>0</v>
      </c>
      <c r="QX236" s="862">
        <v>0</v>
      </c>
      <c r="QY236" s="862">
        <v>0</v>
      </c>
      <c r="QZ236" s="862">
        <v>0</v>
      </c>
      <c r="RA236" s="862">
        <v>0</v>
      </c>
      <c r="RB236" s="862">
        <v>0</v>
      </c>
      <c r="RC236" s="862">
        <v>0</v>
      </c>
      <c r="RD236" s="862">
        <v>0</v>
      </c>
      <c r="RE236" s="862">
        <v>0</v>
      </c>
      <c r="RF236" s="862">
        <v>0</v>
      </c>
      <c r="RG236" s="862">
        <v>0</v>
      </c>
      <c r="RH236" s="862">
        <v>0</v>
      </c>
      <c r="RI236" s="862">
        <v>0</v>
      </c>
      <c r="RJ236" s="862">
        <v>0</v>
      </c>
      <c r="RK236" s="862">
        <v>0</v>
      </c>
      <c r="RL236" s="862">
        <v>0</v>
      </c>
      <c r="RM236" s="862">
        <v>0</v>
      </c>
      <c r="RN236" s="862">
        <v>0</v>
      </c>
      <c r="RO236" s="862">
        <v>0</v>
      </c>
      <c r="RP236" s="862">
        <v>0</v>
      </c>
      <c r="RQ236" s="862">
        <v>0</v>
      </c>
      <c r="RR236" s="862">
        <v>0</v>
      </c>
      <c r="RS236" s="862">
        <v>0</v>
      </c>
      <c r="RT236" s="862">
        <v>0</v>
      </c>
      <c r="RU236" s="862">
        <v>0</v>
      </c>
      <c r="RV236" s="862">
        <v>0</v>
      </c>
      <c r="RW236" s="862">
        <v>0</v>
      </c>
      <c r="RX236" s="862">
        <v>0</v>
      </c>
      <c r="RY236" s="862">
        <v>0</v>
      </c>
      <c r="RZ236" s="862">
        <v>0</v>
      </c>
      <c r="SA236" s="862">
        <v>0</v>
      </c>
      <c r="SB236" s="862">
        <v>0</v>
      </c>
      <c r="SC236" s="862">
        <v>0</v>
      </c>
      <c r="SD236" s="862">
        <v>0</v>
      </c>
      <c r="SE236" s="862">
        <v>0</v>
      </c>
      <c r="SF236" s="862">
        <v>0</v>
      </c>
      <c r="SG236" s="862">
        <v>0</v>
      </c>
      <c r="SH236" s="862">
        <v>0</v>
      </c>
      <c r="SI236" s="862">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932</v>
      </c>
      <c r="J237" s="764"/>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933</v>
      </c>
      <c r="J238" s="766"/>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623</v>
      </c>
      <c r="J239" s="762"/>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624</v>
      </c>
      <c r="J240" s="764"/>
      <c r="K240" s="862">
        <v>0</v>
      </c>
      <c r="L240" s="862">
        <v>0</v>
      </c>
      <c r="M240" s="862">
        <v>0</v>
      </c>
      <c r="N240" s="862">
        <v>0</v>
      </c>
      <c r="O240" s="862">
        <v>0</v>
      </c>
      <c r="P240" s="862">
        <v>0</v>
      </c>
      <c r="Q240" s="862">
        <v>0</v>
      </c>
      <c r="R240" s="862">
        <v>0</v>
      </c>
      <c r="S240" s="862">
        <v>0</v>
      </c>
      <c r="T240" s="862">
        <v>0</v>
      </c>
      <c r="U240" s="862">
        <v>0</v>
      </c>
      <c r="V240" s="862">
        <v>0</v>
      </c>
      <c r="W240" s="862">
        <v>0</v>
      </c>
      <c r="X240" s="862">
        <v>0</v>
      </c>
      <c r="Y240" s="862">
        <v>0</v>
      </c>
      <c r="Z240" s="862">
        <v>0</v>
      </c>
      <c r="AA240" s="862">
        <v>0</v>
      </c>
      <c r="AB240" s="862">
        <v>0</v>
      </c>
      <c r="AC240" s="862">
        <v>0</v>
      </c>
      <c r="AD240" s="862">
        <v>0</v>
      </c>
      <c r="AE240" s="862">
        <v>0</v>
      </c>
      <c r="AF240" s="862">
        <v>0</v>
      </c>
      <c r="AG240" s="862">
        <v>0</v>
      </c>
      <c r="AH240" s="862">
        <v>0</v>
      </c>
      <c r="AI240" s="862">
        <v>0</v>
      </c>
      <c r="AJ240" s="862">
        <v>0</v>
      </c>
      <c r="AK240" s="862">
        <v>0</v>
      </c>
      <c r="AL240" s="862">
        <v>0</v>
      </c>
      <c r="AM240" s="862">
        <v>0</v>
      </c>
      <c r="AN240" s="862">
        <v>0</v>
      </c>
      <c r="AO240" s="862">
        <v>0</v>
      </c>
      <c r="AP240" s="862">
        <v>0</v>
      </c>
      <c r="AQ240" s="862">
        <v>0</v>
      </c>
      <c r="AR240" s="862">
        <v>0</v>
      </c>
      <c r="AS240" s="862">
        <v>0</v>
      </c>
      <c r="AT240" s="862">
        <v>0</v>
      </c>
      <c r="AU240" s="862">
        <v>0</v>
      </c>
      <c r="AV240" s="862">
        <v>0</v>
      </c>
      <c r="AW240" s="862">
        <v>0</v>
      </c>
      <c r="AX240" s="862">
        <v>0</v>
      </c>
      <c r="AY240" s="862">
        <v>0</v>
      </c>
      <c r="AZ240" s="862">
        <v>0</v>
      </c>
      <c r="BA240" s="862">
        <v>0</v>
      </c>
      <c r="BB240" s="862">
        <v>0</v>
      </c>
      <c r="BC240" s="862">
        <v>0</v>
      </c>
      <c r="BD240" s="862">
        <v>0</v>
      </c>
      <c r="BE240" s="862">
        <v>0</v>
      </c>
      <c r="BF240" s="862">
        <v>0</v>
      </c>
      <c r="BG240" s="862">
        <v>0</v>
      </c>
      <c r="BH240" s="862">
        <v>0</v>
      </c>
      <c r="BI240" s="862">
        <v>0</v>
      </c>
      <c r="BJ240" s="862">
        <v>0</v>
      </c>
      <c r="BK240" s="862">
        <v>0</v>
      </c>
      <c r="BL240" s="862">
        <v>0</v>
      </c>
      <c r="BM240" s="862">
        <v>0</v>
      </c>
      <c r="BN240" s="862">
        <v>0</v>
      </c>
      <c r="BO240" s="862">
        <v>0</v>
      </c>
      <c r="BP240" s="862">
        <v>0</v>
      </c>
      <c r="BQ240" s="862">
        <v>0</v>
      </c>
      <c r="BR240" s="862">
        <v>0</v>
      </c>
      <c r="BS240" s="862">
        <v>0</v>
      </c>
      <c r="BT240" s="862">
        <v>0</v>
      </c>
      <c r="BU240" s="862">
        <v>0</v>
      </c>
      <c r="BV240" s="862">
        <v>0</v>
      </c>
      <c r="BW240" s="862">
        <v>0</v>
      </c>
      <c r="BX240" s="862">
        <v>0</v>
      </c>
      <c r="BY240" s="862">
        <v>0</v>
      </c>
      <c r="BZ240" s="862">
        <v>0</v>
      </c>
      <c r="CA240" s="862">
        <v>0</v>
      </c>
      <c r="CB240" s="862">
        <v>0</v>
      </c>
      <c r="CC240" s="862">
        <v>0</v>
      </c>
      <c r="CD240" s="862">
        <v>0</v>
      </c>
      <c r="CE240" s="862">
        <v>0</v>
      </c>
      <c r="CF240" s="862">
        <v>0</v>
      </c>
      <c r="CG240" s="862">
        <v>0</v>
      </c>
      <c r="CH240" s="862">
        <v>0</v>
      </c>
      <c r="CI240" s="862">
        <v>0</v>
      </c>
      <c r="CJ240" s="862">
        <v>0</v>
      </c>
      <c r="CK240" s="862">
        <v>0</v>
      </c>
      <c r="CL240" s="862">
        <v>0</v>
      </c>
      <c r="CM240" s="862">
        <v>0</v>
      </c>
      <c r="CN240" s="862">
        <v>0</v>
      </c>
      <c r="CO240" s="862">
        <v>0</v>
      </c>
      <c r="CP240" s="862">
        <v>0</v>
      </c>
      <c r="CQ240" s="862">
        <v>0</v>
      </c>
      <c r="CR240" s="862">
        <v>0</v>
      </c>
      <c r="CS240" s="862">
        <v>0</v>
      </c>
      <c r="CT240" s="862">
        <v>0</v>
      </c>
      <c r="CU240" s="862">
        <v>0</v>
      </c>
      <c r="CV240" s="862">
        <v>0</v>
      </c>
      <c r="CW240" s="862">
        <v>0</v>
      </c>
      <c r="CX240" s="862">
        <v>0</v>
      </c>
      <c r="CY240" s="862">
        <v>0</v>
      </c>
      <c r="CZ240" s="862">
        <v>0</v>
      </c>
      <c r="DA240" s="862">
        <v>0</v>
      </c>
      <c r="DB240" s="862">
        <v>0</v>
      </c>
      <c r="DC240" s="862">
        <v>0</v>
      </c>
      <c r="DD240" s="862">
        <v>0</v>
      </c>
      <c r="DE240" s="862">
        <v>0</v>
      </c>
      <c r="DF240" s="862">
        <v>0</v>
      </c>
      <c r="DG240" s="862">
        <v>0</v>
      </c>
      <c r="DH240" s="862">
        <v>0</v>
      </c>
      <c r="DI240" s="862">
        <v>0</v>
      </c>
      <c r="DJ240" s="862">
        <v>0</v>
      </c>
      <c r="DK240" s="862">
        <v>0</v>
      </c>
      <c r="DL240" s="862">
        <v>0</v>
      </c>
      <c r="DM240" s="862">
        <v>0</v>
      </c>
      <c r="DN240" s="862">
        <v>0</v>
      </c>
      <c r="DO240" s="862">
        <v>0</v>
      </c>
      <c r="DP240" s="862">
        <v>0</v>
      </c>
      <c r="DQ240" s="862">
        <v>0</v>
      </c>
      <c r="DR240" s="862">
        <v>0</v>
      </c>
      <c r="DS240" s="862">
        <v>0</v>
      </c>
      <c r="DT240" s="862">
        <v>0</v>
      </c>
      <c r="DU240" s="862">
        <v>0</v>
      </c>
      <c r="DV240" s="862">
        <v>0</v>
      </c>
      <c r="DW240" s="862">
        <v>0</v>
      </c>
      <c r="DX240" s="862">
        <v>0</v>
      </c>
      <c r="DY240" s="862">
        <v>0</v>
      </c>
      <c r="DZ240" s="862">
        <v>0</v>
      </c>
      <c r="EA240" s="862">
        <v>0</v>
      </c>
      <c r="EB240" s="862">
        <v>0</v>
      </c>
      <c r="EC240" s="862">
        <v>0</v>
      </c>
      <c r="ED240" s="862">
        <v>0</v>
      </c>
      <c r="EE240" s="862">
        <v>0</v>
      </c>
      <c r="EF240" s="862">
        <v>0</v>
      </c>
      <c r="EG240" s="862">
        <v>0</v>
      </c>
      <c r="EH240" s="862">
        <v>0</v>
      </c>
      <c r="EI240" s="862">
        <v>0</v>
      </c>
      <c r="EJ240" s="862">
        <v>0</v>
      </c>
      <c r="EK240" s="862">
        <v>0</v>
      </c>
      <c r="EL240" s="862">
        <v>0</v>
      </c>
      <c r="EM240" s="862">
        <v>0</v>
      </c>
      <c r="EN240" s="862">
        <v>0</v>
      </c>
      <c r="EO240" s="862">
        <v>0</v>
      </c>
      <c r="EP240" s="862">
        <v>0</v>
      </c>
      <c r="EQ240" s="862">
        <v>0</v>
      </c>
      <c r="ER240" s="862">
        <v>0</v>
      </c>
      <c r="ES240" s="862">
        <v>0</v>
      </c>
      <c r="ET240" s="862">
        <v>0</v>
      </c>
      <c r="EU240" s="862">
        <v>0</v>
      </c>
      <c r="EV240" s="862">
        <v>0</v>
      </c>
      <c r="EW240" s="862">
        <v>0</v>
      </c>
      <c r="EX240" s="862">
        <v>0</v>
      </c>
      <c r="EY240" s="862">
        <v>0</v>
      </c>
      <c r="EZ240" s="862">
        <v>0</v>
      </c>
      <c r="FA240" s="862">
        <v>0</v>
      </c>
      <c r="FB240" s="862">
        <v>0</v>
      </c>
      <c r="FC240" s="862">
        <v>0</v>
      </c>
      <c r="FD240" s="862">
        <v>0</v>
      </c>
      <c r="FE240" s="862">
        <v>0</v>
      </c>
      <c r="FF240" s="862">
        <v>0</v>
      </c>
      <c r="FG240" s="862">
        <v>0</v>
      </c>
      <c r="FH240" s="862">
        <v>0</v>
      </c>
      <c r="FI240" s="862">
        <v>0</v>
      </c>
      <c r="FJ240" s="862">
        <v>0</v>
      </c>
      <c r="FK240" s="862">
        <v>0</v>
      </c>
      <c r="FL240" s="862">
        <v>0</v>
      </c>
      <c r="FM240" s="862">
        <v>0</v>
      </c>
      <c r="FN240" s="862">
        <v>0</v>
      </c>
      <c r="FO240" s="862">
        <v>0</v>
      </c>
      <c r="FP240" s="862">
        <v>0</v>
      </c>
      <c r="FQ240" s="862">
        <v>0</v>
      </c>
      <c r="FR240" s="862">
        <v>0</v>
      </c>
      <c r="FS240" s="862">
        <v>0</v>
      </c>
      <c r="FT240" s="862">
        <v>0</v>
      </c>
      <c r="FU240" s="862">
        <v>0</v>
      </c>
      <c r="FV240" s="862">
        <v>0</v>
      </c>
      <c r="FW240" s="862">
        <v>0</v>
      </c>
      <c r="FX240" s="862">
        <v>0</v>
      </c>
      <c r="FY240" s="862">
        <v>0</v>
      </c>
      <c r="FZ240" s="862">
        <v>0</v>
      </c>
      <c r="GA240" s="862">
        <v>0</v>
      </c>
      <c r="GB240" s="862">
        <v>0</v>
      </c>
      <c r="GC240" s="862">
        <v>0</v>
      </c>
      <c r="GD240" s="862">
        <v>0</v>
      </c>
      <c r="GE240" s="862">
        <v>0</v>
      </c>
      <c r="GF240" s="862">
        <v>0</v>
      </c>
      <c r="GG240" s="862">
        <v>0</v>
      </c>
      <c r="GH240" s="862">
        <v>0</v>
      </c>
      <c r="GI240" s="862">
        <v>0</v>
      </c>
      <c r="GJ240" s="862">
        <v>0</v>
      </c>
      <c r="GK240" s="862">
        <v>0</v>
      </c>
      <c r="GL240" s="862">
        <v>0</v>
      </c>
      <c r="GM240" s="862">
        <v>0</v>
      </c>
      <c r="GN240" s="862">
        <v>0</v>
      </c>
      <c r="GO240" s="862">
        <v>0</v>
      </c>
      <c r="GP240" s="862">
        <v>0</v>
      </c>
      <c r="GQ240" s="862">
        <v>0</v>
      </c>
      <c r="GR240" s="862">
        <v>0</v>
      </c>
      <c r="GS240" s="862">
        <v>0</v>
      </c>
      <c r="GT240" s="862">
        <v>0</v>
      </c>
      <c r="GU240" s="862">
        <v>0</v>
      </c>
      <c r="GV240" s="862">
        <v>0</v>
      </c>
      <c r="GW240" s="862">
        <v>0</v>
      </c>
      <c r="GX240" s="862">
        <v>0</v>
      </c>
      <c r="GY240" s="862">
        <v>0</v>
      </c>
      <c r="GZ240" s="862">
        <v>0</v>
      </c>
      <c r="HA240" s="862">
        <v>0</v>
      </c>
      <c r="HB240" s="862">
        <v>0</v>
      </c>
      <c r="HC240" s="862">
        <v>0</v>
      </c>
      <c r="HD240" s="862">
        <v>0</v>
      </c>
      <c r="HE240" s="862">
        <v>0</v>
      </c>
      <c r="HF240" s="862">
        <v>0</v>
      </c>
      <c r="HG240" s="862">
        <v>0</v>
      </c>
      <c r="HH240" s="862">
        <v>0</v>
      </c>
      <c r="HI240" s="862">
        <v>0</v>
      </c>
      <c r="HJ240" s="862">
        <v>0</v>
      </c>
      <c r="HK240" s="862">
        <v>0</v>
      </c>
      <c r="HL240" s="862">
        <v>0</v>
      </c>
      <c r="HM240" s="862">
        <v>0</v>
      </c>
      <c r="HN240" s="862">
        <v>0</v>
      </c>
      <c r="HO240" s="862">
        <v>0</v>
      </c>
      <c r="HP240" s="862">
        <v>0</v>
      </c>
      <c r="HQ240" s="862">
        <v>0</v>
      </c>
      <c r="HR240" s="862">
        <v>0</v>
      </c>
      <c r="HS240" s="862">
        <v>0</v>
      </c>
      <c r="HT240" s="862">
        <v>0</v>
      </c>
      <c r="HU240" s="862">
        <v>0</v>
      </c>
      <c r="HV240" s="862">
        <v>0</v>
      </c>
      <c r="HW240" s="862">
        <v>0</v>
      </c>
      <c r="HX240" s="862">
        <v>0</v>
      </c>
      <c r="HY240" s="862">
        <v>0</v>
      </c>
      <c r="HZ240" s="862">
        <v>0</v>
      </c>
      <c r="IA240" s="862">
        <v>0</v>
      </c>
      <c r="IB240" s="862">
        <v>0</v>
      </c>
      <c r="IC240" s="862">
        <v>0</v>
      </c>
      <c r="ID240" s="862">
        <v>0</v>
      </c>
      <c r="IE240" s="862">
        <v>0</v>
      </c>
      <c r="IF240" s="862">
        <v>0</v>
      </c>
      <c r="IG240" s="862">
        <v>0</v>
      </c>
      <c r="IH240" s="862">
        <v>0</v>
      </c>
      <c r="II240" s="862">
        <v>0</v>
      </c>
      <c r="IJ240" s="862">
        <v>0</v>
      </c>
      <c r="IK240" s="862">
        <v>0</v>
      </c>
      <c r="IL240" s="862">
        <v>0</v>
      </c>
      <c r="IM240" s="862">
        <v>0</v>
      </c>
      <c r="IN240" s="862">
        <v>0</v>
      </c>
      <c r="IO240" s="862">
        <v>0</v>
      </c>
      <c r="IP240" s="862">
        <v>0</v>
      </c>
      <c r="IQ240" s="862">
        <v>0</v>
      </c>
      <c r="IR240" s="862">
        <v>0</v>
      </c>
      <c r="IS240" s="862">
        <v>0</v>
      </c>
      <c r="IT240" s="862">
        <v>0</v>
      </c>
      <c r="IU240" s="862">
        <v>0</v>
      </c>
      <c r="IV240" s="862">
        <v>0</v>
      </c>
      <c r="IW240" s="862">
        <v>0</v>
      </c>
      <c r="IX240" s="862">
        <v>0</v>
      </c>
      <c r="IY240" s="862">
        <v>0</v>
      </c>
      <c r="IZ240" s="862">
        <v>0</v>
      </c>
      <c r="JA240" s="862">
        <v>0</v>
      </c>
      <c r="JB240" s="862">
        <v>0</v>
      </c>
      <c r="JC240" s="862">
        <v>0</v>
      </c>
      <c r="JD240" s="862">
        <v>0</v>
      </c>
      <c r="JE240" s="862">
        <v>0</v>
      </c>
      <c r="JF240" s="862">
        <v>0</v>
      </c>
      <c r="JG240" s="862">
        <v>0</v>
      </c>
      <c r="JH240" s="862">
        <v>0</v>
      </c>
      <c r="JI240" s="862">
        <v>0</v>
      </c>
      <c r="JJ240" s="862">
        <v>0</v>
      </c>
      <c r="JK240" s="862">
        <v>0</v>
      </c>
      <c r="JL240" s="862">
        <v>0</v>
      </c>
      <c r="JM240" s="862">
        <v>0</v>
      </c>
      <c r="JN240" s="862">
        <v>0</v>
      </c>
      <c r="JO240" s="862">
        <v>0</v>
      </c>
      <c r="JP240" s="862">
        <v>0</v>
      </c>
      <c r="JQ240" s="862">
        <v>0</v>
      </c>
      <c r="JR240" s="862">
        <v>0</v>
      </c>
      <c r="JS240" s="862">
        <v>0</v>
      </c>
      <c r="JT240" s="862">
        <v>0</v>
      </c>
      <c r="JU240" s="862">
        <v>0</v>
      </c>
      <c r="JV240" s="862">
        <v>0</v>
      </c>
      <c r="JW240" s="862">
        <v>0</v>
      </c>
      <c r="JX240" s="862">
        <v>0</v>
      </c>
      <c r="JY240" s="862">
        <v>0</v>
      </c>
      <c r="JZ240" s="862">
        <v>0</v>
      </c>
      <c r="KA240" s="862">
        <v>0</v>
      </c>
      <c r="KB240" s="862">
        <v>0</v>
      </c>
      <c r="KC240" s="862">
        <v>0</v>
      </c>
      <c r="KD240" s="862">
        <v>0</v>
      </c>
      <c r="KE240" s="862">
        <v>0</v>
      </c>
      <c r="KF240" s="862">
        <v>0</v>
      </c>
      <c r="KG240" s="862">
        <v>0</v>
      </c>
      <c r="KH240" s="862">
        <v>0</v>
      </c>
      <c r="KI240" s="862">
        <v>0</v>
      </c>
      <c r="KJ240" s="862">
        <v>0</v>
      </c>
      <c r="KK240" s="862">
        <v>0</v>
      </c>
      <c r="KL240" s="862">
        <v>0</v>
      </c>
      <c r="KM240" s="862">
        <v>0</v>
      </c>
      <c r="KN240" s="862">
        <v>0</v>
      </c>
      <c r="KO240" s="862">
        <v>0</v>
      </c>
      <c r="KP240" s="862">
        <v>0</v>
      </c>
      <c r="KQ240" s="862">
        <v>0</v>
      </c>
      <c r="KR240" s="862">
        <v>0</v>
      </c>
      <c r="KS240" s="862">
        <v>0</v>
      </c>
      <c r="KT240" s="862">
        <v>0</v>
      </c>
      <c r="KU240" s="862">
        <v>0</v>
      </c>
      <c r="KV240" s="862">
        <v>0</v>
      </c>
      <c r="KW240" s="862">
        <v>0</v>
      </c>
      <c r="KX240" s="862">
        <v>0</v>
      </c>
      <c r="KY240" s="862">
        <v>0</v>
      </c>
      <c r="KZ240" s="862">
        <v>0</v>
      </c>
      <c r="LA240" s="862">
        <v>0</v>
      </c>
      <c r="LB240" s="862">
        <v>0</v>
      </c>
      <c r="LC240" s="862">
        <v>0</v>
      </c>
      <c r="LD240" s="862">
        <v>0</v>
      </c>
      <c r="LE240" s="862">
        <v>0</v>
      </c>
      <c r="LF240" s="862">
        <v>0</v>
      </c>
      <c r="LG240" s="862">
        <v>0</v>
      </c>
      <c r="LH240" s="862">
        <v>0</v>
      </c>
      <c r="LI240" s="862">
        <v>0</v>
      </c>
      <c r="LJ240" s="862">
        <v>0</v>
      </c>
      <c r="LK240" s="862">
        <v>0</v>
      </c>
      <c r="LL240" s="862">
        <v>0</v>
      </c>
      <c r="LM240" s="862">
        <v>0</v>
      </c>
      <c r="LN240" s="862">
        <v>0</v>
      </c>
      <c r="LO240" s="862">
        <v>0</v>
      </c>
      <c r="LP240" s="862">
        <v>0</v>
      </c>
      <c r="LQ240" s="862">
        <v>0</v>
      </c>
      <c r="LR240" s="862">
        <v>0</v>
      </c>
      <c r="LS240" s="862">
        <v>0</v>
      </c>
      <c r="LT240" s="862">
        <v>0</v>
      </c>
      <c r="LU240" s="862">
        <v>0</v>
      </c>
      <c r="LV240" s="862">
        <v>0</v>
      </c>
      <c r="LW240" s="862">
        <v>0</v>
      </c>
      <c r="LX240" s="862">
        <v>0</v>
      </c>
      <c r="LY240" s="862">
        <v>0</v>
      </c>
      <c r="LZ240" s="862">
        <v>0</v>
      </c>
      <c r="MA240" s="862">
        <v>0</v>
      </c>
      <c r="MB240" s="862">
        <v>0</v>
      </c>
      <c r="MC240" s="862">
        <v>0</v>
      </c>
      <c r="MD240" s="862">
        <v>0</v>
      </c>
      <c r="ME240" s="862">
        <v>0</v>
      </c>
      <c r="MF240" s="862">
        <v>0</v>
      </c>
      <c r="MG240" s="862">
        <v>0</v>
      </c>
      <c r="MH240" s="862">
        <v>0</v>
      </c>
      <c r="MI240" s="862">
        <v>0</v>
      </c>
      <c r="MJ240" s="862">
        <v>0</v>
      </c>
      <c r="MK240" s="862">
        <v>0</v>
      </c>
      <c r="ML240" s="862">
        <v>0</v>
      </c>
      <c r="MM240" s="862">
        <v>0</v>
      </c>
      <c r="MN240" s="862">
        <v>0</v>
      </c>
      <c r="MO240" s="862">
        <v>0</v>
      </c>
      <c r="MP240" s="862">
        <v>0</v>
      </c>
      <c r="MQ240" s="862">
        <v>0</v>
      </c>
      <c r="MR240" s="862">
        <v>0</v>
      </c>
      <c r="MS240" s="862">
        <v>0</v>
      </c>
      <c r="MT240" s="862">
        <v>0</v>
      </c>
      <c r="MU240" s="862">
        <v>0</v>
      </c>
      <c r="MV240" s="862">
        <v>0</v>
      </c>
      <c r="MW240" s="862">
        <v>0</v>
      </c>
      <c r="MX240" s="862">
        <v>0</v>
      </c>
      <c r="MY240" s="862">
        <v>0</v>
      </c>
      <c r="MZ240" s="862">
        <v>0</v>
      </c>
      <c r="NA240" s="862">
        <v>0</v>
      </c>
      <c r="NB240" s="862">
        <v>0</v>
      </c>
      <c r="NC240" s="862">
        <v>0</v>
      </c>
      <c r="ND240" s="862">
        <v>0</v>
      </c>
      <c r="NE240" s="862">
        <v>0</v>
      </c>
      <c r="NF240" s="862">
        <v>0</v>
      </c>
      <c r="NG240" s="862">
        <v>0</v>
      </c>
      <c r="NH240" s="862">
        <v>0</v>
      </c>
      <c r="NI240" s="862">
        <v>0</v>
      </c>
      <c r="NJ240" s="862">
        <v>0</v>
      </c>
      <c r="NK240" s="862">
        <v>0</v>
      </c>
      <c r="NL240" s="862">
        <v>0</v>
      </c>
      <c r="NM240" s="862">
        <v>0</v>
      </c>
      <c r="NN240" s="862">
        <v>0</v>
      </c>
      <c r="NO240" s="862">
        <v>0</v>
      </c>
      <c r="NP240" s="862">
        <v>0</v>
      </c>
      <c r="NQ240" s="862">
        <v>0</v>
      </c>
      <c r="NR240" s="862">
        <v>0</v>
      </c>
      <c r="NS240" s="862">
        <v>0</v>
      </c>
      <c r="NT240" s="862">
        <v>0</v>
      </c>
      <c r="NU240" s="862">
        <v>0</v>
      </c>
      <c r="NV240" s="862">
        <v>0</v>
      </c>
      <c r="NW240" s="862">
        <v>0</v>
      </c>
      <c r="NX240" s="862">
        <v>0</v>
      </c>
      <c r="NY240" s="862">
        <v>0</v>
      </c>
      <c r="NZ240" s="862">
        <v>0</v>
      </c>
      <c r="OA240" s="862">
        <v>0</v>
      </c>
      <c r="OB240" s="862">
        <v>0</v>
      </c>
      <c r="OC240" s="862">
        <v>0</v>
      </c>
      <c r="OD240" s="862">
        <v>0</v>
      </c>
      <c r="OE240" s="862">
        <v>0</v>
      </c>
      <c r="OF240" s="862">
        <v>0</v>
      </c>
      <c r="OG240" s="862">
        <v>0</v>
      </c>
      <c r="OH240" s="862">
        <v>0</v>
      </c>
      <c r="OI240" s="862">
        <v>0</v>
      </c>
      <c r="OJ240" s="862">
        <v>0</v>
      </c>
      <c r="OK240" s="862">
        <v>0</v>
      </c>
      <c r="OL240" s="862">
        <v>0</v>
      </c>
      <c r="OM240" s="862">
        <v>0</v>
      </c>
      <c r="ON240" s="862">
        <v>0</v>
      </c>
      <c r="OO240" s="862">
        <v>0</v>
      </c>
      <c r="OP240" s="862">
        <v>0</v>
      </c>
      <c r="OQ240" s="862">
        <v>0</v>
      </c>
      <c r="OR240" s="862">
        <v>0</v>
      </c>
      <c r="OS240" s="862">
        <v>0</v>
      </c>
      <c r="OT240" s="862">
        <v>0</v>
      </c>
      <c r="OU240" s="862">
        <v>0</v>
      </c>
      <c r="OV240" s="862">
        <v>0</v>
      </c>
      <c r="OW240" s="862">
        <v>0</v>
      </c>
      <c r="OX240" s="862">
        <v>0</v>
      </c>
      <c r="OY240" s="862">
        <v>0</v>
      </c>
      <c r="OZ240" s="862">
        <v>0</v>
      </c>
      <c r="PA240" s="862">
        <v>0</v>
      </c>
      <c r="PB240" s="862">
        <v>0</v>
      </c>
      <c r="PC240" s="862">
        <v>0</v>
      </c>
      <c r="PD240" s="862">
        <v>0</v>
      </c>
      <c r="PE240" s="862">
        <v>0</v>
      </c>
      <c r="PF240" s="862">
        <v>0</v>
      </c>
      <c r="PG240" s="862">
        <v>0</v>
      </c>
      <c r="PH240" s="862">
        <v>0</v>
      </c>
      <c r="PI240" s="862">
        <v>0</v>
      </c>
      <c r="PJ240" s="862">
        <v>0</v>
      </c>
      <c r="PK240" s="862">
        <v>0</v>
      </c>
      <c r="PL240" s="862">
        <v>0</v>
      </c>
      <c r="PM240" s="862">
        <v>0</v>
      </c>
      <c r="PN240" s="862">
        <v>0</v>
      </c>
      <c r="PO240" s="862">
        <v>0</v>
      </c>
      <c r="PP240" s="862">
        <v>0</v>
      </c>
      <c r="PQ240" s="862">
        <v>0</v>
      </c>
      <c r="PR240" s="862">
        <v>0</v>
      </c>
      <c r="PS240" s="862">
        <v>0</v>
      </c>
      <c r="PT240" s="862">
        <v>0</v>
      </c>
      <c r="PU240" s="862">
        <v>0</v>
      </c>
      <c r="PV240" s="862">
        <v>0</v>
      </c>
      <c r="PW240" s="862">
        <v>0</v>
      </c>
      <c r="PX240" s="862">
        <v>0</v>
      </c>
      <c r="PY240" s="862">
        <v>0</v>
      </c>
      <c r="PZ240" s="862">
        <v>0</v>
      </c>
      <c r="QA240" s="862">
        <v>0</v>
      </c>
      <c r="QB240" s="862">
        <v>0</v>
      </c>
      <c r="QC240" s="862">
        <v>0</v>
      </c>
      <c r="QD240" s="862">
        <v>0</v>
      </c>
      <c r="QE240" s="862">
        <v>0</v>
      </c>
      <c r="QF240" s="862">
        <v>0</v>
      </c>
      <c r="QG240" s="862">
        <v>0</v>
      </c>
      <c r="QH240" s="862">
        <v>0</v>
      </c>
      <c r="QI240" s="862">
        <v>0</v>
      </c>
      <c r="QJ240" s="862">
        <v>0</v>
      </c>
      <c r="QK240" s="862">
        <v>0</v>
      </c>
      <c r="QL240" s="862">
        <v>0</v>
      </c>
      <c r="QM240" s="862">
        <v>0</v>
      </c>
      <c r="QN240" s="862">
        <v>0</v>
      </c>
      <c r="QO240" s="862">
        <v>0</v>
      </c>
      <c r="QP240" s="862">
        <v>0</v>
      </c>
      <c r="QQ240" s="862">
        <v>0</v>
      </c>
      <c r="QR240" s="862">
        <v>0</v>
      </c>
      <c r="QS240" s="862">
        <v>0</v>
      </c>
      <c r="QT240" s="862">
        <v>0</v>
      </c>
      <c r="QU240" s="862">
        <v>0</v>
      </c>
      <c r="QV240" s="862">
        <v>0</v>
      </c>
      <c r="QW240" s="862">
        <v>0</v>
      </c>
      <c r="QX240" s="862">
        <v>0</v>
      </c>
      <c r="QY240" s="862">
        <v>0</v>
      </c>
      <c r="QZ240" s="862">
        <v>0</v>
      </c>
      <c r="RA240" s="862">
        <v>0</v>
      </c>
      <c r="RB240" s="862">
        <v>0</v>
      </c>
      <c r="RC240" s="862">
        <v>0</v>
      </c>
      <c r="RD240" s="862">
        <v>0</v>
      </c>
      <c r="RE240" s="862">
        <v>0</v>
      </c>
      <c r="RF240" s="862">
        <v>0</v>
      </c>
      <c r="RG240" s="862">
        <v>0</v>
      </c>
      <c r="RH240" s="862">
        <v>0</v>
      </c>
      <c r="RI240" s="862">
        <v>0</v>
      </c>
      <c r="RJ240" s="862">
        <v>0</v>
      </c>
      <c r="RK240" s="862">
        <v>0</v>
      </c>
      <c r="RL240" s="862">
        <v>0</v>
      </c>
      <c r="RM240" s="862">
        <v>0</v>
      </c>
      <c r="RN240" s="862">
        <v>0</v>
      </c>
      <c r="RO240" s="862">
        <v>0</v>
      </c>
      <c r="RP240" s="862">
        <v>0</v>
      </c>
      <c r="RQ240" s="862">
        <v>0</v>
      </c>
      <c r="RR240" s="862">
        <v>0</v>
      </c>
      <c r="RS240" s="862">
        <v>0</v>
      </c>
      <c r="RT240" s="862">
        <v>0</v>
      </c>
      <c r="RU240" s="862">
        <v>0</v>
      </c>
      <c r="RV240" s="862">
        <v>0</v>
      </c>
      <c r="RW240" s="862">
        <v>0</v>
      </c>
      <c r="RX240" s="862">
        <v>0</v>
      </c>
      <c r="RY240" s="862">
        <v>0</v>
      </c>
      <c r="RZ240" s="862">
        <v>0</v>
      </c>
      <c r="SA240" s="862">
        <v>0</v>
      </c>
      <c r="SB240" s="862">
        <v>0</v>
      </c>
      <c r="SC240" s="862">
        <v>0</v>
      </c>
      <c r="SD240" s="862">
        <v>0</v>
      </c>
      <c r="SE240" s="862">
        <v>0</v>
      </c>
      <c r="SF240" s="862">
        <v>0</v>
      </c>
      <c r="SG240" s="862">
        <v>0</v>
      </c>
      <c r="SH240" s="862">
        <v>0</v>
      </c>
      <c r="SI240" s="862">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625</v>
      </c>
      <c r="J241" s="764"/>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756</v>
      </c>
      <c r="J242" s="768"/>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757</v>
      </c>
      <c r="J243" s="770"/>
      <c r="K243" s="865">
        <v>0</v>
      </c>
      <c r="L243" s="865">
        <v>0</v>
      </c>
      <c r="M243" s="865">
        <v>0</v>
      </c>
      <c r="N243" s="865">
        <v>0</v>
      </c>
      <c r="O243" s="865">
        <v>0</v>
      </c>
      <c r="P243" s="865">
        <v>0</v>
      </c>
      <c r="Q243" s="865">
        <v>0</v>
      </c>
      <c r="R243" s="865">
        <v>0</v>
      </c>
      <c r="S243" s="865">
        <v>0</v>
      </c>
      <c r="T243" s="865">
        <v>0</v>
      </c>
      <c r="U243" s="865">
        <v>0</v>
      </c>
      <c r="V243" s="865">
        <v>0</v>
      </c>
      <c r="W243" s="865">
        <v>0</v>
      </c>
      <c r="X243" s="865">
        <v>0</v>
      </c>
      <c r="Y243" s="865">
        <v>0</v>
      </c>
      <c r="Z243" s="865">
        <v>0</v>
      </c>
      <c r="AA243" s="865">
        <v>0</v>
      </c>
      <c r="AB243" s="865">
        <v>0</v>
      </c>
      <c r="AC243" s="865">
        <v>0</v>
      </c>
      <c r="AD243" s="865">
        <v>0</v>
      </c>
      <c r="AE243" s="865">
        <v>0</v>
      </c>
      <c r="AF243" s="865">
        <v>0</v>
      </c>
      <c r="AG243" s="865">
        <v>0</v>
      </c>
      <c r="AH243" s="865">
        <v>0</v>
      </c>
      <c r="AI243" s="865">
        <v>0</v>
      </c>
      <c r="AJ243" s="865">
        <v>0</v>
      </c>
      <c r="AK243" s="865">
        <v>0</v>
      </c>
      <c r="AL243" s="865">
        <v>0</v>
      </c>
      <c r="AM243" s="865">
        <v>0</v>
      </c>
      <c r="AN243" s="865">
        <v>0</v>
      </c>
      <c r="AO243" s="865">
        <v>0</v>
      </c>
      <c r="AP243" s="865">
        <v>0</v>
      </c>
      <c r="AQ243" s="865">
        <v>0</v>
      </c>
      <c r="AR243" s="865">
        <v>0</v>
      </c>
      <c r="AS243" s="865">
        <v>0</v>
      </c>
      <c r="AT243" s="865">
        <v>0</v>
      </c>
      <c r="AU243" s="865">
        <v>0</v>
      </c>
      <c r="AV243" s="865">
        <v>0</v>
      </c>
      <c r="AW243" s="865">
        <v>0</v>
      </c>
      <c r="AX243" s="865">
        <v>0</v>
      </c>
      <c r="AY243" s="865">
        <v>0</v>
      </c>
      <c r="AZ243" s="865">
        <v>0</v>
      </c>
      <c r="BA243" s="865">
        <v>0</v>
      </c>
      <c r="BB243" s="865">
        <v>0</v>
      </c>
      <c r="BC243" s="865">
        <v>0</v>
      </c>
      <c r="BD243" s="865">
        <v>0</v>
      </c>
      <c r="BE243" s="865">
        <v>0</v>
      </c>
      <c r="BF243" s="865">
        <v>0</v>
      </c>
      <c r="BG243" s="865">
        <v>0</v>
      </c>
      <c r="BH243" s="865">
        <v>0</v>
      </c>
      <c r="BI243" s="865">
        <v>0</v>
      </c>
      <c r="BJ243" s="865">
        <v>0</v>
      </c>
      <c r="BK243" s="865">
        <v>0</v>
      </c>
      <c r="BL243" s="865">
        <v>0</v>
      </c>
      <c r="BM243" s="865">
        <v>0</v>
      </c>
      <c r="BN243" s="865">
        <v>0</v>
      </c>
      <c r="BO243" s="865">
        <v>0</v>
      </c>
      <c r="BP243" s="865">
        <v>0</v>
      </c>
      <c r="BQ243" s="865">
        <v>0</v>
      </c>
      <c r="BR243" s="865">
        <v>0</v>
      </c>
      <c r="BS243" s="865">
        <v>0</v>
      </c>
      <c r="BT243" s="865">
        <v>0</v>
      </c>
      <c r="BU243" s="865">
        <v>0</v>
      </c>
      <c r="BV243" s="865">
        <v>0</v>
      </c>
      <c r="BW243" s="865">
        <v>0</v>
      </c>
      <c r="BX243" s="865">
        <v>0</v>
      </c>
      <c r="BY243" s="865">
        <v>0</v>
      </c>
      <c r="BZ243" s="865">
        <v>0</v>
      </c>
      <c r="CA243" s="865">
        <v>0</v>
      </c>
      <c r="CB243" s="865">
        <v>0</v>
      </c>
      <c r="CC243" s="865">
        <v>0</v>
      </c>
      <c r="CD243" s="865">
        <v>0</v>
      </c>
      <c r="CE243" s="865">
        <v>0</v>
      </c>
      <c r="CF243" s="865">
        <v>0</v>
      </c>
      <c r="CG243" s="865">
        <v>0</v>
      </c>
      <c r="CH243" s="865">
        <v>0</v>
      </c>
      <c r="CI243" s="865">
        <v>0</v>
      </c>
      <c r="CJ243" s="865">
        <v>0</v>
      </c>
      <c r="CK243" s="865">
        <v>0</v>
      </c>
      <c r="CL243" s="865">
        <v>0</v>
      </c>
      <c r="CM243" s="865">
        <v>0</v>
      </c>
      <c r="CN243" s="865">
        <v>0</v>
      </c>
      <c r="CO243" s="865">
        <v>0</v>
      </c>
      <c r="CP243" s="865">
        <v>0</v>
      </c>
      <c r="CQ243" s="865">
        <v>0</v>
      </c>
      <c r="CR243" s="865">
        <v>0</v>
      </c>
      <c r="CS243" s="865">
        <v>0</v>
      </c>
      <c r="CT243" s="865">
        <v>0</v>
      </c>
      <c r="CU243" s="865">
        <v>0</v>
      </c>
      <c r="CV243" s="865">
        <v>0</v>
      </c>
      <c r="CW243" s="865">
        <v>0</v>
      </c>
      <c r="CX243" s="865">
        <v>0</v>
      </c>
      <c r="CY243" s="865">
        <v>0</v>
      </c>
      <c r="CZ243" s="865">
        <v>0</v>
      </c>
      <c r="DA243" s="865">
        <v>0</v>
      </c>
      <c r="DB243" s="865">
        <v>0</v>
      </c>
      <c r="DC243" s="865">
        <v>0</v>
      </c>
      <c r="DD243" s="865">
        <v>0</v>
      </c>
      <c r="DE243" s="865">
        <v>0</v>
      </c>
      <c r="DF243" s="865">
        <v>0</v>
      </c>
      <c r="DG243" s="865">
        <v>0</v>
      </c>
      <c r="DH243" s="865">
        <v>0</v>
      </c>
      <c r="DI243" s="865">
        <v>0</v>
      </c>
      <c r="DJ243" s="865">
        <v>0</v>
      </c>
      <c r="DK243" s="865">
        <v>0</v>
      </c>
      <c r="DL243" s="865">
        <v>0</v>
      </c>
      <c r="DM243" s="865">
        <v>0</v>
      </c>
      <c r="DN243" s="865">
        <v>0</v>
      </c>
      <c r="DO243" s="865">
        <v>0</v>
      </c>
      <c r="DP243" s="865">
        <v>0</v>
      </c>
      <c r="DQ243" s="865">
        <v>0</v>
      </c>
      <c r="DR243" s="865">
        <v>0</v>
      </c>
      <c r="DS243" s="865">
        <v>0</v>
      </c>
      <c r="DT243" s="865">
        <v>0</v>
      </c>
      <c r="DU243" s="865">
        <v>0</v>
      </c>
      <c r="DV243" s="865">
        <v>0</v>
      </c>
      <c r="DW243" s="865">
        <v>0</v>
      </c>
      <c r="DX243" s="865">
        <v>0</v>
      </c>
      <c r="DY243" s="865">
        <v>0</v>
      </c>
      <c r="DZ243" s="865">
        <v>0</v>
      </c>
      <c r="EA243" s="865">
        <v>0</v>
      </c>
      <c r="EB243" s="865">
        <v>0</v>
      </c>
      <c r="EC243" s="865">
        <v>0</v>
      </c>
      <c r="ED243" s="865">
        <v>0</v>
      </c>
      <c r="EE243" s="865">
        <v>0</v>
      </c>
      <c r="EF243" s="865">
        <v>0</v>
      </c>
      <c r="EG243" s="865">
        <v>0</v>
      </c>
      <c r="EH243" s="865">
        <v>0</v>
      </c>
      <c r="EI243" s="865">
        <v>0</v>
      </c>
      <c r="EJ243" s="865">
        <v>0</v>
      </c>
      <c r="EK243" s="865">
        <v>0</v>
      </c>
      <c r="EL243" s="865">
        <v>0</v>
      </c>
      <c r="EM243" s="865">
        <v>0</v>
      </c>
      <c r="EN243" s="865">
        <v>0</v>
      </c>
      <c r="EO243" s="865">
        <v>0</v>
      </c>
      <c r="EP243" s="865">
        <v>0</v>
      </c>
      <c r="EQ243" s="865">
        <v>0</v>
      </c>
      <c r="ER243" s="865">
        <v>0</v>
      </c>
      <c r="ES243" s="865">
        <v>0</v>
      </c>
      <c r="ET243" s="865">
        <v>0</v>
      </c>
      <c r="EU243" s="865">
        <v>0</v>
      </c>
      <c r="EV243" s="865">
        <v>0</v>
      </c>
      <c r="EW243" s="865">
        <v>0</v>
      </c>
      <c r="EX243" s="865">
        <v>0</v>
      </c>
      <c r="EY243" s="865">
        <v>0</v>
      </c>
      <c r="EZ243" s="865">
        <v>0</v>
      </c>
      <c r="FA243" s="865">
        <v>0</v>
      </c>
      <c r="FB243" s="865">
        <v>0</v>
      </c>
      <c r="FC243" s="865">
        <v>0</v>
      </c>
      <c r="FD243" s="865">
        <v>0</v>
      </c>
      <c r="FE243" s="865">
        <v>0</v>
      </c>
      <c r="FF243" s="865">
        <v>0</v>
      </c>
      <c r="FG243" s="865">
        <v>0</v>
      </c>
      <c r="FH243" s="865">
        <v>0</v>
      </c>
      <c r="FI243" s="865">
        <v>0</v>
      </c>
      <c r="FJ243" s="865">
        <v>0</v>
      </c>
      <c r="FK243" s="865">
        <v>0</v>
      </c>
      <c r="FL243" s="865">
        <v>0</v>
      </c>
      <c r="FM243" s="865">
        <v>0</v>
      </c>
      <c r="FN243" s="865">
        <v>0</v>
      </c>
      <c r="FO243" s="865">
        <v>0</v>
      </c>
      <c r="FP243" s="865">
        <v>0</v>
      </c>
      <c r="FQ243" s="865">
        <v>0</v>
      </c>
      <c r="FR243" s="865">
        <v>0</v>
      </c>
      <c r="FS243" s="865">
        <v>0</v>
      </c>
      <c r="FT243" s="865">
        <v>0</v>
      </c>
      <c r="FU243" s="865">
        <v>0</v>
      </c>
      <c r="FV243" s="865">
        <v>0</v>
      </c>
      <c r="FW243" s="865">
        <v>0</v>
      </c>
      <c r="FX243" s="865">
        <v>0</v>
      </c>
      <c r="FY243" s="865">
        <v>0</v>
      </c>
      <c r="FZ243" s="865">
        <v>0</v>
      </c>
      <c r="GA243" s="865">
        <v>0</v>
      </c>
      <c r="GB243" s="865">
        <v>0</v>
      </c>
      <c r="GC243" s="865">
        <v>0</v>
      </c>
      <c r="GD243" s="865">
        <v>0</v>
      </c>
      <c r="GE243" s="865">
        <v>0</v>
      </c>
      <c r="GF243" s="865">
        <v>0</v>
      </c>
      <c r="GG243" s="865">
        <v>0</v>
      </c>
      <c r="GH243" s="865">
        <v>0</v>
      </c>
      <c r="GI243" s="865">
        <v>0</v>
      </c>
      <c r="GJ243" s="865">
        <v>0</v>
      </c>
      <c r="GK243" s="865">
        <v>0</v>
      </c>
      <c r="GL243" s="865">
        <v>0</v>
      </c>
      <c r="GM243" s="865">
        <v>0</v>
      </c>
      <c r="GN243" s="865">
        <v>0</v>
      </c>
      <c r="GO243" s="865">
        <v>0</v>
      </c>
      <c r="GP243" s="865">
        <v>0</v>
      </c>
      <c r="GQ243" s="865">
        <v>0</v>
      </c>
      <c r="GR243" s="865">
        <v>0</v>
      </c>
      <c r="GS243" s="865">
        <v>0</v>
      </c>
      <c r="GT243" s="865">
        <v>0</v>
      </c>
      <c r="GU243" s="865">
        <v>0</v>
      </c>
      <c r="GV243" s="865">
        <v>0</v>
      </c>
      <c r="GW243" s="865">
        <v>0</v>
      </c>
      <c r="GX243" s="865">
        <v>0</v>
      </c>
      <c r="GY243" s="865">
        <v>0</v>
      </c>
      <c r="GZ243" s="865">
        <v>0</v>
      </c>
      <c r="HA243" s="865">
        <v>0</v>
      </c>
      <c r="HB243" s="865">
        <v>0</v>
      </c>
      <c r="HC243" s="865">
        <v>0</v>
      </c>
      <c r="HD243" s="865">
        <v>0</v>
      </c>
      <c r="HE243" s="865">
        <v>0</v>
      </c>
      <c r="HF243" s="865">
        <v>0</v>
      </c>
      <c r="HG243" s="865">
        <v>0</v>
      </c>
      <c r="HH243" s="865">
        <v>0</v>
      </c>
      <c r="HI243" s="865">
        <v>0</v>
      </c>
      <c r="HJ243" s="865">
        <v>0</v>
      </c>
      <c r="HK243" s="865">
        <v>0</v>
      </c>
      <c r="HL243" s="865">
        <v>0</v>
      </c>
      <c r="HM243" s="865">
        <v>0</v>
      </c>
      <c r="HN243" s="865">
        <v>0</v>
      </c>
      <c r="HO243" s="865">
        <v>0</v>
      </c>
      <c r="HP243" s="865">
        <v>0</v>
      </c>
      <c r="HQ243" s="865">
        <v>0</v>
      </c>
      <c r="HR243" s="865">
        <v>0</v>
      </c>
      <c r="HS243" s="865">
        <v>0</v>
      </c>
      <c r="HT243" s="865">
        <v>0</v>
      </c>
      <c r="HU243" s="865">
        <v>0</v>
      </c>
      <c r="HV243" s="865">
        <v>0</v>
      </c>
      <c r="HW243" s="865">
        <v>0</v>
      </c>
      <c r="HX243" s="865">
        <v>0</v>
      </c>
      <c r="HY243" s="865">
        <v>0</v>
      </c>
      <c r="HZ243" s="865">
        <v>0</v>
      </c>
      <c r="IA243" s="865">
        <v>0</v>
      </c>
      <c r="IB243" s="865">
        <v>0</v>
      </c>
      <c r="IC243" s="865">
        <v>0</v>
      </c>
      <c r="ID243" s="865">
        <v>0</v>
      </c>
      <c r="IE243" s="865">
        <v>0</v>
      </c>
      <c r="IF243" s="865">
        <v>0</v>
      </c>
      <c r="IG243" s="865">
        <v>0</v>
      </c>
      <c r="IH243" s="865">
        <v>0</v>
      </c>
      <c r="II243" s="865">
        <v>0</v>
      </c>
      <c r="IJ243" s="865">
        <v>0</v>
      </c>
      <c r="IK243" s="865">
        <v>0</v>
      </c>
      <c r="IL243" s="865">
        <v>0</v>
      </c>
      <c r="IM243" s="865">
        <v>0</v>
      </c>
      <c r="IN243" s="865">
        <v>0</v>
      </c>
      <c r="IO243" s="865">
        <v>0</v>
      </c>
      <c r="IP243" s="865">
        <v>0</v>
      </c>
      <c r="IQ243" s="865">
        <v>0</v>
      </c>
      <c r="IR243" s="865">
        <v>0</v>
      </c>
      <c r="IS243" s="865">
        <v>0</v>
      </c>
      <c r="IT243" s="865">
        <v>0</v>
      </c>
      <c r="IU243" s="865">
        <v>0</v>
      </c>
      <c r="IV243" s="865">
        <v>0</v>
      </c>
      <c r="IW243" s="865">
        <v>0</v>
      </c>
      <c r="IX243" s="865">
        <v>0</v>
      </c>
      <c r="IY243" s="865">
        <v>0</v>
      </c>
      <c r="IZ243" s="865">
        <v>0</v>
      </c>
      <c r="JA243" s="865">
        <v>0</v>
      </c>
      <c r="JB243" s="865">
        <v>0</v>
      </c>
      <c r="JC243" s="865">
        <v>0</v>
      </c>
      <c r="JD243" s="865">
        <v>0</v>
      </c>
      <c r="JE243" s="865">
        <v>0</v>
      </c>
      <c r="JF243" s="865">
        <v>0</v>
      </c>
      <c r="JG243" s="865">
        <v>0</v>
      </c>
      <c r="JH243" s="865">
        <v>0</v>
      </c>
      <c r="JI243" s="865">
        <v>0</v>
      </c>
      <c r="JJ243" s="865">
        <v>0</v>
      </c>
      <c r="JK243" s="865">
        <v>0</v>
      </c>
      <c r="JL243" s="865">
        <v>0</v>
      </c>
      <c r="JM243" s="865">
        <v>0</v>
      </c>
      <c r="JN243" s="865">
        <v>0</v>
      </c>
      <c r="JO243" s="865">
        <v>0</v>
      </c>
      <c r="JP243" s="865">
        <v>0</v>
      </c>
      <c r="JQ243" s="865">
        <v>0</v>
      </c>
      <c r="JR243" s="865">
        <v>0</v>
      </c>
      <c r="JS243" s="865">
        <v>0</v>
      </c>
      <c r="JT243" s="865">
        <v>0</v>
      </c>
      <c r="JU243" s="865">
        <v>0</v>
      </c>
      <c r="JV243" s="865">
        <v>0</v>
      </c>
      <c r="JW243" s="865">
        <v>0</v>
      </c>
      <c r="JX243" s="865">
        <v>0</v>
      </c>
      <c r="JY243" s="865">
        <v>0</v>
      </c>
      <c r="JZ243" s="865">
        <v>0</v>
      </c>
      <c r="KA243" s="865">
        <v>0</v>
      </c>
      <c r="KB243" s="865">
        <v>0</v>
      </c>
      <c r="KC243" s="865">
        <v>0</v>
      </c>
      <c r="KD243" s="865">
        <v>0</v>
      </c>
      <c r="KE243" s="865">
        <v>0</v>
      </c>
      <c r="KF243" s="865">
        <v>0</v>
      </c>
      <c r="KG243" s="865">
        <v>0</v>
      </c>
      <c r="KH243" s="865">
        <v>0</v>
      </c>
      <c r="KI243" s="865">
        <v>0</v>
      </c>
      <c r="KJ243" s="865">
        <v>0</v>
      </c>
      <c r="KK243" s="865">
        <v>0</v>
      </c>
      <c r="KL243" s="865">
        <v>0</v>
      </c>
      <c r="KM243" s="865">
        <v>0</v>
      </c>
      <c r="KN243" s="865">
        <v>0</v>
      </c>
      <c r="KO243" s="865">
        <v>0</v>
      </c>
      <c r="KP243" s="865">
        <v>0</v>
      </c>
      <c r="KQ243" s="865">
        <v>0</v>
      </c>
      <c r="KR243" s="865">
        <v>0</v>
      </c>
      <c r="KS243" s="865">
        <v>0</v>
      </c>
      <c r="KT243" s="865">
        <v>0</v>
      </c>
      <c r="KU243" s="865">
        <v>0</v>
      </c>
      <c r="KV243" s="865">
        <v>0</v>
      </c>
      <c r="KW243" s="865">
        <v>0</v>
      </c>
      <c r="KX243" s="865">
        <v>0</v>
      </c>
      <c r="KY243" s="865">
        <v>0</v>
      </c>
      <c r="KZ243" s="865">
        <v>0</v>
      </c>
      <c r="LA243" s="865">
        <v>0</v>
      </c>
      <c r="LB243" s="865">
        <v>0</v>
      </c>
      <c r="LC243" s="865">
        <v>0</v>
      </c>
      <c r="LD243" s="865">
        <v>0</v>
      </c>
      <c r="LE243" s="865">
        <v>0</v>
      </c>
      <c r="LF243" s="865">
        <v>0</v>
      </c>
      <c r="LG243" s="865">
        <v>0</v>
      </c>
      <c r="LH243" s="865">
        <v>0</v>
      </c>
      <c r="LI243" s="865">
        <v>0</v>
      </c>
      <c r="LJ243" s="865">
        <v>0</v>
      </c>
      <c r="LK243" s="865">
        <v>0</v>
      </c>
      <c r="LL243" s="865">
        <v>0</v>
      </c>
      <c r="LM243" s="865">
        <v>0</v>
      </c>
      <c r="LN243" s="865">
        <v>0</v>
      </c>
      <c r="LO243" s="865">
        <v>0</v>
      </c>
      <c r="LP243" s="865">
        <v>0</v>
      </c>
      <c r="LQ243" s="865">
        <v>0</v>
      </c>
      <c r="LR243" s="865">
        <v>0</v>
      </c>
      <c r="LS243" s="865">
        <v>0</v>
      </c>
      <c r="LT243" s="865">
        <v>0</v>
      </c>
      <c r="LU243" s="865">
        <v>0</v>
      </c>
      <c r="LV243" s="865">
        <v>0</v>
      </c>
      <c r="LW243" s="865">
        <v>0</v>
      </c>
      <c r="LX243" s="865">
        <v>0</v>
      </c>
      <c r="LY243" s="865">
        <v>0</v>
      </c>
      <c r="LZ243" s="865">
        <v>0</v>
      </c>
      <c r="MA243" s="865">
        <v>0</v>
      </c>
      <c r="MB243" s="865">
        <v>0</v>
      </c>
      <c r="MC243" s="865">
        <v>0</v>
      </c>
      <c r="MD243" s="865">
        <v>0</v>
      </c>
      <c r="ME243" s="865">
        <v>0</v>
      </c>
      <c r="MF243" s="865">
        <v>0</v>
      </c>
      <c r="MG243" s="865">
        <v>0</v>
      </c>
      <c r="MH243" s="865">
        <v>0</v>
      </c>
      <c r="MI243" s="865">
        <v>0</v>
      </c>
      <c r="MJ243" s="865">
        <v>0</v>
      </c>
      <c r="MK243" s="865">
        <v>0</v>
      </c>
      <c r="ML243" s="865">
        <v>0</v>
      </c>
      <c r="MM243" s="865">
        <v>0</v>
      </c>
      <c r="MN243" s="865">
        <v>0</v>
      </c>
      <c r="MO243" s="865">
        <v>0</v>
      </c>
      <c r="MP243" s="865">
        <v>0</v>
      </c>
      <c r="MQ243" s="865">
        <v>0</v>
      </c>
      <c r="MR243" s="865">
        <v>0</v>
      </c>
      <c r="MS243" s="865">
        <v>0</v>
      </c>
      <c r="MT243" s="865">
        <v>0</v>
      </c>
      <c r="MU243" s="865">
        <v>0</v>
      </c>
      <c r="MV243" s="865">
        <v>0</v>
      </c>
      <c r="MW243" s="865">
        <v>0</v>
      </c>
      <c r="MX243" s="865">
        <v>0</v>
      </c>
      <c r="MY243" s="865">
        <v>0</v>
      </c>
      <c r="MZ243" s="865">
        <v>0</v>
      </c>
      <c r="NA243" s="865">
        <v>0</v>
      </c>
      <c r="NB243" s="865">
        <v>0</v>
      </c>
      <c r="NC243" s="865">
        <v>0</v>
      </c>
      <c r="ND243" s="865">
        <v>0</v>
      </c>
      <c r="NE243" s="865">
        <v>0</v>
      </c>
      <c r="NF243" s="865">
        <v>0</v>
      </c>
      <c r="NG243" s="865">
        <v>0</v>
      </c>
      <c r="NH243" s="865">
        <v>0</v>
      </c>
      <c r="NI243" s="865">
        <v>0</v>
      </c>
      <c r="NJ243" s="865">
        <v>0</v>
      </c>
      <c r="NK243" s="865">
        <v>0</v>
      </c>
      <c r="NL243" s="865">
        <v>0</v>
      </c>
      <c r="NM243" s="865">
        <v>0</v>
      </c>
      <c r="NN243" s="865">
        <v>0</v>
      </c>
      <c r="NO243" s="865">
        <v>0</v>
      </c>
      <c r="NP243" s="865">
        <v>0</v>
      </c>
      <c r="NQ243" s="865">
        <v>0</v>
      </c>
      <c r="NR243" s="865">
        <v>0</v>
      </c>
      <c r="NS243" s="865">
        <v>0</v>
      </c>
      <c r="NT243" s="865">
        <v>0</v>
      </c>
      <c r="NU243" s="865">
        <v>0</v>
      </c>
      <c r="NV243" s="865">
        <v>0</v>
      </c>
      <c r="NW243" s="865">
        <v>0</v>
      </c>
      <c r="NX243" s="865">
        <v>0</v>
      </c>
      <c r="NY243" s="865">
        <v>0</v>
      </c>
      <c r="NZ243" s="865">
        <v>0</v>
      </c>
      <c r="OA243" s="865">
        <v>0</v>
      </c>
      <c r="OB243" s="865">
        <v>0</v>
      </c>
      <c r="OC243" s="865">
        <v>0</v>
      </c>
      <c r="OD243" s="865">
        <v>0</v>
      </c>
      <c r="OE243" s="865">
        <v>0</v>
      </c>
      <c r="OF243" s="865">
        <v>0</v>
      </c>
      <c r="OG243" s="865">
        <v>0</v>
      </c>
      <c r="OH243" s="865">
        <v>0</v>
      </c>
      <c r="OI243" s="865">
        <v>0</v>
      </c>
      <c r="OJ243" s="865">
        <v>0</v>
      </c>
      <c r="OK243" s="865">
        <v>0</v>
      </c>
      <c r="OL243" s="865">
        <v>0</v>
      </c>
      <c r="OM243" s="865">
        <v>0</v>
      </c>
      <c r="ON243" s="865">
        <v>0</v>
      </c>
      <c r="OO243" s="865">
        <v>0</v>
      </c>
      <c r="OP243" s="865">
        <v>0</v>
      </c>
      <c r="OQ243" s="865">
        <v>0</v>
      </c>
      <c r="OR243" s="865">
        <v>0</v>
      </c>
      <c r="OS243" s="865">
        <v>0</v>
      </c>
      <c r="OT243" s="865">
        <v>0</v>
      </c>
      <c r="OU243" s="865">
        <v>0</v>
      </c>
      <c r="OV243" s="865">
        <v>0</v>
      </c>
      <c r="OW243" s="865">
        <v>0</v>
      </c>
      <c r="OX243" s="865">
        <v>0</v>
      </c>
      <c r="OY243" s="865">
        <v>0</v>
      </c>
      <c r="OZ243" s="865">
        <v>0</v>
      </c>
      <c r="PA243" s="865">
        <v>0</v>
      </c>
      <c r="PB243" s="865">
        <v>0</v>
      </c>
      <c r="PC243" s="865">
        <v>0</v>
      </c>
      <c r="PD243" s="865">
        <v>0</v>
      </c>
      <c r="PE243" s="865">
        <v>0</v>
      </c>
      <c r="PF243" s="865">
        <v>0</v>
      </c>
      <c r="PG243" s="865">
        <v>0</v>
      </c>
      <c r="PH243" s="865">
        <v>0</v>
      </c>
      <c r="PI243" s="865">
        <v>0</v>
      </c>
      <c r="PJ243" s="865">
        <v>0</v>
      </c>
      <c r="PK243" s="865">
        <v>0</v>
      </c>
      <c r="PL243" s="865">
        <v>0</v>
      </c>
      <c r="PM243" s="865">
        <v>0</v>
      </c>
      <c r="PN243" s="865">
        <v>0</v>
      </c>
      <c r="PO243" s="865">
        <v>0</v>
      </c>
      <c r="PP243" s="865">
        <v>0</v>
      </c>
      <c r="PQ243" s="865">
        <v>0</v>
      </c>
      <c r="PR243" s="865">
        <v>0</v>
      </c>
      <c r="PS243" s="865">
        <v>0</v>
      </c>
      <c r="PT243" s="865">
        <v>0</v>
      </c>
      <c r="PU243" s="865">
        <v>0</v>
      </c>
      <c r="PV243" s="865">
        <v>0</v>
      </c>
      <c r="PW243" s="865">
        <v>0</v>
      </c>
      <c r="PX243" s="865">
        <v>0</v>
      </c>
      <c r="PY243" s="865">
        <v>0</v>
      </c>
      <c r="PZ243" s="865">
        <v>0</v>
      </c>
      <c r="QA243" s="865">
        <v>0</v>
      </c>
      <c r="QB243" s="865">
        <v>0</v>
      </c>
      <c r="QC243" s="865">
        <v>0</v>
      </c>
      <c r="QD243" s="865">
        <v>0</v>
      </c>
      <c r="QE243" s="865">
        <v>0</v>
      </c>
      <c r="QF243" s="865">
        <v>0</v>
      </c>
      <c r="QG243" s="865">
        <v>0</v>
      </c>
      <c r="QH243" s="865">
        <v>0</v>
      </c>
      <c r="QI243" s="865">
        <v>0</v>
      </c>
      <c r="QJ243" s="865">
        <v>0</v>
      </c>
      <c r="QK243" s="865">
        <v>0</v>
      </c>
      <c r="QL243" s="865">
        <v>0</v>
      </c>
      <c r="QM243" s="865">
        <v>0</v>
      </c>
      <c r="QN243" s="865">
        <v>0</v>
      </c>
      <c r="QO243" s="865">
        <v>0</v>
      </c>
      <c r="QP243" s="865">
        <v>0</v>
      </c>
      <c r="QQ243" s="865">
        <v>0</v>
      </c>
      <c r="QR243" s="865">
        <v>0</v>
      </c>
      <c r="QS243" s="865">
        <v>0</v>
      </c>
      <c r="QT243" s="865">
        <v>0</v>
      </c>
      <c r="QU243" s="865">
        <v>0</v>
      </c>
      <c r="QV243" s="865">
        <v>0</v>
      </c>
      <c r="QW243" s="865">
        <v>0</v>
      </c>
      <c r="QX243" s="865">
        <v>0</v>
      </c>
      <c r="QY243" s="865">
        <v>0</v>
      </c>
      <c r="QZ243" s="865">
        <v>0</v>
      </c>
      <c r="RA243" s="865">
        <v>0</v>
      </c>
      <c r="RB243" s="865">
        <v>0</v>
      </c>
      <c r="RC243" s="865">
        <v>0</v>
      </c>
      <c r="RD243" s="865">
        <v>0</v>
      </c>
      <c r="RE243" s="865">
        <v>0</v>
      </c>
      <c r="RF243" s="865">
        <v>0</v>
      </c>
      <c r="RG243" s="865">
        <v>0</v>
      </c>
      <c r="RH243" s="865">
        <v>0</v>
      </c>
      <c r="RI243" s="865">
        <v>0</v>
      </c>
      <c r="RJ243" s="865">
        <v>0</v>
      </c>
      <c r="RK243" s="865">
        <v>0</v>
      </c>
      <c r="RL243" s="865">
        <v>0</v>
      </c>
      <c r="RM243" s="865">
        <v>0</v>
      </c>
      <c r="RN243" s="865">
        <v>0</v>
      </c>
      <c r="RO243" s="865">
        <v>0</v>
      </c>
      <c r="RP243" s="865">
        <v>0</v>
      </c>
      <c r="RQ243" s="865">
        <v>0</v>
      </c>
      <c r="RR243" s="865">
        <v>0</v>
      </c>
      <c r="RS243" s="865">
        <v>0</v>
      </c>
      <c r="RT243" s="865">
        <v>0</v>
      </c>
      <c r="RU243" s="865">
        <v>0</v>
      </c>
      <c r="RV243" s="865">
        <v>0</v>
      </c>
      <c r="RW243" s="865">
        <v>0</v>
      </c>
      <c r="RX243" s="865">
        <v>0</v>
      </c>
      <c r="RY243" s="865">
        <v>0</v>
      </c>
      <c r="RZ243" s="865">
        <v>0</v>
      </c>
      <c r="SA243" s="865">
        <v>0</v>
      </c>
      <c r="SB243" s="865">
        <v>0</v>
      </c>
      <c r="SC243" s="865">
        <v>0</v>
      </c>
      <c r="SD243" s="865">
        <v>0</v>
      </c>
      <c r="SE243" s="865">
        <v>0</v>
      </c>
      <c r="SF243" s="865">
        <v>0</v>
      </c>
      <c r="SG243" s="865">
        <v>0</v>
      </c>
      <c r="SH243" s="865">
        <v>0</v>
      </c>
      <c r="SI243" s="865">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758</v>
      </c>
      <c r="J244" s="601"/>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759</v>
      </c>
      <c r="J245" s="660"/>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760</v>
      </c>
      <c r="J246" s="661"/>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761</v>
      </c>
      <c r="J247" s="759"/>
      <c r="K247" s="864">
        <v>0</v>
      </c>
      <c r="L247" s="864">
        <v>0</v>
      </c>
      <c r="M247" s="864">
        <v>0</v>
      </c>
      <c r="N247" s="864">
        <v>0</v>
      </c>
      <c r="O247" s="864">
        <v>0</v>
      </c>
      <c r="P247" s="864">
        <v>0</v>
      </c>
      <c r="Q247" s="864">
        <v>0</v>
      </c>
      <c r="R247" s="864">
        <v>0</v>
      </c>
      <c r="S247" s="864">
        <v>0</v>
      </c>
      <c r="T247" s="864">
        <v>0</v>
      </c>
      <c r="U247" s="864">
        <v>0</v>
      </c>
      <c r="V247" s="864">
        <v>0</v>
      </c>
      <c r="W247" s="864">
        <v>0</v>
      </c>
      <c r="X247" s="864">
        <v>0</v>
      </c>
      <c r="Y247" s="864">
        <v>0</v>
      </c>
      <c r="Z247" s="864">
        <v>0</v>
      </c>
      <c r="AA247" s="864">
        <v>0</v>
      </c>
      <c r="AB247" s="864">
        <v>0</v>
      </c>
      <c r="AC247" s="864">
        <v>0</v>
      </c>
      <c r="AD247" s="864">
        <v>0</v>
      </c>
      <c r="AE247" s="864">
        <v>0</v>
      </c>
      <c r="AF247" s="864">
        <v>0</v>
      </c>
      <c r="AG247" s="864">
        <v>0</v>
      </c>
      <c r="AH247" s="864">
        <v>0</v>
      </c>
      <c r="AI247" s="864">
        <v>0</v>
      </c>
      <c r="AJ247" s="864">
        <v>0</v>
      </c>
      <c r="AK247" s="864">
        <v>0</v>
      </c>
      <c r="AL247" s="864">
        <v>0</v>
      </c>
      <c r="AM247" s="864">
        <v>0</v>
      </c>
      <c r="AN247" s="864">
        <v>0</v>
      </c>
      <c r="AO247" s="864">
        <v>0</v>
      </c>
      <c r="AP247" s="864">
        <v>0</v>
      </c>
      <c r="AQ247" s="864">
        <v>0</v>
      </c>
      <c r="AR247" s="864">
        <v>0</v>
      </c>
      <c r="AS247" s="864">
        <v>0</v>
      </c>
      <c r="AT247" s="864">
        <v>0</v>
      </c>
      <c r="AU247" s="864">
        <v>0</v>
      </c>
      <c r="AV247" s="864">
        <v>0</v>
      </c>
      <c r="AW247" s="864">
        <v>0</v>
      </c>
      <c r="AX247" s="864">
        <v>0</v>
      </c>
      <c r="AY247" s="864">
        <v>0</v>
      </c>
      <c r="AZ247" s="864">
        <v>0</v>
      </c>
      <c r="BA247" s="864">
        <v>0</v>
      </c>
      <c r="BB247" s="864">
        <v>0</v>
      </c>
      <c r="BC247" s="864">
        <v>0</v>
      </c>
      <c r="BD247" s="864">
        <v>0</v>
      </c>
      <c r="BE247" s="864">
        <v>0</v>
      </c>
      <c r="BF247" s="864">
        <v>0</v>
      </c>
      <c r="BG247" s="864">
        <v>0</v>
      </c>
      <c r="BH247" s="864">
        <v>0</v>
      </c>
      <c r="BI247" s="864">
        <v>0</v>
      </c>
      <c r="BJ247" s="864">
        <v>0</v>
      </c>
      <c r="BK247" s="864">
        <v>0</v>
      </c>
      <c r="BL247" s="864">
        <v>0</v>
      </c>
      <c r="BM247" s="864">
        <v>0</v>
      </c>
      <c r="BN247" s="864">
        <v>0</v>
      </c>
      <c r="BO247" s="864">
        <v>0</v>
      </c>
      <c r="BP247" s="864">
        <v>0</v>
      </c>
      <c r="BQ247" s="864">
        <v>0</v>
      </c>
      <c r="BR247" s="864">
        <v>0</v>
      </c>
      <c r="BS247" s="864">
        <v>0</v>
      </c>
      <c r="BT247" s="864">
        <v>0</v>
      </c>
      <c r="BU247" s="864">
        <v>0</v>
      </c>
      <c r="BV247" s="864">
        <v>0</v>
      </c>
      <c r="BW247" s="864">
        <v>0</v>
      </c>
      <c r="BX247" s="864">
        <v>0</v>
      </c>
      <c r="BY247" s="864">
        <v>0</v>
      </c>
      <c r="BZ247" s="864">
        <v>0</v>
      </c>
      <c r="CA247" s="864">
        <v>0</v>
      </c>
      <c r="CB247" s="864">
        <v>0</v>
      </c>
      <c r="CC247" s="864">
        <v>0</v>
      </c>
      <c r="CD247" s="864">
        <v>0</v>
      </c>
      <c r="CE247" s="864">
        <v>0</v>
      </c>
      <c r="CF247" s="864">
        <v>0</v>
      </c>
      <c r="CG247" s="864">
        <v>0</v>
      </c>
      <c r="CH247" s="864">
        <v>0</v>
      </c>
      <c r="CI247" s="864">
        <v>0</v>
      </c>
      <c r="CJ247" s="864">
        <v>0</v>
      </c>
      <c r="CK247" s="864">
        <v>0</v>
      </c>
      <c r="CL247" s="864">
        <v>0</v>
      </c>
      <c r="CM247" s="864">
        <v>0</v>
      </c>
      <c r="CN247" s="864">
        <v>0</v>
      </c>
      <c r="CO247" s="864">
        <v>0</v>
      </c>
      <c r="CP247" s="864">
        <v>0</v>
      </c>
      <c r="CQ247" s="864">
        <v>0</v>
      </c>
      <c r="CR247" s="864">
        <v>0</v>
      </c>
      <c r="CS247" s="864">
        <v>0</v>
      </c>
      <c r="CT247" s="864">
        <v>0</v>
      </c>
      <c r="CU247" s="864">
        <v>0</v>
      </c>
      <c r="CV247" s="864">
        <v>0</v>
      </c>
      <c r="CW247" s="864">
        <v>0</v>
      </c>
      <c r="CX247" s="864">
        <v>0</v>
      </c>
      <c r="CY247" s="864">
        <v>0</v>
      </c>
      <c r="CZ247" s="864">
        <v>0</v>
      </c>
      <c r="DA247" s="864">
        <v>0</v>
      </c>
      <c r="DB247" s="864">
        <v>0</v>
      </c>
      <c r="DC247" s="864">
        <v>0</v>
      </c>
      <c r="DD247" s="864">
        <v>0</v>
      </c>
      <c r="DE247" s="864">
        <v>0</v>
      </c>
      <c r="DF247" s="864">
        <v>0</v>
      </c>
      <c r="DG247" s="864">
        <v>0</v>
      </c>
      <c r="DH247" s="864">
        <v>0</v>
      </c>
      <c r="DI247" s="864">
        <v>0</v>
      </c>
      <c r="DJ247" s="864">
        <v>0</v>
      </c>
      <c r="DK247" s="864">
        <v>0</v>
      </c>
      <c r="DL247" s="864">
        <v>0</v>
      </c>
      <c r="DM247" s="864">
        <v>0</v>
      </c>
      <c r="DN247" s="864">
        <v>0</v>
      </c>
      <c r="DO247" s="864">
        <v>0</v>
      </c>
      <c r="DP247" s="864">
        <v>0</v>
      </c>
      <c r="DQ247" s="864">
        <v>0</v>
      </c>
      <c r="DR247" s="864">
        <v>0</v>
      </c>
      <c r="DS247" s="864">
        <v>0</v>
      </c>
      <c r="DT247" s="864">
        <v>0</v>
      </c>
      <c r="DU247" s="864">
        <v>0</v>
      </c>
      <c r="DV247" s="864">
        <v>0</v>
      </c>
      <c r="DW247" s="864">
        <v>0</v>
      </c>
      <c r="DX247" s="864">
        <v>0</v>
      </c>
      <c r="DY247" s="864">
        <v>0</v>
      </c>
      <c r="DZ247" s="864">
        <v>0</v>
      </c>
      <c r="EA247" s="864">
        <v>0</v>
      </c>
      <c r="EB247" s="864">
        <v>0</v>
      </c>
      <c r="EC247" s="864">
        <v>0</v>
      </c>
      <c r="ED247" s="864">
        <v>0</v>
      </c>
      <c r="EE247" s="864">
        <v>0</v>
      </c>
      <c r="EF247" s="864">
        <v>0</v>
      </c>
      <c r="EG247" s="864">
        <v>0</v>
      </c>
      <c r="EH247" s="864">
        <v>0</v>
      </c>
      <c r="EI247" s="864">
        <v>0</v>
      </c>
      <c r="EJ247" s="864">
        <v>0</v>
      </c>
      <c r="EK247" s="864">
        <v>0</v>
      </c>
      <c r="EL247" s="864">
        <v>0</v>
      </c>
      <c r="EM247" s="864">
        <v>0</v>
      </c>
      <c r="EN247" s="864">
        <v>0</v>
      </c>
      <c r="EO247" s="864">
        <v>0</v>
      </c>
      <c r="EP247" s="864">
        <v>0</v>
      </c>
      <c r="EQ247" s="864">
        <v>0</v>
      </c>
      <c r="ER247" s="864">
        <v>0</v>
      </c>
      <c r="ES247" s="864">
        <v>0</v>
      </c>
      <c r="ET247" s="864">
        <v>0</v>
      </c>
      <c r="EU247" s="864">
        <v>0</v>
      </c>
      <c r="EV247" s="864">
        <v>0</v>
      </c>
      <c r="EW247" s="864">
        <v>0</v>
      </c>
      <c r="EX247" s="864">
        <v>0</v>
      </c>
      <c r="EY247" s="864">
        <v>0</v>
      </c>
      <c r="EZ247" s="864">
        <v>0</v>
      </c>
      <c r="FA247" s="864">
        <v>0</v>
      </c>
      <c r="FB247" s="864">
        <v>0</v>
      </c>
      <c r="FC247" s="864">
        <v>0</v>
      </c>
      <c r="FD247" s="864">
        <v>0</v>
      </c>
      <c r="FE247" s="864">
        <v>0</v>
      </c>
      <c r="FF247" s="864">
        <v>0</v>
      </c>
      <c r="FG247" s="864">
        <v>0</v>
      </c>
      <c r="FH247" s="864">
        <v>0</v>
      </c>
      <c r="FI247" s="864">
        <v>0</v>
      </c>
      <c r="FJ247" s="864">
        <v>0</v>
      </c>
      <c r="FK247" s="864">
        <v>0</v>
      </c>
      <c r="FL247" s="864">
        <v>0</v>
      </c>
      <c r="FM247" s="864">
        <v>0</v>
      </c>
      <c r="FN247" s="864">
        <v>0</v>
      </c>
      <c r="FO247" s="864">
        <v>0</v>
      </c>
      <c r="FP247" s="864">
        <v>0</v>
      </c>
      <c r="FQ247" s="864">
        <v>0</v>
      </c>
      <c r="FR247" s="864">
        <v>0</v>
      </c>
      <c r="FS247" s="864">
        <v>0</v>
      </c>
      <c r="FT247" s="864">
        <v>0</v>
      </c>
      <c r="FU247" s="864">
        <v>0</v>
      </c>
      <c r="FV247" s="864">
        <v>0</v>
      </c>
      <c r="FW247" s="864">
        <v>0</v>
      </c>
      <c r="FX247" s="864">
        <v>0</v>
      </c>
      <c r="FY247" s="864">
        <v>0</v>
      </c>
      <c r="FZ247" s="864">
        <v>0</v>
      </c>
      <c r="GA247" s="864">
        <v>0</v>
      </c>
      <c r="GB247" s="864">
        <v>0</v>
      </c>
      <c r="GC247" s="864">
        <v>0</v>
      </c>
      <c r="GD247" s="864">
        <v>0</v>
      </c>
      <c r="GE247" s="864">
        <v>0</v>
      </c>
      <c r="GF247" s="864">
        <v>0</v>
      </c>
      <c r="GG247" s="864">
        <v>0</v>
      </c>
      <c r="GH247" s="864">
        <v>0</v>
      </c>
      <c r="GI247" s="864">
        <v>0</v>
      </c>
      <c r="GJ247" s="864">
        <v>0</v>
      </c>
      <c r="GK247" s="864">
        <v>0</v>
      </c>
      <c r="GL247" s="864">
        <v>0</v>
      </c>
      <c r="GM247" s="864">
        <v>0</v>
      </c>
      <c r="GN247" s="864">
        <v>0</v>
      </c>
      <c r="GO247" s="864">
        <v>0</v>
      </c>
      <c r="GP247" s="864">
        <v>0</v>
      </c>
      <c r="GQ247" s="864">
        <v>0</v>
      </c>
      <c r="GR247" s="864">
        <v>0</v>
      </c>
      <c r="GS247" s="864">
        <v>0</v>
      </c>
      <c r="GT247" s="864">
        <v>0</v>
      </c>
      <c r="GU247" s="864">
        <v>0</v>
      </c>
      <c r="GV247" s="864">
        <v>0</v>
      </c>
      <c r="GW247" s="864">
        <v>0</v>
      </c>
      <c r="GX247" s="864">
        <v>0</v>
      </c>
      <c r="GY247" s="864">
        <v>0</v>
      </c>
      <c r="GZ247" s="864">
        <v>0</v>
      </c>
      <c r="HA247" s="864">
        <v>0</v>
      </c>
      <c r="HB247" s="864">
        <v>0</v>
      </c>
      <c r="HC247" s="864">
        <v>0</v>
      </c>
      <c r="HD247" s="864">
        <v>0</v>
      </c>
      <c r="HE247" s="864">
        <v>0</v>
      </c>
      <c r="HF247" s="864">
        <v>0</v>
      </c>
      <c r="HG247" s="864">
        <v>0</v>
      </c>
      <c r="HH247" s="864">
        <v>0</v>
      </c>
      <c r="HI247" s="864">
        <v>0</v>
      </c>
      <c r="HJ247" s="864">
        <v>0</v>
      </c>
      <c r="HK247" s="864">
        <v>0</v>
      </c>
      <c r="HL247" s="864">
        <v>0</v>
      </c>
      <c r="HM247" s="864">
        <v>0</v>
      </c>
      <c r="HN247" s="864">
        <v>0</v>
      </c>
      <c r="HO247" s="864">
        <v>0</v>
      </c>
      <c r="HP247" s="864">
        <v>0</v>
      </c>
      <c r="HQ247" s="864">
        <v>0</v>
      </c>
      <c r="HR247" s="864">
        <v>0</v>
      </c>
      <c r="HS247" s="864">
        <v>0</v>
      </c>
      <c r="HT247" s="864">
        <v>0</v>
      </c>
      <c r="HU247" s="864">
        <v>0</v>
      </c>
      <c r="HV247" s="864">
        <v>0</v>
      </c>
      <c r="HW247" s="864">
        <v>0</v>
      </c>
      <c r="HX247" s="864">
        <v>0</v>
      </c>
      <c r="HY247" s="864">
        <v>0</v>
      </c>
      <c r="HZ247" s="864">
        <v>0</v>
      </c>
      <c r="IA247" s="864">
        <v>0</v>
      </c>
      <c r="IB247" s="864">
        <v>0</v>
      </c>
      <c r="IC247" s="864">
        <v>0</v>
      </c>
      <c r="ID247" s="864">
        <v>0</v>
      </c>
      <c r="IE247" s="864">
        <v>0</v>
      </c>
      <c r="IF247" s="864">
        <v>0</v>
      </c>
      <c r="IG247" s="864">
        <v>0</v>
      </c>
      <c r="IH247" s="864">
        <v>0</v>
      </c>
      <c r="II247" s="864">
        <v>0</v>
      </c>
      <c r="IJ247" s="864">
        <v>0</v>
      </c>
      <c r="IK247" s="864">
        <v>0</v>
      </c>
      <c r="IL247" s="864">
        <v>0</v>
      </c>
      <c r="IM247" s="864">
        <v>0</v>
      </c>
      <c r="IN247" s="864">
        <v>0</v>
      </c>
      <c r="IO247" s="864">
        <v>0</v>
      </c>
      <c r="IP247" s="864">
        <v>0</v>
      </c>
      <c r="IQ247" s="864">
        <v>0</v>
      </c>
      <c r="IR247" s="864">
        <v>0</v>
      </c>
      <c r="IS247" s="864">
        <v>0</v>
      </c>
      <c r="IT247" s="864">
        <v>0</v>
      </c>
      <c r="IU247" s="864">
        <v>0</v>
      </c>
      <c r="IV247" s="864">
        <v>0</v>
      </c>
      <c r="IW247" s="864">
        <v>0</v>
      </c>
      <c r="IX247" s="864">
        <v>0</v>
      </c>
      <c r="IY247" s="864">
        <v>0</v>
      </c>
      <c r="IZ247" s="864">
        <v>0</v>
      </c>
      <c r="JA247" s="864">
        <v>0</v>
      </c>
      <c r="JB247" s="864">
        <v>0</v>
      </c>
      <c r="JC247" s="864">
        <v>0</v>
      </c>
      <c r="JD247" s="864">
        <v>0</v>
      </c>
      <c r="JE247" s="864">
        <v>0</v>
      </c>
      <c r="JF247" s="864">
        <v>0</v>
      </c>
      <c r="JG247" s="864">
        <v>0</v>
      </c>
      <c r="JH247" s="864">
        <v>0</v>
      </c>
      <c r="JI247" s="864">
        <v>0</v>
      </c>
      <c r="JJ247" s="864">
        <v>0</v>
      </c>
      <c r="JK247" s="864">
        <v>0</v>
      </c>
      <c r="JL247" s="864">
        <v>0</v>
      </c>
      <c r="JM247" s="864">
        <v>0</v>
      </c>
      <c r="JN247" s="864">
        <v>0</v>
      </c>
      <c r="JO247" s="864">
        <v>0</v>
      </c>
      <c r="JP247" s="864">
        <v>0</v>
      </c>
      <c r="JQ247" s="864">
        <v>0</v>
      </c>
      <c r="JR247" s="864">
        <v>0</v>
      </c>
      <c r="JS247" s="864">
        <v>0</v>
      </c>
      <c r="JT247" s="864">
        <v>0</v>
      </c>
      <c r="JU247" s="864">
        <v>0</v>
      </c>
      <c r="JV247" s="864">
        <v>0</v>
      </c>
      <c r="JW247" s="864">
        <v>0</v>
      </c>
      <c r="JX247" s="864">
        <v>0</v>
      </c>
      <c r="JY247" s="864">
        <v>0</v>
      </c>
      <c r="JZ247" s="864">
        <v>0</v>
      </c>
      <c r="KA247" s="864">
        <v>0</v>
      </c>
      <c r="KB247" s="864">
        <v>0</v>
      </c>
      <c r="KC247" s="864">
        <v>0</v>
      </c>
      <c r="KD247" s="864">
        <v>0</v>
      </c>
      <c r="KE247" s="864">
        <v>0</v>
      </c>
      <c r="KF247" s="864">
        <v>0</v>
      </c>
      <c r="KG247" s="864">
        <v>0</v>
      </c>
      <c r="KH247" s="864">
        <v>0</v>
      </c>
      <c r="KI247" s="864">
        <v>0</v>
      </c>
      <c r="KJ247" s="864">
        <v>0</v>
      </c>
      <c r="KK247" s="864">
        <v>0</v>
      </c>
      <c r="KL247" s="864">
        <v>0</v>
      </c>
      <c r="KM247" s="864">
        <v>0</v>
      </c>
      <c r="KN247" s="864">
        <v>0</v>
      </c>
      <c r="KO247" s="864">
        <v>0</v>
      </c>
      <c r="KP247" s="864">
        <v>0</v>
      </c>
      <c r="KQ247" s="864">
        <v>0</v>
      </c>
      <c r="KR247" s="864">
        <v>0</v>
      </c>
      <c r="KS247" s="864">
        <v>0</v>
      </c>
      <c r="KT247" s="864">
        <v>0</v>
      </c>
      <c r="KU247" s="864">
        <v>0</v>
      </c>
      <c r="KV247" s="864">
        <v>0</v>
      </c>
      <c r="KW247" s="864">
        <v>0</v>
      </c>
      <c r="KX247" s="864">
        <v>0</v>
      </c>
      <c r="KY247" s="864">
        <v>0</v>
      </c>
      <c r="KZ247" s="864">
        <v>0</v>
      </c>
      <c r="LA247" s="864">
        <v>0</v>
      </c>
      <c r="LB247" s="864">
        <v>0</v>
      </c>
      <c r="LC247" s="864">
        <v>0</v>
      </c>
      <c r="LD247" s="864">
        <v>0</v>
      </c>
      <c r="LE247" s="864">
        <v>0</v>
      </c>
      <c r="LF247" s="864">
        <v>0</v>
      </c>
      <c r="LG247" s="864">
        <v>0</v>
      </c>
      <c r="LH247" s="864">
        <v>0</v>
      </c>
      <c r="LI247" s="864">
        <v>0</v>
      </c>
      <c r="LJ247" s="864">
        <v>0</v>
      </c>
      <c r="LK247" s="864">
        <v>0</v>
      </c>
      <c r="LL247" s="864">
        <v>0</v>
      </c>
      <c r="LM247" s="864">
        <v>0</v>
      </c>
      <c r="LN247" s="864">
        <v>0</v>
      </c>
      <c r="LO247" s="864">
        <v>0</v>
      </c>
      <c r="LP247" s="864">
        <v>0</v>
      </c>
      <c r="LQ247" s="864">
        <v>0</v>
      </c>
      <c r="LR247" s="864">
        <v>0</v>
      </c>
      <c r="LS247" s="864">
        <v>0</v>
      </c>
      <c r="LT247" s="864">
        <v>0</v>
      </c>
      <c r="LU247" s="864">
        <v>0</v>
      </c>
      <c r="LV247" s="864">
        <v>0</v>
      </c>
      <c r="LW247" s="864">
        <v>0</v>
      </c>
      <c r="LX247" s="864">
        <v>0</v>
      </c>
      <c r="LY247" s="864">
        <v>0</v>
      </c>
      <c r="LZ247" s="864">
        <v>0</v>
      </c>
      <c r="MA247" s="864">
        <v>0</v>
      </c>
      <c r="MB247" s="864">
        <v>0</v>
      </c>
      <c r="MC247" s="864">
        <v>0</v>
      </c>
      <c r="MD247" s="864">
        <v>0</v>
      </c>
      <c r="ME247" s="864">
        <v>0</v>
      </c>
      <c r="MF247" s="864">
        <v>0</v>
      </c>
      <c r="MG247" s="864">
        <v>0</v>
      </c>
      <c r="MH247" s="864">
        <v>0</v>
      </c>
      <c r="MI247" s="864">
        <v>0</v>
      </c>
      <c r="MJ247" s="864">
        <v>0</v>
      </c>
      <c r="MK247" s="864">
        <v>0</v>
      </c>
      <c r="ML247" s="864">
        <v>0</v>
      </c>
      <c r="MM247" s="864">
        <v>0</v>
      </c>
      <c r="MN247" s="864">
        <v>0</v>
      </c>
      <c r="MO247" s="864">
        <v>0</v>
      </c>
      <c r="MP247" s="864">
        <v>0</v>
      </c>
      <c r="MQ247" s="864">
        <v>0</v>
      </c>
      <c r="MR247" s="864">
        <v>0</v>
      </c>
      <c r="MS247" s="864">
        <v>0</v>
      </c>
      <c r="MT247" s="864">
        <v>0</v>
      </c>
      <c r="MU247" s="864">
        <v>0</v>
      </c>
      <c r="MV247" s="864">
        <v>0</v>
      </c>
      <c r="MW247" s="864">
        <v>0</v>
      </c>
      <c r="MX247" s="864">
        <v>0</v>
      </c>
      <c r="MY247" s="864">
        <v>0</v>
      </c>
      <c r="MZ247" s="864">
        <v>0</v>
      </c>
      <c r="NA247" s="864">
        <v>0</v>
      </c>
      <c r="NB247" s="864">
        <v>0</v>
      </c>
      <c r="NC247" s="864">
        <v>0</v>
      </c>
      <c r="ND247" s="864">
        <v>0</v>
      </c>
      <c r="NE247" s="864">
        <v>0</v>
      </c>
      <c r="NF247" s="864">
        <v>0</v>
      </c>
      <c r="NG247" s="864">
        <v>0</v>
      </c>
      <c r="NH247" s="864">
        <v>0</v>
      </c>
      <c r="NI247" s="864">
        <v>0</v>
      </c>
      <c r="NJ247" s="864">
        <v>0</v>
      </c>
      <c r="NK247" s="864">
        <v>0</v>
      </c>
      <c r="NL247" s="864">
        <v>0</v>
      </c>
      <c r="NM247" s="864">
        <v>0</v>
      </c>
      <c r="NN247" s="864">
        <v>0</v>
      </c>
      <c r="NO247" s="864">
        <v>0</v>
      </c>
      <c r="NP247" s="864">
        <v>0</v>
      </c>
      <c r="NQ247" s="864">
        <v>0</v>
      </c>
      <c r="NR247" s="864">
        <v>0</v>
      </c>
      <c r="NS247" s="864">
        <v>0</v>
      </c>
      <c r="NT247" s="864">
        <v>0</v>
      </c>
      <c r="NU247" s="864">
        <v>0</v>
      </c>
      <c r="NV247" s="864">
        <v>0</v>
      </c>
      <c r="NW247" s="864">
        <v>0</v>
      </c>
      <c r="NX247" s="864">
        <v>0</v>
      </c>
      <c r="NY247" s="864">
        <v>0</v>
      </c>
      <c r="NZ247" s="864">
        <v>0</v>
      </c>
      <c r="OA247" s="864">
        <v>0</v>
      </c>
      <c r="OB247" s="864">
        <v>0</v>
      </c>
      <c r="OC247" s="864">
        <v>0</v>
      </c>
      <c r="OD247" s="864">
        <v>0</v>
      </c>
      <c r="OE247" s="864">
        <v>0</v>
      </c>
      <c r="OF247" s="864">
        <v>0</v>
      </c>
      <c r="OG247" s="864">
        <v>0</v>
      </c>
      <c r="OH247" s="864">
        <v>0</v>
      </c>
      <c r="OI247" s="864">
        <v>0</v>
      </c>
      <c r="OJ247" s="864">
        <v>0</v>
      </c>
      <c r="OK247" s="864">
        <v>0</v>
      </c>
      <c r="OL247" s="864">
        <v>0</v>
      </c>
      <c r="OM247" s="864">
        <v>0</v>
      </c>
      <c r="ON247" s="864">
        <v>0</v>
      </c>
      <c r="OO247" s="864">
        <v>0</v>
      </c>
      <c r="OP247" s="864">
        <v>0</v>
      </c>
      <c r="OQ247" s="864">
        <v>0</v>
      </c>
      <c r="OR247" s="864">
        <v>0</v>
      </c>
      <c r="OS247" s="864">
        <v>0</v>
      </c>
      <c r="OT247" s="864">
        <v>0</v>
      </c>
      <c r="OU247" s="864">
        <v>0</v>
      </c>
      <c r="OV247" s="864">
        <v>0</v>
      </c>
      <c r="OW247" s="864">
        <v>0</v>
      </c>
      <c r="OX247" s="864">
        <v>0</v>
      </c>
      <c r="OY247" s="864">
        <v>0</v>
      </c>
      <c r="OZ247" s="864">
        <v>0</v>
      </c>
      <c r="PA247" s="864">
        <v>0</v>
      </c>
      <c r="PB247" s="864">
        <v>0</v>
      </c>
      <c r="PC247" s="864">
        <v>0</v>
      </c>
      <c r="PD247" s="864">
        <v>0</v>
      </c>
      <c r="PE247" s="864">
        <v>0</v>
      </c>
      <c r="PF247" s="864">
        <v>0</v>
      </c>
      <c r="PG247" s="864">
        <v>0</v>
      </c>
      <c r="PH247" s="864">
        <v>0</v>
      </c>
      <c r="PI247" s="864">
        <v>0</v>
      </c>
      <c r="PJ247" s="864">
        <v>0</v>
      </c>
      <c r="PK247" s="864">
        <v>0</v>
      </c>
      <c r="PL247" s="864">
        <v>0</v>
      </c>
      <c r="PM247" s="864">
        <v>0</v>
      </c>
      <c r="PN247" s="864">
        <v>0</v>
      </c>
      <c r="PO247" s="864">
        <v>0</v>
      </c>
      <c r="PP247" s="864">
        <v>0</v>
      </c>
      <c r="PQ247" s="864">
        <v>0</v>
      </c>
      <c r="PR247" s="864">
        <v>0</v>
      </c>
      <c r="PS247" s="864">
        <v>0</v>
      </c>
      <c r="PT247" s="864">
        <v>0</v>
      </c>
      <c r="PU247" s="864">
        <v>0</v>
      </c>
      <c r="PV247" s="864">
        <v>0</v>
      </c>
      <c r="PW247" s="864">
        <v>0</v>
      </c>
      <c r="PX247" s="864">
        <v>0</v>
      </c>
      <c r="PY247" s="864">
        <v>0</v>
      </c>
      <c r="PZ247" s="864">
        <v>0</v>
      </c>
      <c r="QA247" s="864">
        <v>0</v>
      </c>
      <c r="QB247" s="864">
        <v>0</v>
      </c>
      <c r="QC247" s="864">
        <v>0</v>
      </c>
      <c r="QD247" s="864">
        <v>0</v>
      </c>
      <c r="QE247" s="864">
        <v>0</v>
      </c>
      <c r="QF247" s="864">
        <v>0</v>
      </c>
      <c r="QG247" s="864">
        <v>0</v>
      </c>
      <c r="QH247" s="864">
        <v>0</v>
      </c>
      <c r="QI247" s="864">
        <v>0</v>
      </c>
      <c r="QJ247" s="864">
        <v>0</v>
      </c>
      <c r="QK247" s="864">
        <v>0</v>
      </c>
      <c r="QL247" s="864">
        <v>0</v>
      </c>
      <c r="QM247" s="864">
        <v>0</v>
      </c>
      <c r="QN247" s="864">
        <v>0</v>
      </c>
      <c r="QO247" s="864">
        <v>0</v>
      </c>
      <c r="QP247" s="864">
        <v>0</v>
      </c>
      <c r="QQ247" s="864">
        <v>0</v>
      </c>
      <c r="QR247" s="864">
        <v>0</v>
      </c>
      <c r="QS247" s="864">
        <v>0</v>
      </c>
      <c r="QT247" s="864">
        <v>0</v>
      </c>
      <c r="QU247" s="864">
        <v>0</v>
      </c>
      <c r="QV247" s="864">
        <v>0</v>
      </c>
      <c r="QW247" s="864">
        <v>0</v>
      </c>
      <c r="QX247" s="864">
        <v>0</v>
      </c>
      <c r="QY247" s="864">
        <v>0</v>
      </c>
      <c r="QZ247" s="864">
        <v>0</v>
      </c>
      <c r="RA247" s="864">
        <v>0</v>
      </c>
      <c r="RB247" s="864">
        <v>0</v>
      </c>
      <c r="RC247" s="864">
        <v>0</v>
      </c>
      <c r="RD247" s="864">
        <v>0</v>
      </c>
      <c r="RE247" s="864">
        <v>0</v>
      </c>
      <c r="RF247" s="864">
        <v>0</v>
      </c>
      <c r="RG247" s="864">
        <v>0</v>
      </c>
      <c r="RH247" s="864">
        <v>0</v>
      </c>
      <c r="RI247" s="864">
        <v>0</v>
      </c>
      <c r="RJ247" s="864">
        <v>0</v>
      </c>
      <c r="RK247" s="864">
        <v>0</v>
      </c>
      <c r="RL247" s="864">
        <v>0</v>
      </c>
      <c r="RM247" s="864">
        <v>0</v>
      </c>
      <c r="RN247" s="864">
        <v>0</v>
      </c>
      <c r="RO247" s="864">
        <v>0</v>
      </c>
      <c r="RP247" s="864">
        <v>0</v>
      </c>
      <c r="RQ247" s="864">
        <v>0</v>
      </c>
      <c r="RR247" s="864">
        <v>0</v>
      </c>
      <c r="RS247" s="864">
        <v>0</v>
      </c>
      <c r="RT247" s="864">
        <v>0</v>
      </c>
      <c r="RU247" s="864">
        <v>0</v>
      </c>
      <c r="RV247" s="864">
        <v>0</v>
      </c>
      <c r="RW247" s="864">
        <v>0</v>
      </c>
      <c r="RX247" s="864">
        <v>0</v>
      </c>
      <c r="RY247" s="864">
        <v>0</v>
      </c>
      <c r="RZ247" s="864">
        <v>0</v>
      </c>
      <c r="SA247" s="864">
        <v>0</v>
      </c>
      <c r="SB247" s="864">
        <v>0</v>
      </c>
      <c r="SC247" s="864">
        <v>0</v>
      </c>
      <c r="SD247" s="864">
        <v>0</v>
      </c>
      <c r="SE247" s="864">
        <v>0</v>
      </c>
      <c r="SF247" s="864">
        <v>0</v>
      </c>
      <c r="SG247" s="864">
        <v>0</v>
      </c>
      <c r="SH247" s="864">
        <v>0</v>
      </c>
      <c r="SI247" s="864">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762</v>
      </c>
      <c r="J248" s="770"/>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927</v>
      </c>
      <c r="J249" s="762"/>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928</v>
      </c>
      <c r="J250" s="764"/>
      <c r="K250" s="862">
        <v>0</v>
      </c>
      <c r="L250" s="862">
        <v>0</v>
      </c>
      <c r="M250" s="862">
        <v>0</v>
      </c>
      <c r="N250" s="862">
        <v>0</v>
      </c>
      <c r="O250" s="862">
        <v>0</v>
      </c>
      <c r="P250" s="862">
        <v>0</v>
      </c>
      <c r="Q250" s="862">
        <v>0</v>
      </c>
      <c r="R250" s="862">
        <v>0</v>
      </c>
      <c r="S250" s="862">
        <v>0</v>
      </c>
      <c r="T250" s="862">
        <v>0</v>
      </c>
      <c r="U250" s="862">
        <v>0</v>
      </c>
      <c r="V250" s="862">
        <v>0</v>
      </c>
      <c r="W250" s="862">
        <v>0</v>
      </c>
      <c r="X250" s="862">
        <v>0</v>
      </c>
      <c r="Y250" s="862">
        <v>0</v>
      </c>
      <c r="Z250" s="862">
        <v>0</v>
      </c>
      <c r="AA250" s="862">
        <v>0</v>
      </c>
      <c r="AB250" s="862">
        <v>0</v>
      </c>
      <c r="AC250" s="862">
        <v>0</v>
      </c>
      <c r="AD250" s="862">
        <v>0</v>
      </c>
      <c r="AE250" s="862">
        <v>0</v>
      </c>
      <c r="AF250" s="862">
        <v>0</v>
      </c>
      <c r="AG250" s="862">
        <v>0</v>
      </c>
      <c r="AH250" s="862">
        <v>0</v>
      </c>
      <c r="AI250" s="862">
        <v>0</v>
      </c>
      <c r="AJ250" s="862">
        <v>0</v>
      </c>
      <c r="AK250" s="862">
        <v>0</v>
      </c>
      <c r="AL250" s="862">
        <v>0</v>
      </c>
      <c r="AM250" s="862">
        <v>0</v>
      </c>
      <c r="AN250" s="862">
        <v>0</v>
      </c>
      <c r="AO250" s="862">
        <v>0</v>
      </c>
      <c r="AP250" s="862">
        <v>0</v>
      </c>
      <c r="AQ250" s="862">
        <v>0</v>
      </c>
      <c r="AR250" s="862">
        <v>0</v>
      </c>
      <c r="AS250" s="862">
        <v>0</v>
      </c>
      <c r="AT250" s="862">
        <v>0</v>
      </c>
      <c r="AU250" s="862">
        <v>0</v>
      </c>
      <c r="AV250" s="862">
        <v>0</v>
      </c>
      <c r="AW250" s="862">
        <v>0</v>
      </c>
      <c r="AX250" s="862">
        <v>0</v>
      </c>
      <c r="AY250" s="862">
        <v>0</v>
      </c>
      <c r="AZ250" s="862">
        <v>0</v>
      </c>
      <c r="BA250" s="862">
        <v>0</v>
      </c>
      <c r="BB250" s="862">
        <v>0</v>
      </c>
      <c r="BC250" s="862">
        <v>0</v>
      </c>
      <c r="BD250" s="862">
        <v>0</v>
      </c>
      <c r="BE250" s="862">
        <v>0</v>
      </c>
      <c r="BF250" s="862">
        <v>0</v>
      </c>
      <c r="BG250" s="862">
        <v>0</v>
      </c>
      <c r="BH250" s="862">
        <v>0</v>
      </c>
      <c r="BI250" s="862">
        <v>0</v>
      </c>
      <c r="BJ250" s="862">
        <v>0</v>
      </c>
      <c r="BK250" s="862">
        <v>0</v>
      </c>
      <c r="BL250" s="862">
        <v>0</v>
      </c>
      <c r="BM250" s="862">
        <v>0</v>
      </c>
      <c r="BN250" s="862">
        <v>0</v>
      </c>
      <c r="BO250" s="862">
        <v>0</v>
      </c>
      <c r="BP250" s="862">
        <v>0</v>
      </c>
      <c r="BQ250" s="862">
        <v>0</v>
      </c>
      <c r="BR250" s="862">
        <v>0</v>
      </c>
      <c r="BS250" s="862">
        <v>0</v>
      </c>
      <c r="BT250" s="862">
        <v>0</v>
      </c>
      <c r="BU250" s="862">
        <v>0</v>
      </c>
      <c r="BV250" s="862">
        <v>0</v>
      </c>
      <c r="BW250" s="862">
        <v>0</v>
      </c>
      <c r="BX250" s="862">
        <v>0</v>
      </c>
      <c r="BY250" s="862">
        <v>0</v>
      </c>
      <c r="BZ250" s="862">
        <v>0</v>
      </c>
      <c r="CA250" s="862">
        <v>0</v>
      </c>
      <c r="CB250" s="862">
        <v>0</v>
      </c>
      <c r="CC250" s="862">
        <v>0</v>
      </c>
      <c r="CD250" s="862">
        <v>0</v>
      </c>
      <c r="CE250" s="862">
        <v>0</v>
      </c>
      <c r="CF250" s="862">
        <v>0</v>
      </c>
      <c r="CG250" s="862">
        <v>0</v>
      </c>
      <c r="CH250" s="862">
        <v>0</v>
      </c>
      <c r="CI250" s="862">
        <v>0</v>
      </c>
      <c r="CJ250" s="862">
        <v>0</v>
      </c>
      <c r="CK250" s="862">
        <v>0</v>
      </c>
      <c r="CL250" s="862">
        <v>0</v>
      </c>
      <c r="CM250" s="862">
        <v>0</v>
      </c>
      <c r="CN250" s="862">
        <v>0</v>
      </c>
      <c r="CO250" s="862">
        <v>0</v>
      </c>
      <c r="CP250" s="862">
        <v>0</v>
      </c>
      <c r="CQ250" s="862">
        <v>0</v>
      </c>
      <c r="CR250" s="862">
        <v>0</v>
      </c>
      <c r="CS250" s="862">
        <v>0</v>
      </c>
      <c r="CT250" s="862">
        <v>0</v>
      </c>
      <c r="CU250" s="862">
        <v>0</v>
      </c>
      <c r="CV250" s="862">
        <v>0</v>
      </c>
      <c r="CW250" s="862">
        <v>0</v>
      </c>
      <c r="CX250" s="862">
        <v>0</v>
      </c>
      <c r="CY250" s="862">
        <v>0</v>
      </c>
      <c r="CZ250" s="862">
        <v>0</v>
      </c>
      <c r="DA250" s="862">
        <v>0</v>
      </c>
      <c r="DB250" s="862">
        <v>0</v>
      </c>
      <c r="DC250" s="862">
        <v>0</v>
      </c>
      <c r="DD250" s="862">
        <v>0</v>
      </c>
      <c r="DE250" s="862">
        <v>0</v>
      </c>
      <c r="DF250" s="862">
        <v>0</v>
      </c>
      <c r="DG250" s="862">
        <v>0.31503155755088219</v>
      </c>
      <c r="DH250" s="862">
        <v>0.31503155755088219</v>
      </c>
      <c r="DI250" s="862">
        <v>0.31503155755088219</v>
      </c>
      <c r="DJ250" s="862">
        <v>0.31503155755088219</v>
      </c>
      <c r="DK250" s="862">
        <v>0.31503155755088219</v>
      </c>
      <c r="DL250" s="862">
        <v>0.31503155755088219</v>
      </c>
      <c r="DM250" s="862">
        <v>0.31503155755088219</v>
      </c>
      <c r="DN250" s="862">
        <v>0.3820900206302591</v>
      </c>
      <c r="DO250" s="862">
        <v>0.3820900206302591</v>
      </c>
      <c r="DP250" s="862">
        <v>0.3820900206302591</v>
      </c>
      <c r="DQ250" s="862">
        <v>0.3820900206302591</v>
      </c>
      <c r="DR250" s="862">
        <v>0.3820900206302591</v>
      </c>
      <c r="DS250" s="862">
        <v>0.3820900206302591</v>
      </c>
      <c r="DT250" s="862">
        <v>0.3820900206302591</v>
      </c>
      <c r="DU250" s="862">
        <v>0.15939652259542747</v>
      </c>
      <c r="DV250" s="862">
        <v>0.15939652259542747</v>
      </c>
      <c r="DW250" s="862">
        <v>0.15939652259542747</v>
      </c>
      <c r="DX250" s="862">
        <v>0.15939652259542747</v>
      </c>
      <c r="DY250" s="862">
        <v>-1.1072828838024922</v>
      </c>
      <c r="DZ250" s="862">
        <v>-1.1072828838024922</v>
      </c>
      <c r="EA250" s="862">
        <v>-1.7233334004382543</v>
      </c>
      <c r="EB250" s="862">
        <v>-1.7233334004382543</v>
      </c>
      <c r="EC250" s="862">
        <v>-1.7233334004382543</v>
      </c>
      <c r="ED250" s="862">
        <v>-4.2102928624872007</v>
      </c>
      <c r="EE250" s="862">
        <v>-4.2102928624872007</v>
      </c>
      <c r="EF250" s="862">
        <v>-4.2102928624872007</v>
      </c>
      <c r="EG250" s="862">
        <v>-4.2102928624872007</v>
      </c>
      <c r="EH250" s="862">
        <v>-2.1296918309871025</v>
      </c>
      <c r="EI250" s="862">
        <v>-2.1296918309871025</v>
      </c>
      <c r="EJ250" s="862">
        <v>-2.1296918309871025</v>
      </c>
      <c r="EK250" s="862">
        <v>-2.1296918309871025</v>
      </c>
      <c r="EL250" s="862">
        <v>-2.1296918309871025</v>
      </c>
      <c r="EM250" s="862">
        <v>-2.1296918309871025</v>
      </c>
      <c r="EN250" s="862">
        <v>-2.1296918309871025</v>
      </c>
      <c r="EO250" s="862">
        <v>-2.1296918309871025</v>
      </c>
      <c r="EP250" s="862">
        <v>-0.58991061044033977</v>
      </c>
      <c r="EQ250" s="862">
        <v>-0.58991061044033977</v>
      </c>
      <c r="ER250" s="862">
        <v>-0.58991061044033977</v>
      </c>
      <c r="ES250" s="862">
        <v>-0.58991061044033977</v>
      </c>
      <c r="ET250" s="862">
        <v>-0.58991061044033977</v>
      </c>
      <c r="EU250" s="862">
        <v>-0.58991061044033977</v>
      </c>
      <c r="EV250" s="862">
        <v>-0.58991061044033977</v>
      </c>
      <c r="EW250" s="862">
        <v>-0.1866861727279403</v>
      </c>
      <c r="EX250" s="862">
        <v>-0.1866861727279403</v>
      </c>
      <c r="EY250" s="862">
        <v>-0.1866861727279403</v>
      </c>
      <c r="EZ250" s="862">
        <v>-0.1866861727279403</v>
      </c>
      <c r="FA250" s="862">
        <v>-0.1866861727279403</v>
      </c>
      <c r="FB250" s="862">
        <v>-0.27923309811779262</v>
      </c>
      <c r="FC250" s="862">
        <v>-0.27923309811779262</v>
      </c>
      <c r="FD250" s="862">
        <v>-0.27923309811779262</v>
      </c>
      <c r="FE250" s="862">
        <v>-0.27923309811779262</v>
      </c>
      <c r="FF250" s="862">
        <v>-0.15529121616530617</v>
      </c>
      <c r="FG250" s="862">
        <v>-0.13649232967971781</v>
      </c>
      <c r="FH250" s="862">
        <v>-0.13649232967971781</v>
      </c>
      <c r="FI250" s="862">
        <v>-0.13649232967971781</v>
      </c>
      <c r="FJ250" s="862">
        <v>-0.13649232967971781</v>
      </c>
      <c r="FK250" s="862">
        <v>-0.13649232967971781</v>
      </c>
      <c r="FL250" s="862">
        <v>-0.13649232967971781</v>
      </c>
      <c r="FM250" s="862">
        <v>-0.13649232967971781</v>
      </c>
      <c r="FN250" s="862">
        <v>-8.490889347337216E-3</v>
      </c>
      <c r="FO250" s="862">
        <v>-8.490889347337216E-3</v>
      </c>
      <c r="FP250" s="862">
        <v>-8.490889347337216E-3</v>
      </c>
      <c r="FQ250" s="862">
        <v>-8.490889347337216E-3</v>
      </c>
      <c r="FR250" s="862">
        <v>-8.490889347337216E-3</v>
      </c>
      <c r="FS250" s="862">
        <v>-8.490889347337216E-3</v>
      </c>
      <c r="FT250" s="862">
        <v>-8.490889347337216E-3</v>
      </c>
      <c r="FU250" s="862">
        <v>-0.11954739194657016</v>
      </c>
      <c r="FV250" s="862">
        <v>-0.11954739194657016</v>
      </c>
      <c r="FW250" s="862">
        <v>-0.11954739194657016</v>
      </c>
      <c r="FX250" s="862">
        <v>-0.11954739194657016</v>
      </c>
      <c r="FY250" s="862">
        <v>-1.1534196706275974</v>
      </c>
      <c r="FZ250" s="862">
        <v>-1.1534196706275974</v>
      </c>
      <c r="GA250" s="862">
        <v>-2.2354096108541954</v>
      </c>
      <c r="GB250" s="862">
        <v>-2.2354096108541954</v>
      </c>
      <c r="GC250" s="862">
        <v>-2.2354096108541954</v>
      </c>
      <c r="GD250" s="862">
        <v>-3.4815469654109759</v>
      </c>
      <c r="GE250" s="862">
        <v>-3.4815469654109759</v>
      </c>
      <c r="GF250" s="862">
        <v>-3.4815469654109759</v>
      </c>
      <c r="GG250" s="862">
        <v>-3.4815469654109759</v>
      </c>
      <c r="GH250" s="862">
        <v>-1.7152244823976144</v>
      </c>
      <c r="GI250" s="862">
        <v>-1.6825430575051303</v>
      </c>
      <c r="GJ250" s="862">
        <v>-1.6825430575051303</v>
      </c>
      <c r="GK250" s="862">
        <v>-1.6825430575051303</v>
      </c>
      <c r="GL250" s="862">
        <v>-1.6825430575051303</v>
      </c>
      <c r="GM250" s="862">
        <v>-1.6825430575051303</v>
      </c>
      <c r="GN250" s="862">
        <v>-1.6825430575051303</v>
      </c>
      <c r="GO250" s="862">
        <v>-1.6825430575051303</v>
      </c>
      <c r="GP250" s="862">
        <v>-0.39660068220934086</v>
      </c>
      <c r="GQ250" s="862">
        <v>-0.39660068220934086</v>
      </c>
      <c r="GR250" s="862">
        <v>-0.39660068220934086</v>
      </c>
      <c r="GS250" s="862">
        <v>-0.39660068220934086</v>
      </c>
      <c r="GT250" s="862">
        <v>-0.39660068220934086</v>
      </c>
      <c r="GU250" s="862">
        <v>-0.39660068220934086</v>
      </c>
      <c r="GV250" s="862">
        <v>-0.39660068220934086</v>
      </c>
      <c r="GW250" s="862">
        <v>0.32420359119720032</v>
      </c>
      <c r="GX250" s="862">
        <v>0.32420359119720032</v>
      </c>
      <c r="GY250" s="862">
        <v>0.32420359119720032</v>
      </c>
      <c r="GZ250" s="862">
        <v>0.32420359119720032</v>
      </c>
      <c r="HA250" s="862">
        <v>0.32420359119720032</v>
      </c>
      <c r="HB250" s="862">
        <v>1.3081663361714568E-2</v>
      </c>
      <c r="HC250" s="862">
        <v>1.3081663361714568E-2</v>
      </c>
      <c r="HD250" s="862">
        <v>1.3081663361714568E-2</v>
      </c>
      <c r="HE250" s="862">
        <v>1.3081663361714568E-2</v>
      </c>
      <c r="HF250" s="862">
        <v>7.0694679800622495E-3</v>
      </c>
      <c r="HG250" s="862">
        <v>-0.22976336255154273</v>
      </c>
      <c r="HH250" s="862">
        <v>-0.22976336255154273</v>
      </c>
      <c r="HI250" s="862">
        <v>-0.22976336255154273</v>
      </c>
      <c r="HJ250" s="862">
        <v>-0.22976336255154273</v>
      </c>
      <c r="HK250" s="862">
        <v>-0.22976336255154273</v>
      </c>
      <c r="HL250" s="862">
        <v>-0.22976336255154273</v>
      </c>
      <c r="HM250" s="862">
        <v>-0.22976336255154273</v>
      </c>
      <c r="HN250" s="862">
        <v>-0.28869023780952663</v>
      </c>
      <c r="HO250" s="862">
        <v>-0.28869023780952663</v>
      </c>
      <c r="HP250" s="862">
        <v>-0.28869023780952663</v>
      </c>
      <c r="HQ250" s="862">
        <v>-0.28869023780952663</v>
      </c>
      <c r="HR250" s="862">
        <v>-0.28869023780952663</v>
      </c>
      <c r="HS250" s="862">
        <v>-0.28869023780952663</v>
      </c>
      <c r="HT250" s="862">
        <v>-0.28869023780952663</v>
      </c>
      <c r="HU250" s="862">
        <v>-0.32875532785307016</v>
      </c>
      <c r="HV250" s="862">
        <v>-0.32875532785307016</v>
      </c>
      <c r="HW250" s="862">
        <v>-0.32875532785307016</v>
      </c>
      <c r="HX250" s="862">
        <v>-0.32875532785307016</v>
      </c>
      <c r="HY250" s="862">
        <v>-1.3264326212217386</v>
      </c>
      <c r="HZ250" s="862">
        <v>-1.3264326212217386</v>
      </c>
      <c r="IA250" s="862">
        <v>-2.3535810440271057</v>
      </c>
      <c r="IB250" s="862">
        <v>-2.3535810440271057</v>
      </c>
      <c r="IC250" s="862">
        <v>-2.3535810440271057</v>
      </c>
      <c r="ID250" s="862">
        <v>-3.4910578278108906</v>
      </c>
      <c r="IE250" s="862">
        <v>-3.4910578278108906</v>
      </c>
      <c r="IF250" s="862">
        <v>-3.4910578278108906</v>
      </c>
      <c r="IG250" s="862">
        <v>-3.4910578278108906</v>
      </c>
      <c r="IH250" s="862">
        <v>-1.6802279361474</v>
      </c>
      <c r="II250" s="862">
        <v>-1.6284305702786899</v>
      </c>
      <c r="IJ250" s="862">
        <v>-1.6284305702786899</v>
      </c>
      <c r="IK250" s="862">
        <v>-1.6284305702786899</v>
      </c>
      <c r="IL250" s="862">
        <v>-1.6284305702786899</v>
      </c>
      <c r="IM250" s="862">
        <v>-1.6284305702786899</v>
      </c>
      <c r="IN250" s="862">
        <v>-1.6284305702786899</v>
      </c>
      <c r="IO250" s="862">
        <v>-1.6284305702786899</v>
      </c>
      <c r="IP250" s="862">
        <v>-0.60449057003572015</v>
      </c>
      <c r="IQ250" s="862">
        <v>-0.60449057003572015</v>
      </c>
      <c r="IR250" s="862">
        <v>-0.60449057003572015</v>
      </c>
      <c r="IS250" s="862">
        <v>-0.60449057003572015</v>
      </c>
      <c r="IT250" s="862">
        <v>-0.60449057003572015</v>
      </c>
      <c r="IU250" s="862">
        <v>-0.60449057003572015</v>
      </c>
      <c r="IV250" s="862">
        <v>-0.60449057003572015</v>
      </c>
      <c r="IW250" s="862">
        <v>0.29298738669873003</v>
      </c>
      <c r="IX250" s="862">
        <v>0.29298738669873003</v>
      </c>
      <c r="IY250" s="862">
        <v>0.29298738669873003</v>
      </c>
      <c r="IZ250" s="862">
        <v>0.29298738669873003</v>
      </c>
      <c r="JA250" s="862">
        <v>0.29298738669873003</v>
      </c>
      <c r="JB250" s="862">
        <v>0.21361454245599987</v>
      </c>
      <c r="JC250" s="862">
        <v>0.21361454245599987</v>
      </c>
      <c r="JD250" s="862">
        <v>0.21361454245599987</v>
      </c>
      <c r="JE250" s="862">
        <v>0.21361454245599987</v>
      </c>
      <c r="JF250" s="862">
        <v>0.13645750208681573</v>
      </c>
      <c r="JG250" s="862">
        <v>-0.20075065688958205</v>
      </c>
      <c r="JH250" s="862">
        <v>-0.20075065688958205</v>
      </c>
      <c r="JI250" s="862">
        <v>-0.20075065688958205</v>
      </c>
      <c r="JJ250" s="862">
        <v>-0.20075065688958205</v>
      </c>
      <c r="JK250" s="862">
        <v>-0.20075065688958205</v>
      </c>
      <c r="JL250" s="862">
        <v>-0.20075065688958205</v>
      </c>
      <c r="JM250" s="862">
        <v>-0.20075065688958205</v>
      </c>
      <c r="JN250" s="862">
        <v>-0.25472668042017421</v>
      </c>
      <c r="JO250" s="862">
        <v>-0.25472668042017421</v>
      </c>
      <c r="JP250" s="862">
        <v>-0.25472668042017421</v>
      </c>
      <c r="JQ250" s="862">
        <v>-0.25472668042017421</v>
      </c>
      <c r="JR250" s="862">
        <v>-0.25472668042017421</v>
      </c>
      <c r="JS250" s="862">
        <v>-0.25472668042017421</v>
      </c>
      <c r="JT250" s="862">
        <v>-0.25472668042017421</v>
      </c>
      <c r="JU250" s="862">
        <v>-0.37856674116413469</v>
      </c>
      <c r="JV250" s="862">
        <v>-0.37856674116413469</v>
      </c>
      <c r="JW250" s="862">
        <v>-0.37856674116413469</v>
      </c>
      <c r="JX250" s="862">
        <v>-0.37856674116413469</v>
      </c>
      <c r="JY250" s="862">
        <v>-1.1418854739213167</v>
      </c>
      <c r="JZ250" s="862">
        <v>-1.1418854739213167</v>
      </c>
      <c r="KA250" s="862">
        <v>-2.5308381937864706</v>
      </c>
      <c r="KB250" s="862">
        <v>-2.5308381937864706</v>
      </c>
      <c r="KC250" s="862">
        <v>-2.5308381937864706</v>
      </c>
      <c r="KD250" s="862">
        <v>-4.4709577831245557</v>
      </c>
      <c r="KE250" s="862">
        <v>-4.4709577831245557</v>
      </c>
      <c r="KF250" s="862">
        <v>-4.4709577831245557</v>
      </c>
      <c r="KG250" s="862">
        <v>-4.4709577831245557</v>
      </c>
      <c r="KH250" s="862">
        <v>-1.5750036118465456</v>
      </c>
      <c r="KI250" s="862">
        <v>-1.5724838605982825</v>
      </c>
      <c r="KJ250" s="862">
        <v>-1.5724838605982825</v>
      </c>
      <c r="KK250" s="862">
        <v>-1.5724838605982825</v>
      </c>
      <c r="KL250" s="862">
        <v>-1.5724838605982825</v>
      </c>
      <c r="KM250" s="862">
        <v>-1.5724838605982825</v>
      </c>
      <c r="KN250" s="862">
        <v>-1.5724838605982825</v>
      </c>
      <c r="KO250" s="862">
        <v>-1.5724838605982825</v>
      </c>
      <c r="KP250" s="862">
        <v>-0.54966232049513053</v>
      </c>
      <c r="KQ250" s="862">
        <v>-0.54966232049513053</v>
      </c>
      <c r="KR250" s="862">
        <v>-0.54966232049513053</v>
      </c>
      <c r="KS250" s="862">
        <v>-0.54966232049513053</v>
      </c>
      <c r="KT250" s="862">
        <v>-0.54966232049513053</v>
      </c>
      <c r="KU250" s="862">
        <v>-0.54966232049513053</v>
      </c>
      <c r="KV250" s="862">
        <v>-0.54966232049513053</v>
      </c>
      <c r="KW250" s="862">
        <v>7.0375928880888949E-2</v>
      </c>
      <c r="KX250" s="862">
        <v>7.0375928880888949E-2</v>
      </c>
      <c r="KY250" s="862">
        <v>7.0375928880888949E-2</v>
      </c>
      <c r="KZ250" s="862">
        <v>7.0375928880888949E-2</v>
      </c>
      <c r="LA250" s="862">
        <v>7.0375928880888949E-2</v>
      </c>
      <c r="LB250" s="862">
        <v>-0.2401653595613551</v>
      </c>
      <c r="LC250" s="862">
        <v>-0.2401653595613551</v>
      </c>
      <c r="LD250" s="862">
        <v>-0.2401653595613551</v>
      </c>
      <c r="LE250" s="862">
        <v>-0.2401653595613551</v>
      </c>
      <c r="LF250" s="862">
        <v>-5.8875890561379762E-2</v>
      </c>
      <c r="LG250" s="862">
        <v>-0.38939236097478869</v>
      </c>
      <c r="LH250" s="862">
        <v>-0.38939236097478869</v>
      </c>
      <c r="LI250" s="862">
        <v>-0.38939236097478869</v>
      </c>
      <c r="LJ250" s="862">
        <v>-0.38939236097478869</v>
      </c>
      <c r="LK250" s="862">
        <v>-0.38939236097478869</v>
      </c>
      <c r="LL250" s="862">
        <v>-0.38939236097478869</v>
      </c>
      <c r="LM250" s="862">
        <v>-0.38939236097478869</v>
      </c>
      <c r="LN250" s="862">
        <v>-0.25472668042017421</v>
      </c>
      <c r="LO250" s="862">
        <v>-0.25472668042017421</v>
      </c>
      <c r="LP250" s="862">
        <v>-0.25472668042017421</v>
      </c>
      <c r="LQ250" s="862">
        <v>-0.25472668042017421</v>
      </c>
      <c r="LR250" s="862">
        <v>-0.25472668042017421</v>
      </c>
      <c r="LS250" s="862">
        <v>-0.25472668042017421</v>
      </c>
      <c r="LT250" s="862">
        <v>-0.25472668042017421</v>
      </c>
      <c r="LU250" s="862">
        <v>-0.37856674116413469</v>
      </c>
      <c r="LV250" s="862">
        <v>-0.37856674116413469</v>
      </c>
      <c r="LW250" s="862">
        <v>-0.37856674116413469</v>
      </c>
      <c r="LX250" s="862">
        <v>-0.37856674116413469</v>
      </c>
      <c r="LY250" s="862">
        <v>-1.1418854739213167</v>
      </c>
      <c r="LZ250" s="862">
        <v>-1.1418854739213167</v>
      </c>
      <c r="MA250" s="862">
        <v>-2.5308381937864706</v>
      </c>
      <c r="MB250" s="862">
        <v>-2.5308381937864706</v>
      </c>
      <c r="MC250" s="862">
        <v>-2.5308381937864706</v>
      </c>
      <c r="MD250" s="862">
        <v>-4.4709577831245557</v>
      </c>
      <c r="ME250" s="862">
        <v>-4.4709577831245557</v>
      </c>
      <c r="MF250" s="862">
        <v>-4.4709577831245557</v>
      </c>
      <c r="MG250" s="862">
        <v>-4.4709577831245557</v>
      </c>
      <c r="MH250" s="862">
        <v>-1.5750036118465456</v>
      </c>
      <c r="MI250" s="862">
        <v>-1.5724838605982825</v>
      </c>
      <c r="MJ250" s="862">
        <v>-1.5724838605982825</v>
      </c>
      <c r="MK250" s="862">
        <v>-1.5724838605982825</v>
      </c>
      <c r="ML250" s="862">
        <v>-1.5724838605982825</v>
      </c>
      <c r="MM250" s="862">
        <v>-1.5724838605982825</v>
      </c>
      <c r="MN250" s="862">
        <v>-1.5724838605982825</v>
      </c>
      <c r="MO250" s="862">
        <v>-1.5724838605982825</v>
      </c>
      <c r="MP250" s="862">
        <v>-0.54966232049513053</v>
      </c>
      <c r="MQ250" s="862">
        <v>-0.54966232049513053</v>
      </c>
      <c r="MR250" s="862">
        <v>-0.54966232049513053</v>
      </c>
      <c r="MS250" s="862">
        <v>-0.54966232049513053</v>
      </c>
      <c r="MT250" s="862">
        <v>-0.54966232049513053</v>
      </c>
      <c r="MU250" s="862">
        <v>-0.54966232049513053</v>
      </c>
      <c r="MV250" s="862">
        <v>-0.54966232049513053</v>
      </c>
      <c r="MW250" s="862">
        <v>7.0375928880888949E-2</v>
      </c>
      <c r="MX250" s="862">
        <v>7.0375928880888949E-2</v>
      </c>
      <c r="MY250" s="862">
        <v>7.0375928880888949E-2</v>
      </c>
      <c r="MZ250" s="862">
        <v>7.0375928880888949E-2</v>
      </c>
      <c r="NA250" s="862">
        <v>7.0375928880888949E-2</v>
      </c>
      <c r="NB250" s="862">
        <v>-0.2401653595613551</v>
      </c>
      <c r="NC250" s="862">
        <v>-0.2401653595613551</v>
      </c>
      <c r="ND250" s="862">
        <v>-0.2401653595613551</v>
      </c>
      <c r="NE250" s="862">
        <v>-0.2401653595613551</v>
      </c>
      <c r="NF250" s="862">
        <v>-5.8875890561379762E-2</v>
      </c>
      <c r="NG250" s="862">
        <v>-0.38939236097478869</v>
      </c>
      <c r="NH250" s="862">
        <v>-0.38939236097478869</v>
      </c>
      <c r="NI250" s="862">
        <v>-0.38939236097478869</v>
      </c>
      <c r="NJ250" s="862">
        <v>-0.38939236097478869</v>
      </c>
      <c r="NK250" s="862">
        <v>-0.38939236097478869</v>
      </c>
      <c r="NL250" s="862">
        <v>-0.38939236097478869</v>
      </c>
      <c r="NM250" s="862">
        <v>-0.38939236097478869</v>
      </c>
      <c r="NN250" s="862">
        <v>-0.25472668042017421</v>
      </c>
      <c r="NO250" s="862">
        <v>-0.25472668042017421</v>
      </c>
      <c r="NP250" s="862">
        <v>-0.25472668042017421</v>
      </c>
      <c r="NQ250" s="862">
        <v>-0.25472668042017421</v>
      </c>
      <c r="NR250" s="862">
        <v>-0.25472668042017421</v>
      </c>
      <c r="NS250" s="862">
        <v>-0.25472668042017421</v>
      </c>
      <c r="NT250" s="862">
        <v>-0.25472668042017421</v>
      </c>
      <c r="NU250" s="862">
        <v>-0.37856674116413469</v>
      </c>
      <c r="NV250" s="862">
        <v>-0.37856674116413469</v>
      </c>
      <c r="NW250" s="862">
        <v>-0.37856674116413469</v>
      </c>
      <c r="NX250" s="862">
        <v>-0.37856674116413469</v>
      </c>
      <c r="NY250" s="862">
        <v>-1.1418854739213167</v>
      </c>
      <c r="NZ250" s="862">
        <v>-1.1418854739213167</v>
      </c>
      <c r="OA250" s="862">
        <v>-2.5308381937864706</v>
      </c>
      <c r="OB250" s="862">
        <v>-2.5308381937864706</v>
      </c>
      <c r="OC250" s="862">
        <v>-2.5308381937864706</v>
      </c>
      <c r="OD250" s="862">
        <v>-4.4709577831245557</v>
      </c>
      <c r="OE250" s="862">
        <v>-4.4709577831245557</v>
      </c>
      <c r="OF250" s="862">
        <v>-4.4709577831245557</v>
      </c>
      <c r="OG250" s="862">
        <v>-4.4709577831245557</v>
      </c>
      <c r="OH250" s="862">
        <v>-1.5750036118465456</v>
      </c>
      <c r="OI250" s="862">
        <v>-1.5724838605982825</v>
      </c>
      <c r="OJ250" s="862">
        <v>-1.5724838605982825</v>
      </c>
      <c r="OK250" s="862">
        <v>-1.5724838605982825</v>
      </c>
      <c r="OL250" s="862">
        <v>-1.5724838605982825</v>
      </c>
      <c r="OM250" s="862">
        <v>-1.5724838605982825</v>
      </c>
      <c r="ON250" s="862">
        <v>-1.5724838605982825</v>
      </c>
      <c r="OO250" s="862">
        <v>-1.5724838605982825</v>
      </c>
      <c r="OP250" s="862">
        <v>-0.54966232049513053</v>
      </c>
      <c r="OQ250" s="862">
        <v>-0.54966232049513053</v>
      </c>
      <c r="OR250" s="862">
        <v>-0.54966232049513053</v>
      </c>
      <c r="OS250" s="862">
        <v>-0.54966232049513053</v>
      </c>
      <c r="OT250" s="862">
        <v>-0.54966232049513053</v>
      </c>
      <c r="OU250" s="862">
        <v>-0.54966232049513053</v>
      </c>
      <c r="OV250" s="862">
        <v>-0.54966232049513053</v>
      </c>
      <c r="OW250" s="862">
        <v>7.0375928880888949E-2</v>
      </c>
      <c r="OX250" s="862">
        <v>7.0375928880888949E-2</v>
      </c>
      <c r="OY250" s="862">
        <v>7.0375928880888949E-2</v>
      </c>
      <c r="OZ250" s="862">
        <v>7.0375928880888949E-2</v>
      </c>
      <c r="PA250" s="862">
        <v>7.0375928880888949E-2</v>
      </c>
      <c r="PB250" s="862">
        <v>-0.2401653595613551</v>
      </c>
      <c r="PC250" s="862">
        <v>-0.2401653595613551</v>
      </c>
      <c r="PD250" s="862">
        <v>-0.2401653595613551</v>
      </c>
      <c r="PE250" s="862">
        <v>-0.2401653595613551</v>
      </c>
      <c r="PF250" s="862">
        <v>-5.8875890561379762E-2</v>
      </c>
      <c r="PG250" s="862">
        <v>-0.38939236097478869</v>
      </c>
      <c r="PH250" s="862">
        <v>-0.38939236097478869</v>
      </c>
      <c r="PI250" s="862">
        <v>-0.38939236097478869</v>
      </c>
      <c r="PJ250" s="862">
        <v>-0.38939236097478869</v>
      </c>
      <c r="PK250" s="862">
        <v>-0.38939236097478869</v>
      </c>
      <c r="PL250" s="862">
        <v>-0.38939236097478869</v>
      </c>
      <c r="PM250" s="862">
        <v>-0.38939236097478869</v>
      </c>
      <c r="PN250" s="862">
        <v>-0.25472668042017421</v>
      </c>
      <c r="PO250" s="862">
        <v>-0.25472668042017421</v>
      </c>
      <c r="PP250" s="862">
        <v>-0.25472668042017421</v>
      </c>
      <c r="PQ250" s="862">
        <v>-0.25472668042017421</v>
      </c>
      <c r="PR250" s="862">
        <v>-0.25472668042017421</v>
      </c>
      <c r="PS250" s="862">
        <v>-0.25472668042017421</v>
      </c>
      <c r="PT250" s="862">
        <v>-0.25472668042017421</v>
      </c>
      <c r="PU250" s="862">
        <v>-0.37856674116413469</v>
      </c>
      <c r="PV250" s="862">
        <v>-0.37856674116413469</v>
      </c>
      <c r="PW250" s="862">
        <v>-0.37856674116413469</v>
      </c>
      <c r="PX250" s="862">
        <v>-0.37856674116413469</v>
      </c>
      <c r="PY250" s="862">
        <v>-1.1418854739213167</v>
      </c>
      <c r="PZ250" s="862">
        <v>-1.1418854739213167</v>
      </c>
      <c r="QA250" s="862">
        <v>-2.5308381937864706</v>
      </c>
      <c r="QB250" s="862">
        <v>-2.5308381937864706</v>
      </c>
      <c r="QC250" s="862">
        <v>-2.5308381937864706</v>
      </c>
      <c r="QD250" s="862">
        <v>-4.4709577831245557</v>
      </c>
      <c r="QE250" s="862">
        <v>-4.4709577831245557</v>
      </c>
      <c r="QF250" s="862">
        <v>-4.4709577831245557</v>
      </c>
      <c r="QG250" s="862">
        <v>-4.4709577831245557</v>
      </c>
      <c r="QH250" s="862">
        <v>-1.5750036118465456</v>
      </c>
      <c r="QI250" s="862">
        <v>-1.5724838605982825</v>
      </c>
      <c r="QJ250" s="862">
        <v>-1.5724838605982825</v>
      </c>
      <c r="QK250" s="862">
        <v>-1.5724838605982825</v>
      </c>
      <c r="QL250" s="862">
        <v>-1.5724838605982825</v>
      </c>
      <c r="QM250" s="862">
        <v>-1.5724838605982825</v>
      </c>
      <c r="QN250" s="862">
        <v>-1.5724838605982825</v>
      </c>
      <c r="QO250" s="862">
        <v>-1.5724838605982825</v>
      </c>
      <c r="QP250" s="862">
        <v>-0.54966232049513053</v>
      </c>
      <c r="QQ250" s="862">
        <v>-0.54966232049513053</v>
      </c>
      <c r="QR250" s="862">
        <v>-0.54966232049513053</v>
      </c>
      <c r="QS250" s="862">
        <v>-0.54966232049513053</v>
      </c>
      <c r="QT250" s="862">
        <v>-0.54966232049513053</v>
      </c>
      <c r="QU250" s="862">
        <v>-0.54966232049513053</v>
      </c>
      <c r="QV250" s="862">
        <v>-0.54966232049513053</v>
      </c>
      <c r="QW250" s="862">
        <v>7.0375928880888949E-2</v>
      </c>
      <c r="QX250" s="862">
        <v>7.0375928880888949E-2</v>
      </c>
      <c r="QY250" s="862">
        <v>7.0375928880888949E-2</v>
      </c>
      <c r="QZ250" s="862">
        <v>7.0375928880888949E-2</v>
      </c>
      <c r="RA250" s="862">
        <v>7.0375928880888949E-2</v>
      </c>
      <c r="RB250" s="862">
        <v>-0.2401653595613551</v>
      </c>
      <c r="RC250" s="862">
        <v>-0.2401653595613551</v>
      </c>
      <c r="RD250" s="862">
        <v>-0.2401653595613551</v>
      </c>
      <c r="RE250" s="862">
        <v>-0.2401653595613551</v>
      </c>
      <c r="RF250" s="862">
        <v>-5.8875890561379762E-2</v>
      </c>
      <c r="RG250" s="862">
        <v>-0.38939236097478869</v>
      </c>
      <c r="RH250" s="862">
        <v>-0.38939236097478869</v>
      </c>
      <c r="RI250" s="862">
        <v>-0.38939236097478869</v>
      </c>
      <c r="RJ250" s="862">
        <v>-0.38939236097478869</v>
      </c>
      <c r="RK250" s="862">
        <v>-0.38939236097478869</v>
      </c>
      <c r="RL250" s="862">
        <v>-0.38939236097478869</v>
      </c>
      <c r="RM250" s="862">
        <v>-0.38939236097478869</v>
      </c>
      <c r="RN250" s="862">
        <v>-0.25472668042017421</v>
      </c>
      <c r="RO250" s="862">
        <v>-0.25472668042017421</v>
      </c>
      <c r="RP250" s="862">
        <v>-0.25472668042017421</v>
      </c>
      <c r="RQ250" s="862">
        <v>-0.25472668042017421</v>
      </c>
      <c r="RR250" s="862">
        <v>-0.25472668042017421</v>
      </c>
      <c r="RS250" s="862">
        <v>-0.25472668042017421</v>
      </c>
      <c r="RT250" s="862">
        <v>-0.25472668042017421</v>
      </c>
      <c r="RU250" s="862">
        <v>-0.37856674116413469</v>
      </c>
      <c r="RV250" s="862">
        <v>-0.37856674116413469</v>
      </c>
      <c r="RW250" s="862">
        <v>-0.37856674116413469</v>
      </c>
      <c r="RX250" s="862">
        <v>-0.37856674116413469</v>
      </c>
      <c r="RY250" s="862">
        <v>-1.1418854739213167</v>
      </c>
      <c r="RZ250" s="862">
        <v>-1.1418854739213167</v>
      </c>
      <c r="SA250" s="862">
        <v>-2.5308381937864706</v>
      </c>
      <c r="SB250" s="862">
        <v>-2.5308381937864706</v>
      </c>
      <c r="SC250" s="862">
        <v>-2.5308381937864706</v>
      </c>
      <c r="SD250" s="862">
        <v>-4.4709577831245557</v>
      </c>
      <c r="SE250" s="862">
        <v>-4.4709577831245557</v>
      </c>
      <c r="SF250" s="862">
        <v>-4.4709577831245557</v>
      </c>
      <c r="SG250" s="862">
        <v>-4.4709577831245557</v>
      </c>
      <c r="SH250" s="862">
        <v>-1.5750036118465456</v>
      </c>
      <c r="SI250" s="862">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930</v>
      </c>
      <c r="J251" s="764"/>
      <c r="K251" s="862">
        <v>0</v>
      </c>
      <c r="L251" s="862">
        <v>0</v>
      </c>
      <c r="M251" s="862">
        <v>0</v>
      </c>
      <c r="N251" s="862">
        <v>0</v>
      </c>
      <c r="O251" s="862">
        <v>0</v>
      </c>
      <c r="P251" s="862">
        <v>0</v>
      </c>
      <c r="Q251" s="862">
        <v>0</v>
      </c>
      <c r="R251" s="862">
        <v>0</v>
      </c>
      <c r="S251" s="862">
        <v>0</v>
      </c>
      <c r="T251" s="862">
        <v>0</v>
      </c>
      <c r="U251" s="862">
        <v>0</v>
      </c>
      <c r="V251" s="862">
        <v>0</v>
      </c>
      <c r="W251" s="862">
        <v>0</v>
      </c>
      <c r="X251" s="862">
        <v>0</v>
      </c>
      <c r="Y251" s="862">
        <v>0</v>
      </c>
      <c r="Z251" s="862">
        <v>0</v>
      </c>
      <c r="AA251" s="862">
        <v>0</v>
      </c>
      <c r="AB251" s="862">
        <v>0</v>
      </c>
      <c r="AC251" s="862">
        <v>0</v>
      </c>
      <c r="AD251" s="862">
        <v>0</v>
      </c>
      <c r="AE251" s="862">
        <v>0</v>
      </c>
      <c r="AF251" s="862">
        <v>0</v>
      </c>
      <c r="AG251" s="862">
        <v>0</v>
      </c>
      <c r="AH251" s="862">
        <v>0</v>
      </c>
      <c r="AI251" s="862">
        <v>0</v>
      </c>
      <c r="AJ251" s="862">
        <v>0</v>
      </c>
      <c r="AK251" s="862">
        <v>0</v>
      </c>
      <c r="AL251" s="862">
        <v>0</v>
      </c>
      <c r="AM251" s="862">
        <v>0</v>
      </c>
      <c r="AN251" s="862">
        <v>0</v>
      </c>
      <c r="AO251" s="862">
        <v>0</v>
      </c>
      <c r="AP251" s="862">
        <v>0</v>
      </c>
      <c r="AQ251" s="862">
        <v>0</v>
      </c>
      <c r="AR251" s="862">
        <v>0</v>
      </c>
      <c r="AS251" s="862">
        <v>0</v>
      </c>
      <c r="AT251" s="862">
        <v>0</v>
      </c>
      <c r="AU251" s="862">
        <v>0</v>
      </c>
      <c r="AV251" s="862">
        <v>0</v>
      </c>
      <c r="AW251" s="862">
        <v>0</v>
      </c>
      <c r="AX251" s="862">
        <v>0</v>
      </c>
      <c r="AY251" s="862">
        <v>0</v>
      </c>
      <c r="AZ251" s="862">
        <v>0</v>
      </c>
      <c r="BA251" s="862">
        <v>0</v>
      </c>
      <c r="BB251" s="862">
        <v>0</v>
      </c>
      <c r="BC251" s="862">
        <v>0</v>
      </c>
      <c r="BD251" s="862">
        <v>0</v>
      </c>
      <c r="BE251" s="862">
        <v>0</v>
      </c>
      <c r="BF251" s="862">
        <v>0</v>
      </c>
      <c r="BG251" s="862">
        <v>0</v>
      </c>
      <c r="BH251" s="862">
        <v>0</v>
      </c>
      <c r="BI251" s="862">
        <v>0</v>
      </c>
      <c r="BJ251" s="862">
        <v>0</v>
      </c>
      <c r="BK251" s="862">
        <v>0</v>
      </c>
      <c r="BL251" s="862">
        <v>0</v>
      </c>
      <c r="BM251" s="862">
        <v>0</v>
      </c>
      <c r="BN251" s="862">
        <v>0</v>
      </c>
      <c r="BO251" s="862">
        <v>0</v>
      </c>
      <c r="BP251" s="862">
        <v>0</v>
      </c>
      <c r="BQ251" s="862">
        <v>0</v>
      </c>
      <c r="BR251" s="862">
        <v>0</v>
      </c>
      <c r="BS251" s="862">
        <v>0</v>
      </c>
      <c r="BT251" s="862">
        <v>0</v>
      </c>
      <c r="BU251" s="862">
        <v>0</v>
      </c>
      <c r="BV251" s="862">
        <v>0</v>
      </c>
      <c r="BW251" s="862">
        <v>0</v>
      </c>
      <c r="BX251" s="862">
        <v>0</v>
      </c>
      <c r="BY251" s="862">
        <v>0</v>
      </c>
      <c r="BZ251" s="862">
        <v>0</v>
      </c>
      <c r="CA251" s="862">
        <v>0</v>
      </c>
      <c r="CB251" s="862">
        <v>0</v>
      </c>
      <c r="CC251" s="862">
        <v>0</v>
      </c>
      <c r="CD251" s="862">
        <v>0</v>
      </c>
      <c r="CE251" s="862">
        <v>0</v>
      </c>
      <c r="CF251" s="862">
        <v>0</v>
      </c>
      <c r="CG251" s="862">
        <v>0</v>
      </c>
      <c r="CH251" s="862">
        <v>0</v>
      </c>
      <c r="CI251" s="862">
        <v>0</v>
      </c>
      <c r="CJ251" s="862">
        <v>0</v>
      </c>
      <c r="CK251" s="862">
        <v>0</v>
      </c>
      <c r="CL251" s="862">
        <v>0</v>
      </c>
      <c r="CM251" s="862">
        <v>0</v>
      </c>
      <c r="CN251" s="862">
        <v>0</v>
      </c>
      <c r="CO251" s="862">
        <v>0</v>
      </c>
      <c r="CP251" s="862">
        <v>0</v>
      </c>
      <c r="CQ251" s="862">
        <v>0</v>
      </c>
      <c r="CR251" s="862">
        <v>0</v>
      </c>
      <c r="CS251" s="862">
        <v>0</v>
      </c>
      <c r="CT251" s="862">
        <v>0</v>
      </c>
      <c r="CU251" s="862">
        <v>0</v>
      </c>
      <c r="CV251" s="862">
        <v>0</v>
      </c>
      <c r="CW251" s="862">
        <v>0</v>
      </c>
      <c r="CX251" s="862">
        <v>0</v>
      </c>
      <c r="CY251" s="862">
        <v>0</v>
      </c>
      <c r="CZ251" s="862">
        <v>0</v>
      </c>
      <c r="DA251" s="862">
        <v>0</v>
      </c>
      <c r="DB251" s="862">
        <v>0</v>
      </c>
      <c r="DC251" s="862">
        <v>0</v>
      </c>
      <c r="DD251" s="862">
        <v>0</v>
      </c>
      <c r="DE251" s="862">
        <v>0</v>
      </c>
      <c r="DF251" s="862">
        <v>0</v>
      </c>
      <c r="DG251" s="862">
        <v>0.31503155755088219</v>
      </c>
      <c r="DH251" s="862">
        <v>0.31503155755088219</v>
      </c>
      <c r="DI251" s="862">
        <v>0.31503155755088219</v>
      </c>
      <c r="DJ251" s="862">
        <v>0.31503155755088219</v>
      </c>
      <c r="DK251" s="862">
        <v>0.31503155755088219</v>
      </c>
      <c r="DL251" s="862">
        <v>0.31503155755088219</v>
      </c>
      <c r="DM251" s="862">
        <v>0.31503155755088219</v>
      </c>
      <c r="DN251" s="862">
        <v>0.3820900206302591</v>
      </c>
      <c r="DO251" s="862">
        <v>0.3820900206302591</v>
      </c>
      <c r="DP251" s="862">
        <v>0.3820900206302591</v>
      </c>
      <c r="DQ251" s="862">
        <v>0.3820900206302591</v>
      </c>
      <c r="DR251" s="862">
        <v>0.3820900206302591</v>
      </c>
      <c r="DS251" s="862">
        <v>0.3820900206302591</v>
      </c>
      <c r="DT251" s="862">
        <v>0.3820900206302591</v>
      </c>
      <c r="DU251" s="862">
        <v>0.28890619720420929</v>
      </c>
      <c r="DV251" s="862">
        <v>0.28890619720420929</v>
      </c>
      <c r="DW251" s="862">
        <v>0.28890619720420929</v>
      </c>
      <c r="DX251" s="862">
        <v>0.28890619720420929</v>
      </c>
      <c r="DY251" s="862">
        <v>0.17301295059414201</v>
      </c>
      <c r="DZ251" s="862">
        <v>0.17301295059414201</v>
      </c>
      <c r="EA251" s="862">
        <v>0</v>
      </c>
      <c r="EB251" s="862">
        <v>0</v>
      </c>
      <c r="EC251" s="862">
        <v>0</v>
      </c>
      <c r="ED251" s="862">
        <v>0</v>
      </c>
      <c r="EE251" s="862">
        <v>0</v>
      </c>
      <c r="EF251" s="862">
        <v>0</v>
      </c>
      <c r="EG251" s="862">
        <v>0</v>
      </c>
      <c r="EH251" s="862">
        <v>2.2170020557259917E-2</v>
      </c>
      <c r="EI251" s="862">
        <v>2.2170020557259917E-2</v>
      </c>
      <c r="EJ251" s="862">
        <v>2.2170020557259917E-2</v>
      </c>
      <c r="EK251" s="862">
        <v>2.2170020557259917E-2</v>
      </c>
      <c r="EL251" s="862">
        <v>2.2170020557259917E-2</v>
      </c>
      <c r="EM251" s="862">
        <v>2.2170020557259917E-2</v>
      </c>
      <c r="EN251" s="862">
        <v>2.2170020557259917E-2</v>
      </c>
      <c r="EO251" s="862">
        <v>2.2170020557259917E-2</v>
      </c>
      <c r="EP251" s="862">
        <v>2.2013410420719026E-2</v>
      </c>
      <c r="EQ251" s="862">
        <v>2.2013410420719026E-2</v>
      </c>
      <c r="ER251" s="862">
        <v>2.2013410420719026E-2</v>
      </c>
      <c r="ES251" s="862">
        <v>2.2013410420719026E-2</v>
      </c>
      <c r="ET251" s="862">
        <v>2.2013410420719026E-2</v>
      </c>
      <c r="EU251" s="862">
        <v>2.2013410420719026E-2</v>
      </c>
      <c r="EV251" s="862">
        <v>2.2013410420719026E-2</v>
      </c>
      <c r="EW251" s="862">
        <v>0.17363492679979942</v>
      </c>
      <c r="EX251" s="862">
        <v>0.17363492679979942</v>
      </c>
      <c r="EY251" s="862">
        <v>0.17363492679979942</v>
      </c>
      <c r="EZ251" s="862">
        <v>0.17363492679979942</v>
      </c>
      <c r="FA251" s="862">
        <v>0.17363492679979942</v>
      </c>
      <c r="FB251" s="862">
        <v>0.33571855205063272</v>
      </c>
      <c r="FC251" s="862">
        <v>0.33571855205063272</v>
      </c>
      <c r="FD251" s="862">
        <v>0.33571855205063272</v>
      </c>
      <c r="FE251" s="862">
        <v>0.33571855205063272</v>
      </c>
      <c r="FF251" s="862">
        <v>0.30374971616146595</v>
      </c>
      <c r="FG251" s="862">
        <v>0.26359958478354795</v>
      </c>
      <c r="FH251" s="862">
        <v>0.26359958478354795</v>
      </c>
      <c r="FI251" s="862">
        <v>0.26359958478354795</v>
      </c>
      <c r="FJ251" s="862">
        <v>0.26359958478354795</v>
      </c>
      <c r="FK251" s="862">
        <v>0.26359958478354795</v>
      </c>
      <c r="FL251" s="862">
        <v>0.26359958478354795</v>
      </c>
      <c r="FM251" s="862">
        <v>0.26359958478354795</v>
      </c>
      <c r="FN251" s="862">
        <v>-8.490889347337216E-3</v>
      </c>
      <c r="FO251" s="862">
        <v>-8.490889347337216E-3</v>
      </c>
      <c r="FP251" s="862">
        <v>-8.490889347337216E-3</v>
      </c>
      <c r="FQ251" s="862">
        <v>-8.490889347337216E-3</v>
      </c>
      <c r="FR251" s="862">
        <v>-8.490889347337216E-3</v>
      </c>
      <c r="FS251" s="862">
        <v>-8.490889347337216E-3</v>
      </c>
      <c r="FT251" s="862">
        <v>-8.490889347337216E-3</v>
      </c>
      <c r="FU251" s="862">
        <v>0</v>
      </c>
      <c r="FV251" s="862">
        <v>0</v>
      </c>
      <c r="FW251" s="862">
        <v>0</v>
      </c>
      <c r="FX251" s="862">
        <v>0</v>
      </c>
      <c r="FY251" s="862">
        <v>0</v>
      </c>
      <c r="FZ251" s="862">
        <v>0</v>
      </c>
      <c r="GA251" s="862">
        <v>0</v>
      </c>
      <c r="GB251" s="862">
        <v>0</v>
      </c>
      <c r="GC251" s="862">
        <v>0</v>
      </c>
      <c r="GD251" s="862">
        <v>0</v>
      </c>
      <c r="GE251" s="862">
        <v>0</v>
      </c>
      <c r="GF251" s="862">
        <v>0</v>
      </c>
      <c r="GG251" s="862">
        <v>0</v>
      </c>
      <c r="GH251" s="862">
        <v>-0.6503206030129256</v>
      </c>
      <c r="GI251" s="862">
        <v>-0.65401560643913648</v>
      </c>
      <c r="GJ251" s="862">
        <v>-0.65401560643913648</v>
      </c>
      <c r="GK251" s="862">
        <v>-0.65401560643913648</v>
      </c>
      <c r="GL251" s="862">
        <v>-0.65401560643913648</v>
      </c>
      <c r="GM251" s="862">
        <v>-0.65401560643913648</v>
      </c>
      <c r="GN251" s="862">
        <v>-0.65401560643913648</v>
      </c>
      <c r="GO251" s="862">
        <v>-0.65401560643913648</v>
      </c>
      <c r="GP251" s="862">
        <v>-0.3959933191872107</v>
      </c>
      <c r="GQ251" s="862">
        <v>-0.3959933191872107</v>
      </c>
      <c r="GR251" s="862">
        <v>-0.3959933191872107</v>
      </c>
      <c r="GS251" s="862">
        <v>-0.3959933191872107</v>
      </c>
      <c r="GT251" s="862">
        <v>-0.3959933191872107</v>
      </c>
      <c r="GU251" s="862">
        <v>-0.3959933191872107</v>
      </c>
      <c r="GV251" s="862">
        <v>-0.3959933191872107</v>
      </c>
      <c r="GW251" s="862">
        <v>0.32727718518837001</v>
      </c>
      <c r="GX251" s="862">
        <v>0.32727718518837001</v>
      </c>
      <c r="GY251" s="862">
        <v>0.32727718518837001</v>
      </c>
      <c r="GZ251" s="862">
        <v>0.32727718518837001</v>
      </c>
      <c r="HA251" s="862">
        <v>0.32727718518837001</v>
      </c>
      <c r="HB251" s="862">
        <v>1.3081663361714568E-2</v>
      </c>
      <c r="HC251" s="862">
        <v>1.3081663361714568E-2</v>
      </c>
      <c r="HD251" s="862">
        <v>1.3081663361714568E-2</v>
      </c>
      <c r="HE251" s="862">
        <v>1.3081663361714568E-2</v>
      </c>
      <c r="HF251" s="862">
        <v>7.0694679800622495E-3</v>
      </c>
      <c r="HG251" s="862">
        <v>-0.22976336255154273</v>
      </c>
      <c r="HH251" s="862">
        <v>-0.22976336255154273</v>
      </c>
      <c r="HI251" s="862">
        <v>-0.22976336255154273</v>
      </c>
      <c r="HJ251" s="862">
        <v>-0.22976336255154273</v>
      </c>
      <c r="HK251" s="862">
        <v>-0.22976336255154273</v>
      </c>
      <c r="HL251" s="862">
        <v>-0.22976336255154273</v>
      </c>
      <c r="HM251" s="862">
        <v>-0.22976336255154273</v>
      </c>
      <c r="HN251" s="862">
        <v>-0.28869023780952663</v>
      </c>
      <c r="HO251" s="862">
        <v>-0.28869023780952663</v>
      </c>
      <c r="HP251" s="862">
        <v>-0.28869023780952663</v>
      </c>
      <c r="HQ251" s="862">
        <v>-0.28869023780952663</v>
      </c>
      <c r="HR251" s="862">
        <v>-0.28869023780952663</v>
      </c>
      <c r="HS251" s="862">
        <v>-0.28869023780952663</v>
      </c>
      <c r="HT251" s="862">
        <v>-0.28869023780952663</v>
      </c>
      <c r="HU251" s="862">
        <v>-0.19924565324428301</v>
      </c>
      <c r="HV251" s="862">
        <v>-0.19924565324428301</v>
      </c>
      <c r="HW251" s="862">
        <v>-0.19924565324428301</v>
      </c>
      <c r="HX251" s="862">
        <v>-0.19924565324428301</v>
      </c>
      <c r="HY251" s="862">
        <v>1.1534196706273647E-2</v>
      </c>
      <c r="HZ251" s="862">
        <v>1.1534196706273647E-2</v>
      </c>
      <c r="IA251" s="862">
        <v>-9.8476194310750387E-3</v>
      </c>
      <c r="IB251" s="862">
        <v>-9.8476194310750387E-3</v>
      </c>
      <c r="IC251" s="862">
        <v>-9.8476194310750387E-3</v>
      </c>
      <c r="ID251" s="862">
        <v>0</v>
      </c>
      <c r="IE251" s="862">
        <v>0</v>
      </c>
      <c r="IF251" s="862">
        <v>0</v>
      </c>
      <c r="IG251" s="862">
        <v>0</v>
      </c>
      <c r="IH251" s="862">
        <v>-3.6950034262090981E-3</v>
      </c>
      <c r="II251" s="862">
        <v>-3.6950034262090981E-3</v>
      </c>
      <c r="IJ251" s="862">
        <v>-3.6950034262090981E-3</v>
      </c>
      <c r="IK251" s="862">
        <v>-3.6950034262090981E-3</v>
      </c>
      <c r="IL251" s="862">
        <v>-3.6950034262090981E-3</v>
      </c>
      <c r="IM251" s="862">
        <v>-3.6950034262090981E-3</v>
      </c>
      <c r="IN251" s="862">
        <v>-3.6950034262090981E-3</v>
      </c>
      <c r="IO251" s="862">
        <v>-3.6950034262090981E-3</v>
      </c>
      <c r="IP251" s="862">
        <v>-0.15491477317591951</v>
      </c>
      <c r="IQ251" s="862">
        <v>-0.15491477317591951</v>
      </c>
      <c r="IR251" s="862">
        <v>-0.15491477317591951</v>
      </c>
      <c r="IS251" s="862">
        <v>-0.15491477317591951</v>
      </c>
      <c r="IT251" s="862">
        <v>-0.15491477317591951</v>
      </c>
      <c r="IU251" s="862">
        <v>-0.15491477317591951</v>
      </c>
      <c r="IV251" s="862">
        <v>-0.15491477317591951</v>
      </c>
      <c r="IW251" s="862">
        <v>0.44298251447152914</v>
      </c>
      <c r="IX251" s="862">
        <v>0.44298251447152914</v>
      </c>
      <c r="IY251" s="862">
        <v>0.44298251447152914</v>
      </c>
      <c r="IZ251" s="862">
        <v>0.44298251447152914</v>
      </c>
      <c r="JA251" s="862">
        <v>0.44298251447152914</v>
      </c>
      <c r="JB251" s="862">
        <v>0.1747632666758907</v>
      </c>
      <c r="JC251" s="862">
        <v>0.1747632666758907</v>
      </c>
      <c r="JD251" s="862">
        <v>0.1747632666758907</v>
      </c>
      <c r="JE251" s="862">
        <v>0.1747632666758907</v>
      </c>
      <c r="JF251" s="862">
        <v>8.7255449508933935E-2</v>
      </c>
      <c r="JG251" s="862">
        <v>-0.24326102090447499</v>
      </c>
      <c r="JH251" s="862">
        <v>-0.24326102090447499</v>
      </c>
      <c r="JI251" s="862">
        <v>-0.24326102090447499</v>
      </c>
      <c r="JJ251" s="862">
        <v>-0.24326102090447499</v>
      </c>
      <c r="JK251" s="862">
        <v>-0.24326102090447499</v>
      </c>
      <c r="JL251" s="862">
        <v>-0.24326102090447499</v>
      </c>
      <c r="JM251" s="862">
        <v>-0.24326102090447499</v>
      </c>
      <c r="JN251" s="862">
        <v>-0.26321756976751232</v>
      </c>
      <c r="JO251" s="862">
        <v>-0.26321756976751232</v>
      </c>
      <c r="JP251" s="862">
        <v>-0.26321756976751232</v>
      </c>
      <c r="JQ251" s="862">
        <v>-0.26321756976751232</v>
      </c>
      <c r="JR251" s="862">
        <v>-0.26321756976751232</v>
      </c>
      <c r="JS251" s="862">
        <v>-0.26321756976751232</v>
      </c>
      <c r="JT251" s="862">
        <v>-0.26321756976751232</v>
      </c>
      <c r="JU251" s="862">
        <v>-0.23909478389313943</v>
      </c>
      <c r="JV251" s="862">
        <v>-0.23909478389313943</v>
      </c>
      <c r="JW251" s="862">
        <v>-0.23909478389313943</v>
      </c>
      <c r="JX251" s="862">
        <v>-0.23909478389313943</v>
      </c>
      <c r="JY251" s="862">
        <v>2.30683934125544E-2</v>
      </c>
      <c r="JZ251" s="862">
        <v>2.30683934125544E-2</v>
      </c>
      <c r="KA251" s="862">
        <v>-0.5120762104159402</v>
      </c>
      <c r="KB251" s="862">
        <v>-0.5120762104159402</v>
      </c>
      <c r="KC251" s="862">
        <v>-0.5120762104159402</v>
      </c>
      <c r="KD251" s="862">
        <v>-0.50959350555497096</v>
      </c>
      <c r="KE251" s="862">
        <v>-0.50959350555497096</v>
      </c>
      <c r="KF251" s="862">
        <v>-0.50959350555497096</v>
      </c>
      <c r="KG251" s="862">
        <v>-0.50959350555497096</v>
      </c>
      <c r="KH251" s="862">
        <v>5.1730047966936255E-2</v>
      </c>
      <c r="KI251" s="862">
        <v>1.4780013704841721E-2</v>
      </c>
      <c r="KJ251" s="862">
        <v>1.4780013704841721E-2</v>
      </c>
      <c r="KK251" s="862">
        <v>1.4780013704841721E-2</v>
      </c>
      <c r="KL251" s="862">
        <v>1.4780013704841721E-2</v>
      </c>
      <c r="KM251" s="862">
        <v>1.4780013704841721E-2</v>
      </c>
      <c r="KN251" s="862">
        <v>1.4780013704841721E-2</v>
      </c>
      <c r="KO251" s="862">
        <v>1.4780013704841721E-2</v>
      </c>
      <c r="KP251" s="862">
        <v>-0.28885154293099014</v>
      </c>
      <c r="KQ251" s="862">
        <v>-0.28885154293099014</v>
      </c>
      <c r="KR251" s="862">
        <v>-0.28885154293099014</v>
      </c>
      <c r="KS251" s="862">
        <v>-0.28885154293099014</v>
      </c>
      <c r="KT251" s="862">
        <v>-0.28885154293099014</v>
      </c>
      <c r="KU251" s="862">
        <v>-0.28885154293099014</v>
      </c>
      <c r="KV251" s="862">
        <v>-0.28885154293099014</v>
      </c>
      <c r="KW251" s="862">
        <v>0.37525613020494042</v>
      </c>
      <c r="KX251" s="862">
        <v>0.37525613020494042</v>
      </c>
      <c r="KY251" s="862">
        <v>0.37525613020494042</v>
      </c>
      <c r="KZ251" s="862">
        <v>0.37525613020494042</v>
      </c>
      <c r="LA251" s="862">
        <v>0.37525613020494042</v>
      </c>
      <c r="LB251" s="862">
        <v>6.3759621589863258E-2</v>
      </c>
      <c r="LC251" s="862">
        <v>6.3759621589863258E-2</v>
      </c>
      <c r="LD251" s="862">
        <v>6.3759621589863258E-2</v>
      </c>
      <c r="LE251" s="862">
        <v>6.3759621589863258E-2</v>
      </c>
      <c r="LF251" s="862">
        <v>0.20337438771667404</v>
      </c>
      <c r="LG251" s="862">
        <v>-0.12714208269673488</v>
      </c>
      <c r="LH251" s="862">
        <v>-0.12714208269673488</v>
      </c>
      <c r="LI251" s="862">
        <v>-0.12714208269673488</v>
      </c>
      <c r="LJ251" s="862">
        <v>-0.12714208269673488</v>
      </c>
      <c r="LK251" s="862">
        <v>-0.12714208269673488</v>
      </c>
      <c r="LL251" s="862">
        <v>-0.12714208269673488</v>
      </c>
      <c r="LM251" s="862">
        <v>-0.12714208269673488</v>
      </c>
      <c r="LN251" s="862">
        <v>-0.26321756976751232</v>
      </c>
      <c r="LO251" s="862">
        <v>-0.26321756976751232</v>
      </c>
      <c r="LP251" s="862">
        <v>-0.26321756976751232</v>
      </c>
      <c r="LQ251" s="862">
        <v>-0.26321756976751232</v>
      </c>
      <c r="LR251" s="862">
        <v>-0.26321756976751232</v>
      </c>
      <c r="LS251" s="862">
        <v>-0.26321756976751232</v>
      </c>
      <c r="LT251" s="862">
        <v>-0.26321756976751232</v>
      </c>
      <c r="LU251" s="862">
        <v>-0.23909478389313943</v>
      </c>
      <c r="LV251" s="862">
        <v>-0.23909478389313943</v>
      </c>
      <c r="LW251" s="862">
        <v>-0.23909478389313943</v>
      </c>
      <c r="LX251" s="862">
        <v>-0.23909478389313943</v>
      </c>
      <c r="LY251" s="862">
        <v>2.30683934125544E-2</v>
      </c>
      <c r="LZ251" s="862">
        <v>2.30683934125544E-2</v>
      </c>
      <c r="MA251" s="862">
        <v>-0.5120762104159402</v>
      </c>
      <c r="MB251" s="862">
        <v>-0.5120762104159402</v>
      </c>
      <c r="MC251" s="862">
        <v>-0.5120762104159402</v>
      </c>
      <c r="MD251" s="862">
        <v>-0.50959350555497096</v>
      </c>
      <c r="ME251" s="862">
        <v>-0.50959350555497096</v>
      </c>
      <c r="MF251" s="862">
        <v>-0.50959350555497096</v>
      </c>
      <c r="MG251" s="862">
        <v>-0.50959350555497096</v>
      </c>
      <c r="MH251" s="862">
        <v>5.1730047966936255E-2</v>
      </c>
      <c r="MI251" s="862">
        <v>1.4780013704841721E-2</v>
      </c>
      <c r="MJ251" s="862">
        <v>1.4780013704841721E-2</v>
      </c>
      <c r="MK251" s="862">
        <v>1.4780013704841721E-2</v>
      </c>
      <c r="ML251" s="862">
        <v>1.4780013704841721E-2</v>
      </c>
      <c r="MM251" s="862">
        <v>1.4780013704841721E-2</v>
      </c>
      <c r="MN251" s="862">
        <v>1.4780013704841721E-2</v>
      </c>
      <c r="MO251" s="862">
        <v>1.4780013704841721E-2</v>
      </c>
      <c r="MP251" s="862">
        <v>-0.28885154293099014</v>
      </c>
      <c r="MQ251" s="862">
        <v>-0.28885154293099014</v>
      </c>
      <c r="MR251" s="862">
        <v>-0.28885154293099014</v>
      </c>
      <c r="MS251" s="862">
        <v>-0.28885154293099014</v>
      </c>
      <c r="MT251" s="862">
        <v>-0.28885154293099014</v>
      </c>
      <c r="MU251" s="862">
        <v>-0.28885154293099014</v>
      </c>
      <c r="MV251" s="862">
        <v>-0.28885154293099014</v>
      </c>
      <c r="MW251" s="862">
        <v>0.37525613020494042</v>
      </c>
      <c r="MX251" s="862">
        <v>0.37525613020494042</v>
      </c>
      <c r="MY251" s="862">
        <v>0.37525613020494042</v>
      </c>
      <c r="MZ251" s="862">
        <v>0.37525613020494042</v>
      </c>
      <c r="NA251" s="862">
        <v>0.37525613020494042</v>
      </c>
      <c r="NB251" s="862">
        <v>6.3759621589863258E-2</v>
      </c>
      <c r="NC251" s="862">
        <v>6.3759621589863258E-2</v>
      </c>
      <c r="ND251" s="862">
        <v>6.3759621589863258E-2</v>
      </c>
      <c r="NE251" s="862">
        <v>6.3759621589863258E-2</v>
      </c>
      <c r="NF251" s="862">
        <v>0.20337438771667404</v>
      </c>
      <c r="NG251" s="862">
        <v>-0.12714208269673488</v>
      </c>
      <c r="NH251" s="862">
        <v>-0.12714208269673488</v>
      </c>
      <c r="NI251" s="862">
        <v>-0.12714208269673488</v>
      </c>
      <c r="NJ251" s="862">
        <v>-0.12714208269673488</v>
      </c>
      <c r="NK251" s="862">
        <v>-0.12714208269673488</v>
      </c>
      <c r="NL251" s="862">
        <v>-0.12714208269673488</v>
      </c>
      <c r="NM251" s="862">
        <v>-0.12714208269673488</v>
      </c>
      <c r="NN251" s="862">
        <v>-0.26321756976751232</v>
      </c>
      <c r="NO251" s="862">
        <v>-0.26321756976751232</v>
      </c>
      <c r="NP251" s="862">
        <v>-0.26321756976751232</v>
      </c>
      <c r="NQ251" s="862">
        <v>-0.26321756976751232</v>
      </c>
      <c r="NR251" s="862">
        <v>-0.26321756976751232</v>
      </c>
      <c r="NS251" s="862">
        <v>-0.26321756976751232</v>
      </c>
      <c r="NT251" s="862">
        <v>-0.26321756976751232</v>
      </c>
      <c r="NU251" s="862">
        <v>-0.23909478389313943</v>
      </c>
      <c r="NV251" s="862">
        <v>-0.23909478389313943</v>
      </c>
      <c r="NW251" s="862">
        <v>-0.23909478389313943</v>
      </c>
      <c r="NX251" s="862">
        <v>-0.23909478389313943</v>
      </c>
      <c r="NY251" s="862">
        <v>2.30683934125544E-2</v>
      </c>
      <c r="NZ251" s="862">
        <v>2.30683934125544E-2</v>
      </c>
      <c r="OA251" s="862">
        <v>-0.5120762104159402</v>
      </c>
      <c r="OB251" s="862">
        <v>-0.5120762104159402</v>
      </c>
      <c r="OC251" s="862">
        <v>-0.5120762104159402</v>
      </c>
      <c r="OD251" s="862">
        <v>-0.50959350555497096</v>
      </c>
      <c r="OE251" s="862">
        <v>-0.50959350555497096</v>
      </c>
      <c r="OF251" s="862">
        <v>-0.50959350555497096</v>
      </c>
      <c r="OG251" s="862">
        <v>-0.50959350555497096</v>
      </c>
      <c r="OH251" s="862">
        <v>5.1730047966936255E-2</v>
      </c>
      <c r="OI251" s="862">
        <v>1.4780013704841721E-2</v>
      </c>
      <c r="OJ251" s="862">
        <v>1.4780013704841721E-2</v>
      </c>
      <c r="OK251" s="862">
        <v>1.4780013704841721E-2</v>
      </c>
      <c r="OL251" s="862">
        <v>1.4780013704841721E-2</v>
      </c>
      <c r="OM251" s="862">
        <v>1.4780013704841721E-2</v>
      </c>
      <c r="ON251" s="862">
        <v>1.4780013704841721E-2</v>
      </c>
      <c r="OO251" s="862">
        <v>1.4780013704841721E-2</v>
      </c>
      <c r="OP251" s="862">
        <v>-0.28885154293099014</v>
      </c>
      <c r="OQ251" s="862">
        <v>-0.28885154293099014</v>
      </c>
      <c r="OR251" s="862">
        <v>-0.28885154293099014</v>
      </c>
      <c r="OS251" s="862">
        <v>-0.28885154293099014</v>
      </c>
      <c r="OT251" s="862">
        <v>-0.28885154293099014</v>
      </c>
      <c r="OU251" s="862">
        <v>-0.28885154293099014</v>
      </c>
      <c r="OV251" s="862">
        <v>-0.28885154293099014</v>
      </c>
      <c r="OW251" s="862">
        <v>0.37525613020494042</v>
      </c>
      <c r="OX251" s="862">
        <v>0.37525613020494042</v>
      </c>
      <c r="OY251" s="862">
        <v>0.37525613020494042</v>
      </c>
      <c r="OZ251" s="862">
        <v>0.37525613020494042</v>
      </c>
      <c r="PA251" s="862">
        <v>0.37525613020494042</v>
      </c>
      <c r="PB251" s="862">
        <v>6.3759621589863258E-2</v>
      </c>
      <c r="PC251" s="862">
        <v>6.3759621589863258E-2</v>
      </c>
      <c r="PD251" s="862">
        <v>6.3759621589863258E-2</v>
      </c>
      <c r="PE251" s="862">
        <v>6.3759621589863258E-2</v>
      </c>
      <c r="PF251" s="862">
        <v>0.20337438771667404</v>
      </c>
      <c r="PG251" s="862">
        <v>-0.12714208269673488</v>
      </c>
      <c r="PH251" s="862">
        <v>-0.12714208269673488</v>
      </c>
      <c r="PI251" s="862">
        <v>-0.12714208269673488</v>
      </c>
      <c r="PJ251" s="862">
        <v>-0.12714208269673488</v>
      </c>
      <c r="PK251" s="862">
        <v>-0.12714208269673488</v>
      </c>
      <c r="PL251" s="862">
        <v>-0.12714208269673488</v>
      </c>
      <c r="PM251" s="862">
        <v>-0.12714208269673488</v>
      </c>
      <c r="PN251" s="862">
        <v>-0.26321756976751232</v>
      </c>
      <c r="PO251" s="862">
        <v>-0.26321756976751232</v>
      </c>
      <c r="PP251" s="862">
        <v>-0.26321756976751232</v>
      </c>
      <c r="PQ251" s="862">
        <v>-0.26321756976751232</v>
      </c>
      <c r="PR251" s="862">
        <v>-0.26321756976751232</v>
      </c>
      <c r="PS251" s="862">
        <v>-0.26321756976751232</v>
      </c>
      <c r="PT251" s="862">
        <v>-0.26321756976751232</v>
      </c>
      <c r="PU251" s="862">
        <v>-0.23909478389313943</v>
      </c>
      <c r="PV251" s="862">
        <v>-0.23909478389313943</v>
      </c>
      <c r="PW251" s="862">
        <v>-0.23909478389313943</v>
      </c>
      <c r="PX251" s="862">
        <v>-0.23909478389313943</v>
      </c>
      <c r="PY251" s="862">
        <v>2.30683934125544E-2</v>
      </c>
      <c r="PZ251" s="862">
        <v>2.30683934125544E-2</v>
      </c>
      <c r="QA251" s="862">
        <v>-0.5120762104159402</v>
      </c>
      <c r="QB251" s="862">
        <v>-0.5120762104159402</v>
      </c>
      <c r="QC251" s="862">
        <v>-0.5120762104159402</v>
      </c>
      <c r="QD251" s="862">
        <v>-0.50959350555497096</v>
      </c>
      <c r="QE251" s="862">
        <v>-0.50959350555497096</v>
      </c>
      <c r="QF251" s="862">
        <v>-0.50959350555497096</v>
      </c>
      <c r="QG251" s="862">
        <v>-0.50959350555497096</v>
      </c>
      <c r="QH251" s="862">
        <v>5.1730047966936255E-2</v>
      </c>
      <c r="QI251" s="862">
        <v>1.4780013704841721E-2</v>
      </c>
      <c r="QJ251" s="862">
        <v>1.4780013704841721E-2</v>
      </c>
      <c r="QK251" s="862">
        <v>1.4780013704841721E-2</v>
      </c>
      <c r="QL251" s="862">
        <v>1.4780013704841721E-2</v>
      </c>
      <c r="QM251" s="862">
        <v>1.4780013704841721E-2</v>
      </c>
      <c r="QN251" s="862">
        <v>1.4780013704841721E-2</v>
      </c>
      <c r="QO251" s="862">
        <v>1.4780013704841721E-2</v>
      </c>
      <c r="QP251" s="862">
        <v>-0.28885154293099014</v>
      </c>
      <c r="QQ251" s="862">
        <v>-0.28885154293099014</v>
      </c>
      <c r="QR251" s="862">
        <v>-0.28885154293099014</v>
      </c>
      <c r="QS251" s="862">
        <v>-0.28885154293099014</v>
      </c>
      <c r="QT251" s="862">
        <v>-0.28885154293099014</v>
      </c>
      <c r="QU251" s="862">
        <v>-0.28885154293099014</v>
      </c>
      <c r="QV251" s="862">
        <v>-0.28885154293099014</v>
      </c>
      <c r="QW251" s="862">
        <v>0.37525613020494042</v>
      </c>
      <c r="QX251" s="862">
        <v>0.37525613020494042</v>
      </c>
      <c r="QY251" s="862">
        <v>0.37525613020494042</v>
      </c>
      <c r="QZ251" s="862">
        <v>0.37525613020494042</v>
      </c>
      <c r="RA251" s="862">
        <v>0.37525613020494042</v>
      </c>
      <c r="RB251" s="862">
        <v>6.3759621589863258E-2</v>
      </c>
      <c r="RC251" s="862">
        <v>6.3759621589863258E-2</v>
      </c>
      <c r="RD251" s="862">
        <v>6.3759621589863258E-2</v>
      </c>
      <c r="RE251" s="862">
        <v>6.3759621589863258E-2</v>
      </c>
      <c r="RF251" s="862">
        <v>0.20337438771667404</v>
      </c>
      <c r="RG251" s="862">
        <v>-0.12714208269673488</v>
      </c>
      <c r="RH251" s="862">
        <v>-0.12714208269673488</v>
      </c>
      <c r="RI251" s="862">
        <v>-0.12714208269673488</v>
      </c>
      <c r="RJ251" s="862">
        <v>-0.12714208269673488</v>
      </c>
      <c r="RK251" s="862">
        <v>-0.12714208269673488</v>
      </c>
      <c r="RL251" s="862">
        <v>-0.12714208269673488</v>
      </c>
      <c r="RM251" s="862">
        <v>-0.12714208269673488</v>
      </c>
      <c r="RN251" s="862">
        <v>-0.26321756976751232</v>
      </c>
      <c r="RO251" s="862">
        <v>-0.26321756976751232</v>
      </c>
      <c r="RP251" s="862">
        <v>-0.26321756976751232</v>
      </c>
      <c r="RQ251" s="862">
        <v>-0.26321756976751232</v>
      </c>
      <c r="RR251" s="862">
        <v>-0.26321756976751232</v>
      </c>
      <c r="RS251" s="862">
        <v>-0.26321756976751232</v>
      </c>
      <c r="RT251" s="862">
        <v>-0.26321756976751232</v>
      </c>
      <c r="RU251" s="862">
        <v>-0.23909478389313943</v>
      </c>
      <c r="RV251" s="862">
        <v>-0.23909478389313943</v>
      </c>
      <c r="RW251" s="862">
        <v>-0.23909478389313943</v>
      </c>
      <c r="RX251" s="862">
        <v>-0.23909478389313943</v>
      </c>
      <c r="RY251" s="862">
        <v>2.30683934125544E-2</v>
      </c>
      <c r="RZ251" s="862">
        <v>2.30683934125544E-2</v>
      </c>
      <c r="SA251" s="862">
        <v>-0.5120762104159402</v>
      </c>
      <c r="SB251" s="862">
        <v>-0.5120762104159402</v>
      </c>
      <c r="SC251" s="862">
        <v>-0.5120762104159402</v>
      </c>
      <c r="SD251" s="862">
        <v>-0.50959350555497096</v>
      </c>
      <c r="SE251" s="862">
        <v>-0.50959350555497096</v>
      </c>
      <c r="SF251" s="862">
        <v>-0.50959350555497096</v>
      </c>
      <c r="SG251" s="862">
        <v>-0.50959350555497096</v>
      </c>
      <c r="SH251" s="862">
        <v>5.1730047966936255E-2</v>
      </c>
      <c r="SI251" s="862">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929</v>
      </c>
      <c r="J252" s="764"/>
      <c r="K252" s="862">
        <v>0</v>
      </c>
      <c r="L252" s="862">
        <v>0</v>
      </c>
      <c r="M252" s="862">
        <v>0</v>
      </c>
      <c r="N252" s="862">
        <v>0</v>
      </c>
      <c r="O252" s="862">
        <v>0</v>
      </c>
      <c r="P252" s="862">
        <v>0</v>
      </c>
      <c r="Q252" s="862">
        <v>0</v>
      </c>
      <c r="R252" s="862">
        <v>0</v>
      </c>
      <c r="S252" s="862">
        <v>0</v>
      </c>
      <c r="T252" s="862">
        <v>0</v>
      </c>
      <c r="U252" s="862">
        <v>0</v>
      </c>
      <c r="V252" s="862">
        <v>0</v>
      </c>
      <c r="W252" s="862">
        <v>0</v>
      </c>
      <c r="X252" s="862">
        <v>0</v>
      </c>
      <c r="Y252" s="862">
        <v>0</v>
      </c>
      <c r="Z252" s="862">
        <v>0</v>
      </c>
      <c r="AA252" s="862">
        <v>0</v>
      </c>
      <c r="AB252" s="862">
        <v>0</v>
      </c>
      <c r="AC252" s="862">
        <v>0</v>
      </c>
      <c r="AD252" s="862">
        <v>0</v>
      </c>
      <c r="AE252" s="862">
        <v>0</v>
      </c>
      <c r="AF252" s="862">
        <v>0</v>
      </c>
      <c r="AG252" s="862">
        <v>0</v>
      </c>
      <c r="AH252" s="862">
        <v>0</v>
      </c>
      <c r="AI252" s="862">
        <v>0</v>
      </c>
      <c r="AJ252" s="862">
        <v>0</v>
      </c>
      <c r="AK252" s="862">
        <v>0</v>
      </c>
      <c r="AL252" s="862">
        <v>0</v>
      </c>
      <c r="AM252" s="862">
        <v>0</v>
      </c>
      <c r="AN252" s="862">
        <v>0</v>
      </c>
      <c r="AO252" s="862">
        <v>0</v>
      </c>
      <c r="AP252" s="862">
        <v>0</v>
      </c>
      <c r="AQ252" s="862">
        <v>0</v>
      </c>
      <c r="AR252" s="862">
        <v>0</v>
      </c>
      <c r="AS252" s="862">
        <v>0</v>
      </c>
      <c r="AT252" s="862">
        <v>0</v>
      </c>
      <c r="AU252" s="862">
        <v>0</v>
      </c>
      <c r="AV252" s="862">
        <v>0</v>
      </c>
      <c r="AW252" s="862">
        <v>0</v>
      </c>
      <c r="AX252" s="862">
        <v>0</v>
      </c>
      <c r="AY252" s="862">
        <v>0</v>
      </c>
      <c r="AZ252" s="862">
        <v>0</v>
      </c>
      <c r="BA252" s="862">
        <v>0</v>
      </c>
      <c r="BB252" s="862">
        <v>0</v>
      </c>
      <c r="BC252" s="862">
        <v>0</v>
      </c>
      <c r="BD252" s="862">
        <v>0</v>
      </c>
      <c r="BE252" s="862">
        <v>0</v>
      </c>
      <c r="BF252" s="862">
        <v>0</v>
      </c>
      <c r="BG252" s="862">
        <v>0</v>
      </c>
      <c r="BH252" s="862">
        <v>0</v>
      </c>
      <c r="BI252" s="862">
        <v>0</v>
      </c>
      <c r="BJ252" s="862">
        <v>0</v>
      </c>
      <c r="BK252" s="862">
        <v>0</v>
      </c>
      <c r="BL252" s="862">
        <v>0</v>
      </c>
      <c r="BM252" s="862">
        <v>0</v>
      </c>
      <c r="BN252" s="862">
        <v>0</v>
      </c>
      <c r="BO252" s="862">
        <v>0</v>
      </c>
      <c r="BP252" s="862">
        <v>0</v>
      </c>
      <c r="BQ252" s="862">
        <v>0</v>
      </c>
      <c r="BR252" s="862">
        <v>0</v>
      </c>
      <c r="BS252" s="862">
        <v>0</v>
      </c>
      <c r="BT252" s="862">
        <v>0</v>
      </c>
      <c r="BU252" s="862">
        <v>0</v>
      </c>
      <c r="BV252" s="862">
        <v>0</v>
      </c>
      <c r="BW252" s="862">
        <v>0</v>
      </c>
      <c r="BX252" s="862">
        <v>0</v>
      </c>
      <c r="BY252" s="862">
        <v>0</v>
      </c>
      <c r="BZ252" s="862">
        <v>0</v>
      </c>
      <c r="CA252" s="862">
        <v>0</v>
      </c>
      <c r="CB252" s="862">
        <v>0</v>
      </c>
      <c r="CC252" s="862">
        <v>0</v>
      </c>
      <c r="CD252" s="862">
        <v>0</v>
      </c>
      <c r="CE252" s="862">
        <v>0</v>
      </c>
      <c r="CF252" s="862">
        <v>0</v>
      </c>
      <c r="CG252" s="862">
        <v>0</v>
      </c>
      <c r="CH252" s="862">
        <v>0</v>
      </c>
      <c r="CI252" s="862">
        <v>0</v>
      </c>
      <c r="CJ252" s="862">
        <v>0</v>
      </c>
      <c r="CK252" s="862">
        <v>0</v>
      </c>
      <c r="CL252" s="862">
        <v>0</v>
      </c>
      <c r="CM252" s="862">
        <v>0</v>
      </c>
      <c r="CN252" s="862">
        <v>0</v>
      </c>
      <c r="CO252" s="862">
        <v>0</v>
      </c>
      <c r="CP252" s="862">
        <v>0</v>
      </c>
      <c r="CQ252" s="862">
        <v>0</v>
      </c>
      <c r="CR252" s="862">
        <v>0</v>
      </c>
      <c r="CS252" s="862">
        <v>0</v>
      </c>
      <c r="CT252" s="862">
        <v>0</v>
      </c>
      <c r="CU252" s="862">
        <v>0</v>
      </c>
      <c r="CV252" s="862">
        <v>0</v>
      </c>
      <c r="CW252" s="862">
        <v>0</v>
      </c>
      <c r="CX252" s="862">
        <v>0</v>
      </c>
      <c r="CY252" s="862">
        <v>0</v>
      </c>
      <c r="CZ252" s="862">
        <v>0</v>
      </c>
      <c r="DA252" s="862">
        <v>0</v>
      </c>
      <c r="DB252" s="862">
        <v>0</v>
      </c>
      <c r="DC252" s="862">
        <v>0</v>
      </c>
      <c r="DD252" s="862">
        <v>0</v>
      </c>
      <c r="DE252" s="862">
        <v>0</v>
      </c>
      <c r="DF252" s="862">
        <v>0</v>
      </c>
      <c r="DG252" s="862">
        <v>0.28202980703834779</v>
      </c>
      <c r="DH252" s="862">
        <v>0.28202980703834779</v>
      </c>
      <c r="DI252" s="862">
        <v>0.28202980703834779</v>
      </c>
      <c r="DJ252" s="862">
        <v>0.28202980703834779</v>
      </c>
      <c r="DK252" s="862">
        <v>0.28202980703834779</v>
      </c>
      <c r="DL252" s="862">
        <v>0.28202980703834779</v>
      </c>
      <c r="DM252" s="862">
        <v>0.28202980703834779</v>
      </c>
      <c r="DN252" s="862">
        <v>0.33963557389356414</v>
      </c>
      <c r="DO252" s="862">
        <v>0.33963557389356414</v>
      </c>
      <c r="DP252" s="862">
        <v>0.33963557389356414</v>
      </c>
      <c r="DQ252" s="862">
        <v>0.33963557389356414</v>
      </c>
      <c r="DR252" s="862">
        <v>0.33963557389356414</v>
      </c>
      <c r="DS252" s="862">
        <v>0.33963557389356414</v>
      </c>
      <c r="DT252" s="862">
        <v>0.33963557389356414</v>
      </c>
      <c r="DU252" s="862">
        <v>0.33871761051527915</v>
      </c>
      <c r="DV252" s="862">
        <v>0.33871761051527915</v>
      </c>
      <c r="DW252" s="862">
        <v>0.33871761051527915</v>
      </c>
      <c r="DX252" s="862">
        <v>0.33871761051527915</v>
      </c>
      <c r="DY252" s="862">
        <v>-0.13841036047530952</v>
      </c>
      <c r="DZ252" s="862">
        <v>-0.13841036047530952</v>
      </c>
      <c r="EA252" s="862">
        <v>-1.7233334004382543</v>
      </c>
      <c r="EB252" s="862">
        <v>-1.7233334004382543</v>
      </c>
      <c r="EC252" s="862">
        <v>-1.7233334004382543</v>
      </c>
      <c r="ED252" s="862">
        <v>-4.2102928624872007</v>
      </c>
      <c r="EE252" s="862">
        <v>-4.2102928624872007</v>
      </c>
      <c r="EF252" s="862">
        <v>-4.2102928624872007</v>
      </c>
      <c r="EG252" s="862">
        <v>-4.2102928624872007</v>
      </c>
      <c r="EH252" s="862">
        <v>-3.0587011954731889</v>
      </c>
      <c r="EI252" s="862">
        <v>-3.0587011954731889</v>
      </c>
      <c r="EJ252" s="862">
        <v>-3.0587011954731889</v>
      </c>
      <c r="EK252" s="862">
        <v>-3.0587011954731889</v>
      </c>
      <c r="EL252" s="862">
        <v>-3.0587011954731889</v>
      </c>
      <c r="EM252" s="862">
        <v>-3.0587011954731889</v>
      </c>
      <c r="EN252" s="862">
        <v>-3.0587011954731889</v>
      </c>
      <c r="EO252" s="862">
        <v>-3.0587011954731889</v>
      </c>
      <c r="EP252" s="862">
        <v>-2.8897245744466016</v>
      </c>
      <c r="EQ252" s="862">
        <v>-2.8897245744466016</v>
      </c>
      <c r="ER252" s="862">
        <v>-2.8897245744466016</v>
      </c>
      <c r="ES252" s="862">
        <v>-2.8897245744466016</v>
      </c>
      <c r="ET252" s="862">
        <v>-2.8897245744466016</v>
      </c>
      <c r="EU252" s="862">
        <v>-2.8897245744466016</v>
      </c>
      <c r="EV252" s="862">
        <v>-2.8897245744466016</v>
      </c>
      <c r="EW252" s="862">
        <v>-0.65224307695005734</v>
      </c>
      <c r="EX252" s="862">
        <v>-0.65224307695005734</v>
      </c>
      <c r="EY252" s="862">
        <v>-0.65224307695005734</v>
      </c>
      <c r="EZ252" s="862">
        <v>-0.65224307695005734</v>
      </c>
      <c r="FA252" s="862">
        <v>-0.65224307695005734</v>
      </c>
      <c r="FB252" s="862">
        <v>-0.73092561693484459</v>
      </c>
      <c r="FC252" s="862">
        <v>-0.73092561693484459</v>
      </c>
      <c r="FD252" s="862">
        <v>-0.73092561693484459</v>
      </c>
      <c r="FE252" s="862">
        <v>-0.73092561693484459</v>
      </c>
      <c r="FF252" s="862">
        <v>-0.45744987235393797</v>
      </c>
      <c r="FG252" s="862">
        <v>-0.4224142359276124</v>
      </c>
      <c r="FH252" s="862">
        <v>-0.4224142359276124</v>
      </c>
      <c r="FI252" s="862">
        <v>-0.4224142359276124</v>
      </c>
      <c r="FJ252" s="862">
        <v>-0.4224142359276124</v>
      </c>
      <c r="FK252" s="862">
        <v>-0.4224142359276124</v>
      </c>
      <c r="FL252" s="862">
        <v>-0.4224142359276124</v>
      </c>
      <c r="FM252" s="862">
        <v>-0.4224142359276124</v>
      </c>
      <c r="FN252" s="862">
        <v>-0.26321756976751232</v>
      </c>
      <c r="FO252" s="862">
        <v>-0.26321756976751232</v>
      </c>
      <c r="FP252" s="862">
        <v>-0.26321756976751232</v>
      </c>
      <c r="FQ252" s="862">
        <v>-0.26321756976751232</v>
      </c>
      <c r="FR252" s="862">
        <v>-0.26321756976751232</v>
      </c>
      <c r="FS252" s="862">
        <v>-0.26321756976751232</v>
      </c>
      <c r="FT252" s="862">
        <v>-0.26321756976751232</v>
      </c>
      <c r="FU252" s="862">
        <v>-0.22913250123092066</v>
      </c>
      <c r="FV252" s="862">
        <v>-0.22913250123092066</v>
      </c>
      <c r="FW252" s="862">
        <v>-0.22913250123092066</v>
      </c>
      <c r="FX252" s="862">
        <v>-0.22913250123092066</v>
      </c>
      <c r="FY252" s="862">
        <v>-0.48443626166359266</v>
      </c>
      <c r="FZ252" s="862">
        <v>-0.48443626166359266</v>
      </c>
      <c r="GA252" s="862">
        <v>-2.2354096108541954</v>
      </c>
      <c r="GB252" s="862">
        <v>-2.2354096108541954</v>
      </c>
      <c r="GC252" s="862">
        <v>-2.2354096108541954</v>
      </c>
      <c r="GD252" s="862">
        <v>-3.4815469654109759</v>
      </c>
      <c r="GE252" s="862">
        <v>-3.4815469654109759</v>
      </c>
      <c r="GF252" s="862">
        <v>-3.4815469654109759</v>
      </c>
      <c r="GG252" s="862">
        <v>-3.4815469654109759</v>
      </c>
      <c r="GH252" s="862">
        <v>-1.7152244823976144</v>
      </c>
      <c r="GI252" s="862">
        <v>-1.6825430575051303</v>
      </c>
      <c r="GJ252" s="862">
        <v>-1.6825430575051303</v>
      </c>
      <c r="GK252" s="862">
        <v>-1.6825430575051303</v>
      </c>
      <c r="GL252" s="862">
        <v>-1.6825430575051303</v>
      </c>
      <c r="GM252" s="862">
        <v>-1.6825430575051303</v>
      </c>
      <c r="GN252" s="862">
        <v>-1.6825430575051303</v>
      </c>
      <c r="GO252" s="862">
        <v>-1.6825430575051303</v>
      </c>
      <c r="GP252" s="862">
        <v>-0.39660068220934086</v>
      </c>
      <c r="GQ252" s="862">
        <v>-0.39660068220934086</v>
      </c>
      <c r="GR252" s="862">
        <v>-0.39660068220934086</v>
      </c>
      <c r="GS252" s="862">
        <v>-0.39660068220934086</v>
      </c>
      <c r="GT252" s="862">
        <v>-0.39660068220934086</v>
      </c>
      <c r="GU252" s="862">
        <v>-0.39660068220934086</v>
      </c>
      <c r="GV252" s="862">
        <v>-0.39660068220934086</v>
      </c>
      <c r="GW252" s="862">
        <v>0.33034200191336005</v>
      </c>
      <c r="GX252" s="862">
        <v>0.33034200191336005</v>
      </c>
      <c r="GY252" s="862">
        <v>0.33034200191336005</v>
      </c>
      <c r="GZ252" s="862">
        <v>0.33034200191336005</v>
      </c>
      <c r="HA252" s="862">
        <v>0.33034200191336005</v>
      </c>
      <c r="HB252" s="862">
        <v>1.8315225365453713E-2</v>
      </c>
      <c r="HC252" s="862">
        <v>1.8315225365453713E-2</v>
      </c>
      <c r="HD252" s="862">
        <v>1.8315225365453713E-2</v>
      </c>
      <c r="HE252" s="862">
        <v>1.8315225365453713E-2</v>
      </c>
      <c r="HF252" s="862">
        <v>7.0694679800622495E-3</v>
      </c>
      <c r="HG252" s="862">
        <v>-0.22976336255154273</v>
      </c>
      <c r="HH252" s="862">
        <v>-0.22976336255154273</v>
      </c>
      <c r="HI252" s="862">
        <v>-0.22976336255154273</v>
      </c>
      <c r="HJ252" s="862">
        <v>-0.22976336255154273</v>
      </c>
      <c r="HK252" s="862">
        <v>-0.22976336255154273</v>
      </c>
      <c r="HL252" s="862">
        <v>-0.22976336255154273</v>
      </c>
      <c r="HM252" s="862">
        <v>-0.22976336255154273</v>
      </c>
      <c r="HN252" s="862">
        <v>-0.28019934846218941</v>
      </c>
      <c r="HO252" s="862">
        <v>-0.28019934846218941</v>
      </c>
      <c r="HP252" s="862">
        <v>-0.28019934846218941</v>
      </c>
      <c r="HQ252" s="862">
        <v>-0.28019934846218941</v>
      </c>
      <c r="HR252" s="862">
        <v>-0.28019934846218941</v>
      </c>
      <c r="HS252" s="862">
        <v>-0.28019934846218941</v>
      </c>
      <c r="HT252" s="862">
        <v>-0.28019934846218941</v>
      </c>
      <c r="HU252" s="862">
        <v>-0.2689816318797833</v>
      </c>
      <c r="HV252" s="862">
        <v>-0.2689816318797833</v>
      </c>
      <c r="HW252" s="862">
        <v>-0.2689816318797833</v>
      </c>
      <c r="HX252" s="862">
        <v>-0.2689816318797833</v>
      </c>
      <c r="HY252" s="862">
        <v>-0.56517563860752595</v>
      </c>
      <c r="HZ252" s="862">
        <v>-0.56517563860752595</v>
      </c>
      <c r="IA252" s="862">
        <v>-2.3437334245960288</v>
      </c>
      <c r="IB252" s="862">
        <v>-2.3437334245960288</v>
      </c>
      <c r="IC252" s="862">
        <v>-2.3437334245960288</v>
      </c>
      <c r="ID252" s="862">
        <v>-3.4910578278108906</v>
      </c>
      <c r="IE252" s="862">
        <v>-3.4910578278108906</v>
      </c>
      <c r="IF252" s="862">
        <v>-3.4910578278108906</v>
      </c>
      <c r="IG252" s="862">
        <v>-3.4910578278108906</v>
      </c>
      <c r="IH252" s="862">
        <v>-1.711737834333805</v>
      </c>
      <c r="II252" s="862">
        <v>-1.6645945765846832</v>
      </c>
      <c r="IJ252" s="862">
        <v>-1.6645945765846832</v>
      </c>
      <c r="IK252" s="862">
        <v>-1.6645945765846832</v>
      </c>
      <c r="IL252" s="862">
        <v>-1.6645945765846832</v>
      </c>
      <c r="IM252" s="862">
        <v>-1.6645945765846832</v>
      </c>
      <c r="IN252" s="862">
        <v>-1.6645945765846832</v>
      </c>
      <c r="IO252" s="862">
        <v>-1.6645945765846832</v>
      </c>
      <c r="IP252" s="862">
        <v>-0.61609191171100086</v>
      </c>
      <c r="IQ252" s="862">
        <v>-0.61609191171100086</v>
      </c>
      <c r="IR252" s="862">
        <v>-0.61609191171100086</v>
      </c>
      <c r="IS252" s="862">
        <v>-0.61609191171100086</v>
      </c>
      <c r="IT252" s="862">
        <v>-0.61609191171100086</v>
      </c>
      <c r="IU252" s="862">
        <v>-0.61609191171100086</v>
      </c>
      <c r="IV252" s="862">
        <v>-0.61609191171100086</v>
      </c>
      <c r="IW252" s="862">
        <v>0.29298738669873003</v>
      </c>
      <c r="IX252" s="862">
        <v>0.29298738669873003</v>
      </c>
      <c r="IY252" s="862">
        <v>0.29298738669873003</v>
      </c>
      <c r="IZ252" s="862">
        <v>0.29298738669873003</v>
      </c>
      <c r="JA252" s="862">
        <v>0.29298738669873003</v>
      </c>
      <c r="JB252" s="862">
        <v>0.21361454245599987</v>
      </c>
      <c r="JC252" s="862">
        <v>0.21361454245599987</v>
      </c>
      <c r="JD252" s="862">
        <v>0.21361454245599987</v>
      </c>
      <c r="JE252" s="862">
        <v>0.21361454245599987</v>
      </c>
      <c r="JF252" s="862">
        <v>0.13645750208681573</v>
      </c>
      <c r="JG252" s="862">
        <v>-0.20075065688958205</v>
      </c>
      <c r="JH252" s="862">
        <v>-0.20075065688958205</v>
      </c>
      <c r="JI252" s="862">
        <v>-0.20075065688958205</v>
      </c>
      <c r="JJ252" s="862">
        <v>-0.20075065688958205</v>
      </c>
      <c r="JK252" s="862">
        <v>-0.20075065688958205</v>
      </c>
      <c r="JL252" s="862">
        <v>-0.20075065688958205</v>
      </c>
      <c r="JM252" s="862">
        <v>-0.20075065688958205</v>
      </c>
      <c r="JN252" s="862">
        <v>-0.26321756976751232</v>
      </c>
      <c r="JO252" s="862">
        <v>-0.26321756976751232</v>
      </c>
      <c r="JP252" s="862">
        <v>-0.26321756976751232</v>
      </c>
      <c r="JQ252" s="862">
        <v>-0.26321756976751232</v>
      </c>
      <c r="JR252" s="862">
        <v>-0.26321756976751232</v>
      </c>
      <c r="JS252" s="862">
        <v>-0.26321756976751232</v>
      </c>
      <c r="JT252" s="862">
        <v>-0.26321756976751232</v>
      </c>
      <c r="JU252" s="862">
        <v>-0.30883076252863884</v>
      </c>
      <c r="JV252" s="862">
        <v>-0.30883076252863884</v>
      </c>
      <c r="JW252" s="862">
        <v>-0.30883076252863884</v>
      </c>
      <c r="JX252" s="862">
        <v>-0.30883076252863884</v>
      </c>
      <c r="JY252" s="862">
        <v>-0.48443626166358822</v>
      </c>
      <c r="JZ252" s="862">
        <v>-0.48443626166358822</v>
      </c>
      <c r="KA252" s="862">
        <v>-2.5308381937864706</v>
      </c>
      <c r="KB252" s="862">
        <v>-2.5308381937864706</v>
      </c>
      <c r="KC252" s="862">
        <v>-2.5308381937864706</v>
      </c>
      <c r="KD252" s="862">
        <v>-4.4620531356734219</v>
      </c>
      <c r="KE252" s="862">
        <v>-4.4620531356734219</v>
      </c>
      <c r="KF252" s="862">
        <v>-4.4620531356734219</v>
      </c>
      <c r="KG252" s="862">
        <v>-4.4620531356734219</v>
      </c>
      <c r="KH252" s="862">
        <v>-1.5750036118465456</v>
      </c>
      <c r="KI252" s="862">
        <v>-1.5724838605982825</v>
      </c>
      <c r="KJ252" s="862">
        <v>-1.5724838605982825</v>
      </c>
      <c r="KK252" s="862">
        <v>-1.5724838605982825</v>
      </c>
      <c r="KL252" s="862">
        <v>-1.5724838605982825</v>
      </c>
      <c r="KM252" s="862">
        <v>-1.5724838605982825</v>
      </c>
      <c r="KN252" s="862">
        <v>-1.5724838605982825</v>
      </c>
      <c r="KO252" s="862">
        <v>-1.5724838605982825</v>
      </c>
      <c r="KP252" s="862">
        <v>-0.55027175751003021</v>
      </c>
      <c r="KQ252" s="862">
        <v>-0.55027175751003021</v>
      </c>
      <c r="KR252" s="862">
        <v>-0.55027175751003021</v>
      </c>
      <c r="KS252" s="862">
        <v>-0.55027175751003021</v>
      </c>
      <c r="KT252" s="862">
        <v>-0.55027175751003021</v>
      </c>
      <c r="KU252" s="862">
        <v>-0.55027175751003021</v>
      </c>
      <c r="KV252" s="862">
        <v>-0.55027175751003021</v>
      </c>
      <c r="KW252" s="862">
        <v>7.7672006258039161E-2</v>
      </c>
      <c r="KX252" s="862">
        <v>7.7672006258039161E-2</v>
      </c>
      <c r="KY252" s="862">
        <v>7.7672006258039161E-2</v>
      </c>
      <c r="KZ252" s="862">
        <v>7.7672006258039161E-2</v>
      </c>
      <c r="LA252" s="862">
        <v>7.7672006258039161E-2</v>
      </c>
      <c r="LB252" s="862">
        <v>-0.2401653595613551</v>
      </c>
      <c r="LC252" s="862">
        <v>-0.2401653595613551</v>
      </c>
      <c r="LD252" s="862">
        <v>-0.2401653595613551</v>
      </c>
      <c r="LE252" s="862">
        <v>-0.2401653595613551</v>
      </c>
      <c r="LF252" s="862">
        <v>-5.8875890561379762E-2</v>
      </c>
      <c r="LG252" s="862">
        <v>-0.38703857255021834</v>
      </c>
      <c r="LH252" s="862">
        <v>-0.38703857255021834</v>
      </c>
      <c r="LI252" s="862">
        <v>-0.38703857255021834</v>
      </c>
      <c r="LJ252" s="862">
        <v>-0.38703857255021834</v>
      </c>
      <c r="LK252" s="862">
        <v>-0.38703857255021834</v>
      </c>
      <c r="LL252" s="862">
        <v>-0.38703857255021834</v>
      </c>
      <c r="LM252" s="862">
        <v>-0.38703857255021834</v>
      </c>
      <c r="LN252" s="862">
        <v>-0.26321756976751232</v>
      </c>
      <c r="LO252" s="862">
        <v>-0.26321756976751232</v>
      </c>
      <c r="LP252" s="862">
        <v>-0.26321756976751232</v>
      </c>
      <c r="LQ252" s="862">
        <v>-0.26321756976751232</v>
      </c>
      <c r="LR252" s="862">
        <v>-0.26321756976751232</v>
      </c>
      <c r="LS252" s="862">
        <v>-0.26321756976751232</v>
      </c>
      <c r="LT252" s="862">
        <v>-0.26321756976751232</v>
      </c>
      <c r="LU252" s="862">
        <v>-0.30883076252863884</v>
      </c>
      <c r="LV252" s="862">
        <v>-0.30883076252863884</v>
      </c>
      <c r="LW252" s="862">
        <v>-0.30883076252863884</v>
      </c>
      <c r="LX252" s="862">
        <v>-0.30883076252863884</v>
      </c>
      <c r="LY252" s="862">
        <v>-0.48443626166358822</v>
      </c>
      <c r="LZ252" s="862">
        <v>-0.48443626166358822</v>
      </c>
      <c r="MA252" s="862">
        <v>-2.5209905743553955</v>
      </c>
      <c r="MB252" s="862">
        <v>-2.5209905743553955</v>
      </c>
      <c r="MC252" s="862">
        <v>-2.5209905743553955</v>
      </c>
      <c r="MD252" s="862">
        <v>-4.4709577831245557</v>
      </c>
      <c r="ME252" s="862">
        <v>-4.4709577831245557</v>
      </c>
      <c r="MF252" s="862">
        <v>-4.4709577831245557</v>
      </c>
      <c r="MG252" s="862">
        <v>-4.4709577831245557</v>
      </c>
      <c r="MH252" s="862">
        <v>-1.2455180953627316</v>
      </c>
      <c r="MI252" s="862">
        <v>-1.2124020744773158</v>
      </c>
      <c r="MJ252" s="862">
        <v>-1.2124020744773158</v>
      </c>
      <c r="MK252" s="862">
        <v>-1.2124020744773158</v>
      </c>
      <c r="ML252" s="862">
        <v>-1.2124020744773158</v>
      </c>
      <c r="MM252" s="862">
        <v>-1.2124020744773158</v>
      </c>
      <c r="MN252" s="862">
        <v>-1.2124020744773158</v>
      </c>
      <c r="MO252" s="862">
        <v>-1.2124020744773158</v>
      </c>
      <c r="MP252" s="862">
        <v>-0.33222491336132975</v>
      </c>
      <c r="MQ252" s="862">
        <v>-0.33222491336132975</v>
      </c>
      <c r="MR252" s="862">
        <v>-0.33222491336132975</v>
      </c>
      <c r="MS252" s="862">
        <v>-0.33222491336132975</v>
      </c>
      <c r="MT252" s="862">
        <v>-0.33222491336132975</v>
      </c>
      <c r="MU252" s="862">
        <v>-0.33222491336132975</v>
      </c>
      <c r="MV252" s="862">
        <v>-0.33222491336132975</v>
      </c>
      <c r="MW252" s="862">
        <v>-4.9056264086280166E-2</v>
      </c>
      <c r="MX252" s="862">
        <v>-4.9056264086280166E-2</v>
      </c>
      <c r="MY252" s="862">
        <v>-4.9056264086280166E-2</v>
      </c>
      <c r="MZ252" s="862">
        <v>-4.9056264086280166E-2</v>
      </c>
      <c r="NA252" s="862">
        <v>-4.9056264086280166E-2</v>
      </c>
      <c r="NB252" s="862">
        <v>-0.3963012060751403</v>
      </c>
      <c r="NC252" s="862">
        <v>-0.3963012060751403</v>
      </c>
      <c r="ND252" s="862">
        <v>-0.3963012060751403</v>
      </c>
      <c r="NE252" s="862">
        <v>-0.3963012060751403</v>
      </c>
      <c r="NF252" s="862">
        <v>-0.16233905319940778</v>
      </c>
      <c r="NG252" s="862">
        <v>-0.4928555236128167</v>
      </c>
      <c r="NH252" s="862">
        <v>-0.4928555236128167</v>
      </c>
      <c r="NI252" s="862">
        <v>-0.4928555236128167</v>
      </c>
      <c r="NJ252" s="862">
        <v>-0.4928555236128167</v>
      </c>
      <c r="NK252" s="862">
        <v>-0.4928555236128167</v>
      </c>
      <c r="NL252" s="862">
        <v>-0.4928555236128167</v>
      </c>
      <c r="NM252" s="862">
        <v>-0.4928555236128167</v>
      </c>
      <c r="NN252" s="862">
        <v>-0.26321756976751232</v>
      </c>
      <c r="NO252" s="862">
        <v>-0.26321756976751232</v>
      </c>
      <c r="NP252" s="862">
        <v>-0.26321756976751232</v>
      </c>
      <c r="NQ252" s="862">
        <v>-0.26321756976751232</v>
      </c>
      <c r="NR252" s="862">
        <v>-0.26321756976751232</v>
      </c>
      <c r="NS252" s="862">
        <v>-0.26321756976751232</v>
      </c>
      <c r="NT252" s="862">
        <v>-0.26321756976751232</v>
      </c>
      <c r="NU252" s="862">
        <v>-0.30883076252863884</v>
      </c>
      <c r="NV252" s="862">
        <v>-0.30883076252863884</v>
      </c>
      <c r="NW252" s="862">
        <v>-0.30883076252863884</v>
      </c>
      <c r="NX252" s="862">
        <v>-0.30883076252863884</v>
      </c>
      <c r="NY252" s="862">
        <v>-0.48443626166358822</v>
      </c>
      <c r="NZ252" s="862">
        <v>-0.48443626166358822</v>
      </c>
      <c r="OA252" s="862">
        <v>-2.5209905743553955</v>
      </c>
      <c r="OB252" s="862">
        <v>-2.5209905743553955</v>
      </c>
      <c r="OC252" s="862">
        <v>-2.5209905743553955</v>
      </c>
      <c r="OD252" s="862">
        <v>-4.4709577831245557</v>
      </c>
      <c r="OE252" s="862">
        <v>-4.4709577831245557</v>
      </c>
      <c r="OF252" s="862">
        <v>-4.4709577831245557</v>
      </c>
      <c r="OG252" s="862">
        <v>-4.4709577831245557</v>
      </c>
      <c r="OH252" s="862">
        <v>-1.2455180953627316</v>
      </c>
      <c r="OI252" s="862">
        <v>-1.2124020744773158</v>
      </c>
      <c r="OJ252" s="862">
        <v>-1.2124020744773158</v>
      </c>
      <c r="OK252" s="862">
        <v>-1.2124020744773158</v>
      </c>
      <c r="OL252" s="862">
        <v>-1.2124020744773158</v>
      </c>
      <c r="OM252" s="862">
        <v>-1.2124020744773158</v>
      </c>
      <c r="ON252" s="862">
        <v>-1.2124020744773158</v>
      </c>
      <c r="OO252" s="862">
        <v>-1.2124020744773158</v>
      </c>
      <c r="OP252" s="862">
        <v>-0.33222491336132975</v>
      </c>
      <c r="OQ252" s="862">
        <v>-0.33222491336132975</v>
      </c>
      <c r="OR252" s="862">
        <v>-0.33222491336132975</v>
      </c>
      <c r="OS252" s="862">
        <v>-0.33222491336132975</v>
      </c>
      <c r="OT252" s="862">
        <v>-0.33222491336132975</v>
      </c>
      <c r="OU252" s="862">
        <v>-0.33222491336132975</v>
      </c>
      <c r="OV252" s="862">
        <v>-0.33222491336132975</v>
      </c>
      <c r="OW252" s="862">
        <v>-4.9056264086280166E-2</v>
      </c>
      <c r="OX252" s="862">
        <v>-4.9056264086280166E-2</v>
      </c>
      <c r="OY252" s="862">
        <v>-4.9056264086280166E-2</v>
      </c>
      <c r="OZ252" s="862">
        <v>-4.9056264086280166E-2</v>
      </c>
      <c r="PA252" s="862">
        <v>-4.9056264086280166E-2</v>
      </c>
      <c r="PB252" s="862">
        <v>-0.3963012060751403</v>
      </c>
      <c r="PC252" s="862">
        <v>-0.3963012060751403</v>
      </c>
      <c r="PD252" s="862">
        <v>-0.3963012060751403</v>
      </c>
      <c r="PE252" s="862">
        <v>-0.3963012060751403</v>
      </c>
      <c r="PF252" s="862">
        <v>-0.16233905319940778</v>
      </c>
      <c r="PG252" s="862">
        <v>-0.4928555236128167</v>
      </c>
      <c r="PH252" s="862">
        <v>-0.4928555236128167</v>
      </c>
      <c r="PI252" s="862">
        <v>-0.4928555236128167</v>
      </c>
      <c r="PJ252" s="862">
        <v>-0.4928555236128167</v>
      </c>
      <c r="PK252" s="862">
        <v>-0.4928555236128167</v>
      </c>
      <c r="PL252" s="862">
        <v>-0.4928555236128167</v>
      </c>
      <c r="PM252" s="862">
        <v>-0.4928555236128167</v>
      </c>
      <c r="PN252" s="862">
        <v>-0.26321756976751232</v>
      </c>
      <c r="PO252" s="862">
        <v>-0.26321756976751232</v>
      </c>
      <c r="PP252" s="862">
        <v>-0.26321756976751232</v>
      </c>
      <c r="PQ252" s="862">
        <v>-0.26321756976751232</v>
      </c>
      <c r="PR252" s="862">
        <v>-0.26321756976751232</v>
      </c>
      <c r="PS252" s="862">
        <v>-0.26321756976751232</v>
      </c>
      <c r="PT252" s="862">
        <v>-0.26321756976751232</v>
      </c>
      <c r="PU252" s="862">
        <v>-0.30883076252863884</v>
      </c>
      <c r="PV252" s="862">
        <v>-0.30883076252863884</v>
      </c>
      <c r="PW252" s="862">
        <v>-0.30883076252863884</v>
      </c>
      <c r="PX252" s="862">
        <v>-0.30883076252863884</v>
      </c>
      <c r="PY252" s="862">
        <v>-0.48443626166358822</v>
      </c>
      <c r="PZ252" s="862">
        <v>-0.48443626166358822</v>
      </c>
      <c r="QA252" s="862">
        <v>-2.5209905743553955</v>
      </c>
      <c r="QB252" s="862">
        <v>-2.5209905743553955</v>
      </c>
      <c r="QC252" s="862">
        <v>-2.5209905743553955</v>
      </c>
      <c r="QD252" s="862">
        <v>-4.4709577831245557</v>
      </c>
      <c r="QE252" s="862">
        <v>-4.4709577831245557</v>
      </c>
      <c r="QF252" s="862">
        <v>-4.4709577831245557</v>
      </c>
      <c r="QG252" s="862">
        <v>-4.4709577831245557</v>
      </c>
      <c r="QH252" s="862">
        <v>-1.2455180953627316</v>
      </c>
      <c r="QI252" s="862">
        <v>-1.2124020744773158</v>
      </c>
      <c r="QJ252" s="862">
        <v>-1.2124020744773158</v>
      </c>
      <c r="QK252" s="862">
        <v>-1.2124020744773158</v>
      </c>
      <c r="QL252" s="862">
        <v>-1.2124020744773158</v>
      </c>
      <c r="QM252" s="862">
        <v>-1.2124020744773158</v>
      </c>
      <c r="QN252" s="862">
        <v>-1.2124020744773158</v>
      </c>
      <c r="QO252" s="862">
        <v>-1.2124020744773158</v>
      </c>
      <c r="QP252" s="862">
        <v>-0.33222491336132975</v>
      </c>
      <c r="QQ252" s="862">
        <v>-0.33222491336132975</v>
      </c>
      <c r="QR252" s="862">
        <v>-0.33222491336132975</v>
      </c>
      <c r="QS252" s="862">
        <v>-0.33222491336132975</v>
      </c>
      <c r="QT252" s="862">
        <v>-0.33222491336132975</v>
      </c>
      <c r="QU252" s="862">
        <v>-0.33222491336132975</v>
      </c>
      <c r="QV252" s="862">
        <v>-0.33222491336132975</v>
      </c>
      <c r="QW252" s="862">
        <v>-4.9056264086280166E-2</v>
      </c>
      <c r="QX252" s="862">
        <v>-4.9056264086280166E-2</v>
      </c>
      <c r="QY252" s="862">
        <v>-4.9056264086280166E-2</v>
      </c>
      <c r="QZ252" s="862">
        <v>-4.9056264086280166E-2</v>
      </c>
      <c r="RA252" s="862">
        <v>-4.9056264086280166E-2</v>
      </c>
      <c r="RB252" s="862">
        <v>-0.3963012060751403</v>
      </c>
      <c r="RC252" s="862">
        <v>-0.3963012060751403</v>
      </c>
      <c r="RD252" s="862">
        <v>-0.3963012060751403</v>
      </c>
      <c r="RE252" s="862">
        <v>-0.3963012060751403</v>
      </c>
      <c r="RF252" s="862">
        <v>-0.16233905319940778</v>
      </c>
      <c r="RG252" s="862">
        <v>-0.4928555236128167</v>
      </c>
      <c r="RH252" s="862">
        <v>-0.4928555236128167</v>
      </c>
      <c r="RI252" s="862">
        <v>-0.4928555236128167</v>
      </c>
      <c r="RJ252" s="862">
        <v>-0.4928555236128167</v>
      </c>
      <c r="RK252" s="862">
        <v>-0.4928555236128167</v>
      </c>
      <c r="RL252" s="862">
        <v>-0.4928555236128167</v>
      </c>
      <c r="RM252" s="862">
        <v>-0.4928555236128167</v>
      </c>
      <c r="RN252" s="862">
        <v>-0.26321756976751232</v>
      </c>
      <c r="RO252" s="862">
        <v>-0.26321756976751232</v>
      </c>
      <c r="RP252" s="862">
        <v>-0.26321756976751232</v>
      </c>
      <c r="RQ252" s="862">
        <v>-0.26321756976751232</v>
      </c>
      <c r="RR252" s="862">
        <v>-0.26321756976751232</v>
      </c>
      <c r="RS252" s="862">
        <v>-0.26321756976751232</v>
      </c>
      <c r="RT252" s="862">
        <v>-0.26321756976751232</v>
      </c>
      <c r="RU252" s="862">
        <v>-0.30883076252863884</v>
      </c>
      <c r="RV252" s="862">
        <v>-0.30883076252863884</v>
      </c>
      <c r="RW252" s="862">
        <v>-0.30883076252863884</v>
      </c>
      <c r="RX252" s="862">
        <v>-0.30883076252863884</v>
      </c>
      <c r="RY252" s="862">
        <v>-0.48443626166358822</v>
      </c>
      <c r="RZ252" s="862">
        <v>-0.48443626166358822</v>
      </c>
      <c r="SA252" s="862">
        <v>-2.5209905743553955</v>
      </c>
      <c r="SB252" s="862">
        <v>-2.5209905743553955</v>
      </c>
      <c r="SC252" s="862">
        <v>-2.5209905743553955</v>
      </c>
      <c r="SD252" s="862">
        <v>-4.4709577831245557</v>
      </c>
      <c r="SE252" s="862">
        <v>-4.4709577831245557</v>
      </c>
      <c r="SF252" s="862">
        <v>-4.4709577831245557</v>
      </c>
      <c r="SG252" s="862">
        <v>-4.4709577831245557</v>
      </c>
      <c r="SH252" s="862">
        <v>-1.2455180953627316</v>
      </c>
      <c r="SI252" s="862">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931</v>
      </c>
      <c r="J253" s="764"/>
      <c r="K253" s="862">
        <v>0</v>
      </c>
      <c r="L253" s="862">
        <v>0</v>
      </c>
      <c r="M253" s="862">
        <v>0</v>
      </c>
      <c r="N253" s="862">
        <v>0</v>
      </c>
      <c r="O253" s="862">
        <v>0</v>
      </c>
      <c r="P253" s="862">
        <v>0</v>
      </c>
      <c r="Q253" s="862">
        <v>0</v>
      </c>
      <c r="R253" s="862">
        <v>0</v>
      </c>
      <c r="S253" s="862">
        <v>0</v>
      </c>
      <c r="T253" s="862">
        <v>0</v>
      </c>
      <c r="U253" s="862">
        <v>0</v>
      </c>
      <c r="V253" s="862">
        <v>0</v>
      </c>
      <c r="W253" s="862">
        <v>0</v>
      </c>
      <c r="X253" s="862">
        <v>0</v>
      </c>
      <c r="Y253" s="862">
        <v>0</v>
      </c>
      <c r="Z253" s="862">
        <v>0</v>
      </c>
      <c r="AA253" s="862">
        <v>0</v>
      </c>
      <c r="AB253" s="862">
        <v>0</v>
      </c>
      <c r="AC253" s="862">
        <v>0</v>
      </c>
      <c r="AD253" s="862">
        <v>0</v>
      </c>
      <c r="AE253" s="862">
        <v>0</v>
      </c>
      <c r="AF253" s="862">
        <v>0</v>
      </c>
      <c r="AG253" s="862">
        <v>0</v>
      </c>
      <c r="AH253" s="862">
        <v>0</v>
      </c>
      <c r="AI253" s="862">
        <v>0</v>
      </c>
      <c r="AJ253" s="862">
        <v>0</v>
      </c>
      <c r="AK253" s="862">
        <v>0</v>
      </c>
      <c r="AL253" s="862">
        <v>0</v>
      </c>
      <c r="AM253" s="862">
        <v>0</v>
      </c>
      <c r="AN253" s="862">
        <v>0</v>
      </c>
      <c r="AO253" s="862">
        <v>0</v>
      </c>
      <c r="AP253" s="862">
        <v>0</v>
      </c>
      <c r="AQ253" s="862">
        <v>0</v>
      </c>
      <c r="AR253" s="862">
        <v>0</v>
      </c>
      <c r="AS253" s="862">
        <v>0</v>
      </c>
      <c r="AT253" s="862">
        <v>0</v>
      </c>
      <c r="AU253" s="862">
        <v>0</v>
      </c>
      <c r="AV253" s="862">
        <v>0</v>
      </c>
      <c r="AW253" s="862">
        <v>0</v>
      </c>
      <c r="AX253" s="862">
        <v>0</v>
      </c>
      <c r="AY253" s="862">
        <v>0</v>
      </c>
      <c r="AZ253" s="862">
        <v>0</v>
      </c>
      <c r="BA253" s="862">
        <v>0</v>
      </c>
      <c r="BB253" s="862">
        <v>0</v>
      </c>
      <c r="BC253" s="862">
        <v>0</v>
      </c>
      <c r="BD253" s="862">
        <v>0</v>
      </c>
      <c r="BE253" s="862">
        <v>0</v>
      </c>
      <c r="BF253" s="862">
        <v>0</v>
      </c>
      <c r="BG253" s="862">
        <v>0</v>
      </c>
      <c r="BH253" s="862">
        <v>0</v>
      </c>
      <c r="BI253" s="862">
        <v>0</v>
      </c>
      <c r="BJ253" s="862">
        <v>0</v>
      </c>
      <c r="BK253" s="862">
        <v>0</v>
      </c>
      <c r="BL253" s="862">
        <v>0</v>
      </c>
      <c r="BM253" s="862">
        <v>0</v>
      </c>
      <c r="BN253" s="862">
        <v>0</v>
      </c>
      <c r="BO253" s="862">
        <v>0</v>
      </c>
      <c r="BP253" s="862">
        <v>0</v>
      </c>
      <c r="BQ253" s="862">
        <v>0</v>
      </c>
      <c r="BR253" s="862">
        <v>0</v>
      </c>
      <c r="BS253" s="862">
        <v>0</v>
      </c>
      <c r="BT253" s="862">
        <v>0</v>
      </c>
      <c r="BU253" s="862">
        <v>0</v>
      </c>
      <c r="BV253" s="862">
        <v>0</v>
      </c>
      <c r="BW253" s="862">
        <v>0</v>
      </c>
      <c r="BX253" s="862">
        <v>0</v>
      </c>
      <c r="BY253" s="862">
        <v>0</v>
      </c>
      <c r="BZ253" s="862">
        <v>0</v>
      </c>
      <c r="CA253" s="862">
        <v>0</v>
      </c>
      <c r="CB253" s="862">
        <v>0</v>
      </c>
      <c r="CC253" s="862">
        <v>0</v>
      </c>
      <c r="CD253" s="862">
        <v>0</v>
      </c>
      <c r="CE253" s="862">
        <v>0</v>
      </c>
      <c r="CF253" s="862">
        <v>0</v>
      </c>
      <c r="CG253" s="862">
        <v>0</v>
      </c>
      <c r="CH253" s="862">
        <v>0</v>
      </c>
      <c r="CI253" s="862">
        <v>0</v>
      </c>
      <c r="CJ253" s="862">
        <v>0</v>
      </c>
      <c r="CK253" s="862">
        <v>0</v>
      </c>
      <c r="CL253" s="862">
        <v>0</v>
      </c>
      <c r="CM253" s="862">
        <v>0</v>
      </c>
      <c r="CN253" s="862">
        <v>0</v>
      </c>
      <c r="CO253" s="862">
        <v>0</v>
      </c>
      <c r="CP253" s="862">
        <v>0</v>
      </c>
      <c r="CQ253" s="862">
        <v>0</v>
      </c>
      <c r="CR253" s="862">
        <v>0</v>
      </c>
      <c r="CS253" s="862">
        <v>0</v>
      </c>
      <c r="CT253" s="862">
        <v>0</v>
      </c>
      <c r="CU253" s="862">
        <v>0</v>
      </c>
      <c r="CV253" s="862">
        <v>0</v>
      </c>
      <c r="CW253" s="862">
        <v>0</v>
      </c>
      <c r="CX253" s="862">
        <v>0</v>
      </c>
      <c r="CY253" s="862">
        <v>0</v>
      </c>
      <c r="CZ253" s="862">
        <v>0</v>
      </c>
      <c r="DA253" s="862">
        <v>0</v>
      </c>
      <c r="DB253" s="862">
        <v>0</v>
      </c>
      <c r="DC253" s="862">
        <v>0</v>
      </c>
      <c r="DD253" s="862">
        <v>0</v>
      </c>
      <c r="DE253" s="862">
        <v>0</v>
      </c>
      <c r="DF253" s="862">
        <v>0</v>
      </c>
      <c r="DG253" s="862">
        <v>0.28202980703834779</v>
      </c>
      <c r="DH253" s="862">
        <v>0.28202980703834779</v>
      </c>
      <c r="DI253" s="862">
        <v>0.28202980703834779</v>
      </c>
      <c r="DJ253" s="862">
        <v>0.28202980703834779</v>
      </c>
      <c r="DK253" s="862">
        <v>0.28202980703834779</v>
      </c>
      <c r="DL253" s="862">
        <v>0.28202980703834779</v>
      </c>
      <c r="DM253" s="862">
        <v>0.28202980703834779</v>
      </c>
      <c r="DN253" s="862">
        <v>0.33963557389356414</v>
      </c>
      <c r="DO253" s="862">
        <v>0.33963557389356414</v>
      </c>
      <c r="DP253" s="862">
        <v>0.33963557389356414</v>
      </c>
      <c r="DQ253" s="862">
        <v>0.33963557389356414</v>
      </c>
      <c r="DR253" s="862">
        <v>0.33963557389356414</v>
      </c>
      <c r="DS253" s="862">
        <v>0.33963557389356414</v>
      </c>
      <c r="DT253" s="862">
        <v>0.33963557389356414</v>
      </c>
      <c r="DU253" s="862">
        <v>0.33871761051527915</v>
      </c>
      <c r="DV253" s="862">
        <v>0.33871761051527915</v>
      </c>
      <c r="DW253" s="862">
        <v>0.33871761051527915</v>
      </c>
      <c r="DX253" s="862">
        <v>0.33871761051527915</v>
      </c>
      <c r="DY253" s="862">
        <v>0.12687616376903765</v>
      </c>
      <c r="DZ253" s="862">
        <v>0.12687616376903765</v>
      </c>
      <c r="EA253" s="862">
        <v>-0.67948574074422563</v>
      </c>
      <c r="EB253" s="862">
        <v>-0.67948574074422563</v>
      </c>
      <c r="EC253" s="862">
        <v>-0.67948574074422563</v>
      </c>
      <c r="ED253" s="862">
        <v>-1.0830196562288563</v>
      </c>
      <c r="EE253" s="862">
        <v>-1.0830196562288563</v>
      </c>
      <c r="EF253" s="862">
        <v>-1.0830196562288563</v>
      </c>
      <c r="EG253" s="862">
        <v>-1.0830196562288563</v>
      </c>
      <c r="EH253" s="862">
        <v>-0.36950034262097908</v>
      </c>
      <c r="EI253" s="862">
        <v>-0.36580533919476999</v>
      </c>
      <c r="EJ253" s="862">
        <v>-0.36580533919476999</v>
      </c>
      <c r="EK253" s="862">
        <v>-0.36580533919476999</v>
      </c>
      <c r="EL253" s="862">
        <v>-0.36580533919476999</v>
      </c>
      <c r="EM253" s="862">
        <v>-0.36580533919476999</v>
      </c>
      <c r="EN253" s="862">
        <v>-0.36580533919476999</v>
      </c>
      <c r="EO253" s="862">
        <v>-0.36580533919476999</v>
      </c>
      <c r="EP253" s="862">
        <v>2.2013410420719026E-2</v>
      </c>
      <c r="EQ253" s="862">
        <v>2.2013410420719026E-2</v>
      </c>
      <c r="ER253" s="862">
        <v>2.2013410420719026E-2</v>
      </c>
      <c r="ES253" s="862">
        <v>2.2013410420719026E-2</v>
      </c>
      <c r="ET253" s="862">
        <v>2.2013410420719026E-2</v>
      </c>
      <c r="EU253" s="862">
        <v>2.2013410420719026E-2</v>
      </c>
      <c r="EV253" s="862">
        <v>2.2013410420719026E-2</v>
      </c>
      <c r="EW253" s="862">
        <v>0.16670190446019006</v>
      </c>
      <c r="EX253" s="862">
        <v>0.16670190446019006</v>
      </c>
      <c r="EY253" s="862">
        <v>0.16670190446019006</v>
      </c>
      <c r="EZ253" s="862">
        <v>0.16670190446019006</v>
      </c>
      <c r="FA253" s="862">
        <v>0.16670190446019006</v>
      </c>
      <c r="FB253" s="862">
        <v>0.33571855205063272</v>
      </c>
      <c r="FC253" s="862">
        <v>0.33571855205063272</v>
      </c>
      <c r="FD253" s="862">
        <v>0.33571855205063272</v>
      </c>
      <c r="FE253" s="862">
        <v>0.33571855205063272</v>
      </c>
      <c r="FF253" s="862">
        <v>0.30374971616146595</v>
      </c>
      <c r="FG253" s="862">
        <v>0.23683283053160498</v>
      </c>
      <c r="FH253" s="862">
        <v>0.23683283053160498</v>
      </c>
      <c r="FI253" s="862">
        <v>0.23683283053160498</v>
      </c>
      <c r="FJ253" s="862">
        <v>0.23683283053160498</v>
      </c>
      <c r="FK253" s="862">
        <v>0.23683283053160498</v>
      </c>
      <c r="FL253" s="862">
        <v>0.23683283053160498</v>
      </c>
      <c r="FM253" s="862">
        <v>0.23683283053160498</v>
      </c>
      <c r="FN253" s="862">
        <v>-0.27170845911485042</v>
      </c>
      <c r="FO253" s="862">
        <v>-0.27170845911485042</v>
      </c>
      <c r="FP253" s="862">
        <v>-0.27170845911485042</v>
      </c>
      <c r="FQ253" s="862">
        <v>-0.27170845911485042</v>
      </c>
      <c r="FR253" s="862">
        <v>-0.27170845911485042</v>
      </c>
      <c r="FS253" s="862">
        <v>-0.27170845911485042</v>
      </c>
      <c r="FT253" s="862">
        <v>-0.27170845911485042</v>
      </c>
      <c r="FU253" s="862">
        <v>-0.22913250123092066</v>
      </c>
      <c r="FV253" s="862">
        <v>-0.22913250123092066</v>
      </c>
      <c r="FW253" s="862">
        <v>-0.22913250123092066</v>
      </c>
      <c r="FX253" s="862">
        <v>-0.22913250123092066</v>
      </c>
      <c r="FY253" s="862">
        <v>-0.2768207209506226</v>
      </c>
      <c r="FZ253" s="862">
        <v>-0.2768207209506226</v>
      </c>
      <c r="GA253" s="862">
        <v>-0.73857145733067853</v>
      </c>
      <c r="GB253" s="862">
        <v>-0.73857145733067853</v>
      </c>
      <c r="GC253" s="862">
        <v>-0.73857145733067853</v>
      </c>
      <c r="GD253" s="862">
        <v>-1.0720693560260202</v>
      </c>
      <c r="GE253" s="862">
        <v>-1.0720693560260202</v>
      </c>
      <c r="GF253" s="862">
        <v>-1.0720693560260202</v>
      </c>
      <c r="GG253" s="862">
        <v>-1.0720693560260202</v>
      </c>
      <c r="GH253" s="862">
        <v>-0.36211033576856266</v>
      </c>
      <c r="GI253" s="862">
        <v>-0.32885530493267723</v>
      </c>
      <c r="GJ253" s="862">
        <v>-0.32885530493267723</v>
      </c>
      <c r="GK253" s="862">
        <v>-0.32885530493267723</v>
      </c>
      <c r="GL253" s="862">
        <v>-0.32885530493267723</v>
      </c>
      <c r="GM253" s="862">
        <v>-0.32885530493267723</v>
      </c>
      <c r="GN253" s="862">
        <v>-0.32885530493267723</v>
      </c>
      <c r="GO253" s="862">
        <v>-0.32885530493267723</v>
      </c>
      <c r="GP253" s="862">
        <v>1.956747592952901E-2</v>
      </c>
      <c r="GQ253" s="862">
        <v>1.956747592952901E-2</v>
      </c>
      <c r="GR253" s="862">
        <v>1.956747592952901E-2</v>
      </c>
      <c r="GS253" s="862">
        <v>1.956747592952901E-2</v>
      </c>
      <c r="GT253" s="862">
        <v>1.956747592952901E-2</v>
      </c>
      <c r="GU253" s="862">
        <v>1.956747592952901E-2</v>
      </c>
      <c r="GV253" s="862">
        <v>1.956747592952901E-2</v>
      </c>
      <c r="GW253" s="862">
        <v>0.51318262865956044</v>
      </c>
      <c r="GX253" s="862">
        <v>0.51318262865956044</v>
      </c>
      <c r="GY253" s="862">
        <v>0.51318262865956044</v>
      </c>
      <c r="GZ253" s="862">
        <v>0.51318262865956044</v>
      </c>
      <c r="HA253" s="862">
        <v>0.51318262865956044</v>
      </c>
      <c r="HB253" s="862">
        <v>4.7109074826957809E-2</v>
      </c>
      <c r="HC253" s="862">
        <v>4.7109074826957809E-2</v>
      </c>
      <c r="HD253" s="862">
        <v>4.7109074826957809E-2</v>
      </c>
      <c r="HE253" s="862">
        <v>4.7109074826957809E-2</v>
      </c>
      <c r="HF253" s="862">
        <v>9.4261648907538742E-3</v>
      </c>
      <c r="HG253" s="862">
        <v>-0.2274066656408511</v>
      </c>
      <c r="HH253" s="862">
        <v>-0.2274066656408511</v>
      </c>
      <c r="HI253" s="862">
        <v>-0.2274066656408511</v>
      </c>
      <c r="HJ253" s="862">
        <v>-0.2274066656408511</v>
      </c>
      <c r="HK253" s="862">
        <v>-0.2274066656408511</v>
      </c>
      <c r="HL253" s="862">
        <v>-0.2274066656408511</v>
      </c>
      <c r="HM253" s="862">
        <v>-0.2274066656408511</v>
      </c>
      <c r="HN253" s="862">
        <v>-0.28019934846218941</v>
      </c>
      <c r="HO253" s="862">
        <v>-0.28019934846218941</v>
      </c>
      <c r="HP253" s="862">
        <v>-0.28019934846218941</v>
      </c>
      <c r="HQ253" s="862">
        <v>-0.28019934846218941</v>
      </c>
      <c r="HR253" s="862">
        <v>-0.28019934846218941</v>
      </c>
      <c r="HS253" s="862">
        <v>-0.28019934846218941</v>
      </c>
      <c r="HT253" s="862">
        <v>-0.28019934846218941</v>
      </c>
      <c r="HU253" s="862">
        <v>-0.2689816318797833</v>
      </c>
      <c r="HV253" s="862">
        <v>-0.2689816318797833</v>
      </c>
      <c r="HW253" s="862">
        <v>-0.2689816318797833</v>
      </c>
      <c r="HX253" s="862">
        <v>-0.2689816318797833</v>
      </c>
      <c r="HY253" s="862">
        <v>-0.31142331106945331</v>
      </c>
      <c r="HZ253" s="862">
        <v>-0.31142331106945331</v>
      </c>
      <c r="IA253" s="862">
        <v>-0.5810095464334708</v>
      </c>
      <c r="IB253" s="862">
        <v>-0.5810095464334708</v>
      </c>
      <c r="IC253" s="862">
        <v>-0.5810095464334708</v>
      </c>
      <c r="ID253" s="862">
        <v>-0.89419237767192605</v>
      </c>
      <c r="IE253" s="862">
        <v>-0.89419237767192605</v>
      </c>
      <c r="IF253" s="862">
        <v>-0.89419237767192605</v>
      </c>
      <c r="IG253" s="862">
        <v>-0.89419237767192605</v>
      </c>
      <c r="IH253" s="862">
        <v>-0.26973525011331212</v>
      </c>
      <c r="II253" s="862">
        <v>-0.23648021927742313</v>
      </c>
      <c r="IJ253" s="862">
        <v>-0.23648021927742313</v>
      </c>
      <c r="IK253" s="862">
        <v>-0.23648021927742313</v>
      </c>
      <c r="IL253" s="862">
        <v>-0.23648021927742313</v>
      </c>
      <c r="IM253" s="862">
        <v>-0.23648021927742313</v>
      </c>
      <c r="IN253" s="862">
        <v>-0.23648021927742313</v>
      </c>
      <c r="IO253" s="862">
        <v>-0.23648021927742313</v>
      </c>
      <c r="IP253" s="862">
        <v>-0.15417895266357107</v>
      </c>
      <c r="IQ253" s="862">
        <v>-0.15417895266357107</v>
      </c>
      <c r="IR253" s="862">
        <v>-0.15417895266357107</v>
      </c>
      <c r="IS253" s="862">
        <v>-0.15417895266357107</v>
      </c>
      <c r="IT253" s="862">
        <v>-0.15417895266357107</v>
      </c>
      <c r="IU253" s="862">
        <v>-0.15417895266357107</v>
      </c>
      <c r="IV253" s="862">
        <v>-0.15417895266357107</v>
      </c>
      <c r="IW253" s="862">
        <v>0.44569455438960048</v>
      </c>
      <c r="IX253" s="862">
        <v>0.44569455438960048</v>
      </c>
      <c r="IY253" s="862">
        <v>0.44569455438960048</v>
      </c>
      <c r="IZ253" s="862">
        <v>0.44569455438960048</v>
      </c>
      <c r="JA253" s="862">
        <v>0.44569455438960048</v>
      </c>
      <c r="JB253" s="862">
        <v>0.1747632666758907</v>
      </c>
      <c r="JC253" s="862">
        <v>0.1747632666758907</v>
      </c>
      <c r="JD253" s="862">
        <v>0.1747632666758907</v>
      </c>
      <c r="JE253" s="862">
        <v>0.1747632666758907</v>
      </c>
      <c r="JF253" s="862">
        <v>8.9615682145913311E-2</v>
      </c>
      <c r="JG253" s="862">
        <v>-0.24090078826749561</v>
      </c>
      <c r="JH253" s="862">
        <v>-0.24090078826749561</v>
      </c>
      <c r="JI253" s="862">
        <v>-0.24090078826749561</v>
      </c>
      <c r="JJ253" s="862">
        <v>-0.24090078826749561</v>
      </c>
      <c r="JK253" s="862">
        <v>-0.24090078826749561</v>
      </c>
      <c r="JL253" s="862">
        <v>-0.24090078826749561</v>
      </c>
      <c r="JM253" s="862">
        <v>-0.24090078826749561</v>
      </c>
      <c r="JN253" s="862">
        <v>-0.26321756976751232</v>
      </c>
      <c r="JO253" s="862">
        <v>-0.26321756976751232</v>
      </c>
      <c r="JP253" s="862">
        <v>-0.26321756976751232</v>
      </c>
      <c r="JQ253" s="862">
        <v>-0.26321756976751232</v>
      </c>
      <c r="JR253" s="862">
        <v>-0.26321756976751232</v>
      </c>
      <c r="JS253" s="862">
        <v>-0.26321756976751232</v>
      </c>
      <c r="JT253" s="862">
        <v>-0.26321756976751232</v>
      </c>
      <c r="JU253" s="862">
        <v>-0.30883076252863884</v>
      </c>
      <c r="JV253" s="862">
        <v>-0.30883076252863884</v>
      </c>
      <c r="JW253" s="862">
        <v>-0.30883076252863884</v>
      </c>
      <c r="JX253" s="862">
        <v>-0.30883076252863884</v>
      </c>
      <c r="JY253" s="862">
        <v>-0.34602590118827603</v>
      </c>
      <c r="JZ253" s="862">
        <v>-0.34602590118827603</v>
      </c>
      <c r="KA253" s="862">
        <v>-2.048304841663759</v>
      </c>
      <c r="KB253" s="862">
        <v>-2.048304841663759</v>
      </c>
      <c r="KC253" s="862">
        <v>-2.048304841663759</v>
      </c>
      <c r="KD253" s="862">
        <v>-3.0519008429995464</v>
      </c>
      <c r="KE253" s="862">
        <v>-3.0519008429995464</v>
      </c>
      <c r="KF253" s="862">
        <v>-3.0519008429995464</v>
      </c>
      <c r="KG253" s="862">
        <v>-3.0519008429995464</v>
      </c>
      <c r="KH253" s="862">
        <v>-0.38257860982902692</v>
      </c>
      <c r="KI253" s="862">
        <v>-0.38123365344469562</v>
      </c>
      <c r="KJ253" s="862">
        <v>-0.38123365344469562</v>
      </c>
      <c r="KK253" s="862">
        <v>-0.38123365344469562</v>
      </c>
      <c r="KL253" s="862">
        <v>-0.38123365344469562</v>
      </c>
      <c r="KM253" s="862">
        <v>-0.38123365344469562</v>
      </c>
      <c r="KN253" s="862">
        <v>-0.38123365344469562</v>
      </c>
      <c r="KO253" s="862">
        <v>-0.38123365344469562</v>
      </c>
      <c r="KP253" s="862">
        <v>2.4459344911909042E-2</v>
      </c>
      <c r="KQ253" s="862">
        <v>2.4459344911909042E-2</v>
      </c>
      <c r="KR253" s="862">
        <v>2.4459344911909042E-2</v>
      </c>
      <c r="KS253" s="862">
        <v>2.4459344911909042E-2</v>
      </c>
      <c r="KT253" s="862">
        <v>2.4459344911909042E-2</v>
      </c>
      <c r="KU253" s="862">
        <v>2.4459344911909042E-2</v>
      </c>
      <c r="KV253" s="862">
        <v>2.4459344911909042E-2</v>
      </c>
      <c r="KW253" s="862">
        <v>0.37525613020494042</v>
      </c>
      <c r="KX253" s="862">
        <v>0.37525613020494042</v>
      </c>
      <c r="KY253" s="862">
        <v>0.37525613020494042</v>
      </c>
      <c r="KZ253" s="862">
        <v>0.37525613020494042</v>
      </c>
      <c r="LA253" s="862">
        <v>0.37525613020494042</v>
      </c>
      <c r="LB253" s="862">
        <v>6.3759621589863258E-2</v>
      </c>
      <c r="LC253" s="862">
        <v>6.3759621589863258E-2</v>
      </c>
      <c r="LD253" s="862">
        <v>6.3759621589863258E-2</v>
      </c>
      <c r="LE253" s="862">
        <v>6.3759621589863258E-2</v>
      </c>
      <c r="LF253" s="862">
        <v>0.19668269915368963</v>
      </c>
      <c r="LG253" s="862">
        <v>-0.16060052551166315</v>
      </c>
      <c r="LH253" s="862">
        <v>-0.16060052551166315</v>
      </c>
      <c r="LI253" s="862">
        <v>-0.16060052551166315</v>
      </c>
      <c r="LJ253" s="862">
        <v>-0.16060052551166315</v>
      </c>
      <c r="LK253" s="862">
        <v>-0.16060052551166315</v>
      </c>
      <c r="LL253" s="862">
        <v>-0.16060052551166315</v>
      </c>
      <c r="LM253" s="862">
        <v>-0.16060052551166315</v>
      </c>
      <c r="LN253" s="862">
        <v>-0.25472668042017421</v>
      </c>
      <c r="LO253" s="862">
        <v>-0.25472668042017421</v>
      </c>
      <c r="LP253" s="862">
        <v>-0.25472668042017421</v>
      </c>
      <c r="LQ253" s="862">
        <v>-0.25472668042017421</v>
      </c>
      <c r="LR253" s="862">
        <v>-0.25472668042017421</v>
      </c>
      <c r="LS253" s="862">
        <v>-0.25472668042017421</v>
      </c>
      <c r="LT253" s="862">
        <v>-0.25472668042017421</v>
      </c>
      <c r="LU253" s="862">
        <v>-0.30883076252863884</v>
      </c>
      <c r="LV253" s="862">
        <v>-0.30883076252863884</v>
      </c>
      <c r="LW253" s="862">
        <v>-0.30883076252863884</v>
      </c>
      <c r="LX253" s="862">
        <v>-0.30883076252863884</v>
      </c>
      <c r="LY253" s="862">
        <v>-0.34602590118827603</v>
      </c>
      <c r="LZ253" s="862">
        <v>-0.34602590118827603</v>
      </c>
      <c r="MA253" s="862">
        <v>-2.0384572222326796</v>
      </c>
      <c r="MB253" s="862">
        <v>-2.0384572222326796</v>
      </c>
      <c r="MC253" s="862">
        <v>-2.0384572222326796</v>
      </c>
      <c r="MD253" s="862">
        <v>-3.0519008429995464</v>
      </c>
      <c r="ME253" s="862">
        <v>-3.0519008429995464</v>
      </c>
      <c r="MF253" s="862">
        <v>-3.0519008429995464</v>
      </c>
      <c r="MG253" s="862">
        <v>-3.0519008429995464</v>
      </c>
      <c r="MH253" s="862">
        <v>-0.33255030835887744</v>
      </c>
      <c r="MI253" s="862">
        <v>-0.32516030150646102</v>
      </c>
      <c r="MJ253" s="862">
        <v>-0.32516030150646102</v>
      </c>
      <c r="MK253" s="862">
        <v>-0.32516030150646102</v>
      </c>
      <c r="ML253" s="862">
        <v>-0.32516030150646102</v>
      </c>
      <c r="MM253" s="862">
        <v>-0.32516030150646102</v>
      </c>
      <c r="MN253" s="862">
        <v>-0.32516030150646102</v>
      </c>
      <c r="MO253" s="862">
        <v>-0.32516030150646102</v>
      </c>
      <c r="MP253" s="862">
        <v>2.2013410420719026E-2</v>
      </c>
      <c r="MQ253" s="862">
        <v>2.2013410420719026E-2</v>
      </c>
      <c r="MR253" s="862">
        <v>2.2013410420719026E-2</v>
      </c>
      <c r="MS253" s="862">
        <v>2.2013410420719026E-2</v>
      </c>
      <c r="MT253" s="862">
        <v>2.2013410420719026E-2</v>
      </c>
      <c r="MU253" s="862">
        <v>2.2013410420719026E-2</v>
      </c>
      <c r="MV253" s="862">
        <v>2.2013410420719026E-2</v>
      </c>
      <c r="MW253" s="862">
        <v>0.37817965843754919</v>
      </c>
      <c r="MX253" s="862">
        <v>0.37817965843754919</v>
      </c>
      <c r="MY253" s="862">
        <v>0.37817965843754919</v>
      </c>
      <c r="MZ253" s="862">
        <v>0.37817965843754919</v>
      </c>
      <c r="NA253" s="862">
        <v>0.37817965843754919</v>
      </c>
      <c r="NB253" s="862">
        <v>6.930980384416241E-2</v>
      </c>
      <c r="NC253" s="862">
        <v>6.930980384416241E-2</v>
      </c>
      <c r="ND253" s="862">
        <v>6.930980384416241E-2</v>
      </c>
      <c r="NE253" s="862">
        <v>6.930980384416241E-2</v>
      </c>
      <c r="NF253" s="862">
        <v>0.19668269915368963</v>
      </c>
      <c r="NG253" s="862">
        <v>-0.13383377125971929</v>
      </c>
      <c r="NH253" s="862">
        <v>-0.13383377125971929</v>
      </c>
      <c r="NI253" s="862">
        <v>-0.13383377125971929</v>
      </c>
      <c r="NJ253" s="862">
        <v>-0.13383377125971929</v>
      </c>
      <c r="NK253" s="862">
        <v>-0.13383377125971929</v>
      </c>
      <c r="NL253" s="862">
        <v>-0.13383377125971929</v>
      </c>
      <c r="NM253" s="862">
        <v>-0.13383377125971929</v>
      </c>
      <c r="NN253" s="862">
        <v>-0.25472668042017421</v>
      </c>
      <c r="NO253" s="862">
        <v>-0.25472668042017421</v>
      </c>
      <c r="NP253" s="862">
        <v>-0.25472668042017421</v>
      </c>
      <c r="NQ253" s="862">
        <v>-0.25472668042017421</v>
      </c>
      <c r="NR253" s="862">
        <v>-0.25472668042017421</v>
      </c>
      <c r="NS253" s="862">
        <v>-0.25472668042017421</v>
      </c>
      <c r="NT253" s="862">
        <v>-0.25472668042017421</v>
      </c>
      <c r="NU253" s="862">
        <v>-0.30883076252863884</v>
      </c>
      <c r="NV253" s="862">
        <v>-0.30883076252863884</v>
      </c>
      <c r="NW253" s="862">
        <v>-0.30883076252863884</v>
      </c>
      <c r="NX253" s="862">
        <v>-0.30883076252863884</v>
      </c>
      <c r="NY253" s="862">
        <v>-0.34602590118827603</v>
      </c>
      <c r="NZ253" s="862">
        <v>-0.34602590118827603</v>
      </c>
      <c r="OA253" s="862">
        <v>-2.0384572222326796</v>
      </c>
      <c r="OB253" s="862">
        <v>-2.0384572222326796</v>
      </c>
      <c r="OC253" s="862">
        <v>-2.0384572222326796</v>
      </c>
      <c r="OD253" s="862">
        <v>-3.0519008429995464</v>
      </c>
      <c r="OE253" s="862">
        <v>-3.0519008429995464</v>
      </c>
      <c r="OF253" s="862">
        <v>-3.0519008429995464</v>
      </c>
      <c r="OG253" s="862">
        <v>-3.0519008429995464</v>
      </c>
      <c r="OH253" s="862">
        <v>-0.33255030835887744</v>
      </c>
      <c r="OI253" s="862">
        <v>-0.32516030150646102</v>
      </c>
      <c r="OJ253" s="862">
        <v>-0.32516030150646102</v>
      </c>
      <c r="OK253" s="862">
        <v>-0.32516030150646102</v>
      </c>
      <c r="OL253" s="862">
        <v>-0.32516030150646102</v>
      </c>
      <c r="OM253" s="862">
        <v>-0.32516030150646102</v>
      </c>
      <c r="ON253" s="862">
        <v>-0.32516030150646102</v>
      </c>
      <c r="OO253" s="862">
        <v>-0.32516030150646102</v>
      </c>
      <c r="OP253" s="862">
        <v>2.2013410420719026E-2</v>
      </c>
      <c r="OQ253" s="862">
        <v>2.2013410420719026E-2</v>
      </c>
      <c r="OR253" s="862">
        <v>2.2013410420719026E-2</v>
      </c>
      <c r="OS253" s="862">
        <v>2.2013410420719026E-2</v>
      </c>
      <c r="OT253" s="862">
        <v>2.2013410420719026E-2</v>
      </c>
      <c r="OU253" s="862">
        <v>2.2013410420719026E-2</v>
      </c>
      <c r="OV253" s="862">
        <v>2.2013410420719026E-2</v>
      </c>
      <c r="OW253" s="862">
        <v>0.37817965843754919</v>
      </c>
      <c r="OX253" s="862">
        <v>0.37817965843754919</v>
      </c>
      <c r="OY253" s="862">
        <v>0.37817965843754919</v>
      </c>
      <c r="OZ253" s="862">
        <v>0.37817965843754919</v>
      </c>
      <c r="PA253" s="862">
        <v>0.37817965843754919</v>
      </c>
      <c r="PB253" s="862">
        <v>6.930980384416241E-2</v>
      </c>
      <c r="PC253" s="862">
        <v>6.930980384416241E-2</v>
      </c>
      <c r="PD253" s="862">
        <v>6.930980384416241E-2</v>
      </c>
      <c r="PE253" s="862">
        <v>6.930980384416241E-2</v>
      </c>
      <c r="PF253" s="862">
        <v>0.19668269915368963</v>
      </c>
      <c r="PG253" s="862">
        <v>-0.13383377125971929</v>
      </c>
      <c r="PH253" s="862">
        <v>-0.13383377125971929</v>
      </c>
      <c r="PI253" s="862">
        <v>-0.13383377125971929</v>
      </c>
      <c r="PJ253" s="862">
        <v>-0.13383377125971929</v>
      </c>
      <c r="PK253" s="862">
        <v>-0.13383377125971929</v>
      </c>
      <c r="PL253" s="862">
        <v>-0.13383377125971929</v>
      </c>
      <c r="PM253" s="862">
        <v>-0.13383377125971929</v>
      </c>
      <c r="PN253" s="862">
        <v>-0.25472668042017421</v>
      </c>
      <c r="PO253" s="862">
        <v>-0.25472668042017421</v>
      </c>
      <c r="PP253" s="862">
        <v>-0.25472668042017421</v>
      </c>
      <c r="PQ253" s="862">
        <v>-0.25472668042017421</v>
      </c>
      <c r="PR253" s="862">
        <v>-0.25472668042017421</v>
      </c>
      <c r="PS253" s="862">
        <v>-0.25472668042017421</v>
      </c>
      <c r="PT253" s="862">
        <v>-0.25472668042017421</v>
      </c>
      <c r="PU253" s="862">
        <v>-0.30883076252863884</v>
      </c>
      <c r="PV253" s="862">
        <v>-0.30883076252863884</v>
      </c>
      <c r="PW253" s="862">
        <v>-0.30883076252863884</v>
      </c>
      <c r="PX253" s="862">
        <v>-0.30883076252863884</v>
      </c>
      <c r="PY253" s="862">
        <v>-0.34602590118827603</v>
      </c>
      <c r="PZ253" s="862">
        <v>-0.34602590118827603</v>
      </c>
      <c r="QA253" s="862">
        <v>-2.0384572222326796</v>
      </c>
      <c r="QB253" s="862">
        <v>-2.0384572222326796</v>
      </c>
      <c r="QC253" s="862">
        <v>-2.0384572222326796</v>
      </c>
      <c r="QD253" s="862">
        <v>-3.0519008429995464</v>
      </c>
      <c r="QE253" s="862">
        <v>-3.0519008429995464</v>
      </c>
      <c r="QF253" s="862">
        <v>-3.0519008429995464</v>
      </c>
      <c r="QG253" s="862">
        <v>-3.0519008429995464</v>
      </c>
      <c r="QH253" s="862">
        <v>-0.33255030835887744</v>
      </c>
      <c r="QI253" s="862">
        <v>-0.32516030150646102</v>
      </c>
      <c r="QJ253" s="862">
        <v>-0.32516030150646102</v>
      </c>
      <c r="QK253" s="862">
        <v>-0.32516030150646102</v>
      </c>
      <c r="QL253" s="862">
        <v>-0.32516030150646102</v>
      </c>
      <c r="QM253" s="862">
        <v>-0.32516030150646102</v>
      </c>
      <c r="QN253" s="862">
        <v>-0.32516030150646102</v>
      </c>
      <c r="QO253" s="862">
        <v>-0.32516030150646102</v>
      </c>
      <c r="QP253" s="862">
        <v>2.2013410420719026E-2</v>
      </c>
      <c r="QQ253" s="862">
        <v>2.2013410420719026E-2</v>
      </c>
      <c r="QR253" s="862">
        <v>2.2013410420719026E-2</v>
      </c>
      <c r="QS253" s="862">
        <v>2.2013410420719026E-2</v>
      </c>
      <c r="QT253" s="862">
        <v>2.2013410420719026E-2</v>
      </c>
      <c r="QU253" s="862">
        <v>2.2013410420719026E-2</v>
      </c>
      <c r="QV253" s="862">
        <v>2.2013410420719026E-2</v>
      </c>
      <c r="QW253" s="862">
        <v>0.37817965843754919</v>
      </c>
      <c r="QX253" s="862">
        <v>0.37817965843754919</v>
      </c>
      <c r="QY253" s="862">
        <v>0.37817965843754919</v>
      </c>
      <c r="QZ253" s="862">
        <v>0.37817965843754919</v>
      </c>
      <c r="RA253" s="862">
        <v>0.37817965843754919</v>
      </c>
      <c r="RB253" s="862">
        <v>6.930980384416241E-2</v>
      </c>
      <c r="RC253" s="862">
        <v>6.930980384416241E-2</v>
      </c>
      <c r="RD253" s="862">
        <v>6.930980384416241E-2</v>
      </c>
      <c r="RE253" s="862">
        <v>6.930980384416241E-2</v>
      </c>
      <c r="RF253" s="862">
        <v>0.19668269915368963</v>
      </c>
      <c r="RG253" s="862">
        <v>-0.13383377125971929</v>
      </c>
      <c r="RH253" s="862">
        <v>-0.13383377125971929</v>
      </c>
      <c r="RI253" s="862">
        <v>-0.13383377125971929</v>
      </c>
      <c r="RJ253" s="862">
        <v>-0.13383377125971929</v>
      </c>
      <c r="RK253" s="862">
        <v>-0.13383377125971929</v>
      </c>
      <c r="RL253" s="862">
        <v>-0.13383377125971929</v>
      </c>
      <c r="RM253" s="862">
        <v>-0.13383377125971929</v>
      </c>
      <c r="RN253" s="862">
        <v>-0.25472668042017421</v>
      </c>
      <c r="RO253" s="862">
        <v>-0.25472668042017421</v>
      </c>
      <c r="RP253" s="862">
        <v>-0.25472668042017421</v>
      </c>
      <c r="RQ253" s="862">
        <v>-0.25472668042017421</v>
      </c>
      <c r="RR253" s="862">
        <v>-0.25472668042017421</v>
      </c>
      <c r="RS253" s="862">
        <v>-0.25472668042017421</v>
      </c>
      <c r="RT253" s="862">
        <v>-0.25472668042017421</v>
      </c>
      <c r="RU253" s="862">
        <v>-0.30883076252863884</v>
      </c>
      <c r="RV253" s="862">
        <v>-0.30883076252863884</v>
      </c>
      <c r="RW253" s="862">
        <v>-0.30883076252863884</v>
      </c>
      <c r="RX253" s="862">
        <v>-0.30883076252863884</v>
      </c>
      <c r="RY253" s="862">
        <v>-0.34602590118827603</v>
      </c>
      <c r="RZ253" s="862">
        <v>-0.34602590118827603</v>
      </c>
      <c r="SA253" s="862">
        <v>-2.0384572222326796</v>
      </c>
      <c r="SB253" s="862">
        <v>-2.0384572222326796</v>
      </c>
      <c r="SC253" s="862">
        <v>-2.0384572222326796</v>
      </c>
      <c r="SD253" s="862">
        <v>-3.0519008429995464</v>
      </c>
      <c r="SE253" s="862">
        <v>-3.0519008429995464</v>
      </c>
      <c r="SF253" s="862">
        <v>-3.0519008429995464</v>
      </c>
      <c r="SG253" s="862">
        <v>-3.0519008429995464</v>
      </c>
      <c r="SH253" s="862">
        <v>-0.33255030835887744</v>
      </c>
      <c r="SI253" s="862">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934</v>
      </c>
      <c r="J254" s="764"/>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0.28202980703834779</v>
      </c>
      <c r="DH254" s="862">
        <v>0.28202980703834779</v>
      </c>
      <c r="DI254" s="862">
        <v>0.28202980703834779</v>
      </c>
      <c r="DJ254" s="862">
        <v>0.28202980703834779</v>
      </c>
      <c r="DK254" s="862">
        <v>0.28202980703834779</v>
      </c>
      <c r="DL254" s="862">
        <v>0.28202980703834779</v>
      </c>
      <c r="DM254" s="862">
        <v>0.28202980703834779</v>
      </c>
      <c r="DN254" s="862">
        <v>0.33963557389356414</v>
      </c>
      <c r="DO254" s="862">
        <v>0.33963557389356414</v>
      </c>
      <c r="DP254" s="862">
        <v>0.33963557389356414</v>
      </c>
      <c r="DQ254" s="862">
        <v>0.33963557389356414</v>
      </c>
      <c r="DR254" s="862">
        <v>0.33963557389356414</v>
      </c>
      <c r="DS254" s="862">
        <v>0.33963557389356414</v>
      </c>
      <c r="DT254" s="862">
        <v>0.33963557389356414</v>
      </c>
      <c r="DU254" s="862">
        <v>0.33871761051527915</v>
      </c>
      <c r="DV254" s="862">
        <v>0.33871761051527915</v>
      </c>
      <c r="DW254" s="862">
        <v>0.33871761051527915</v>
      </c>
      <c r="DX254" s="862">
        <v>0.33871761051527915</v>
      </c>
      <c r="DY254" s="862">
        <v>0.48443626166359444</v>
      </c>
      <c r="DZ254" s="862">
        <v>0.48443626166359444</v>
      </c>
      <c r="EA254" s="862">
        <v>0.43329525496733456</v>
      </c>
      <c r="EB254" s="862">
        <v>0.43329525496733456</v>
      </c>
      <c r="EC254" s="862">
        <v>0.43329525496733456</v>
      </c>
      <c r="ED254" s="862">
        <v>0.60457545862941053</v>
      </c>
      <c r="EE254" s="862">
        <v>0.60457545862941053</v>
      </c>
      <c r="EF254" s="862">
        <v>0.60457545862941053</v>
      </c>
      <c r="EG254" s="862">
        <v>0.60457545862941053</v>
      </c>
      <c r="EH254" s="862">
        <v>0.12193511306491978</v>
      </c>
      <c r="EI254" s="862">
        <v>0.1145451062124998</v>
      </c>
      <c r="EJ254" s="862">
        <v>0.1145451062124998</v>
      </c>
      <c r="EK254" s="862">
        <v>0.1145451062124998</v>
      </c>
      <c r="EL254" s="862">
        <v>0.1145451062124998</v>
      </c>
      <c r="EM254" s="862">
        <v>0.1145451062124998</v>
      </c>
      <c r="EN254" s="862">
        <v>0.1145451062124998</v>
      </c>
      <c r="EO254" s="862">
        <v>0.1145451062124998</v>
      </c>
      <c r="EP254" s="862">
        <v>2.4459344911909042E-2</v>
      </c>
      <c r="EQ254" s="862">
        <v>2.4459344911909042E-2</v>
      </c>
      <c r="ER254" s="862">
        <v>2.4459344911909042E-2</v>
      </c>
      <c r="ES254" s="862">
        <v>2.4459344911909042E-2</v>
      </c>
      <c r="ET254" s="862">
        <v>2.4459344911909042E-2</v>
      </c>
      <c r="EU254" s="862">
        <v>2.4459344911909042E-2</v>
      </c>
      <c r="EV254" s="862">
        <v>2.4459344911909042E-2</v>
      </c>
      <c r="EW254" s="862">
        <v>0.17363492679979942</v>
      </c>
      <c r="EX254" s="862">
        <v>0.17363492679979942</v>
      </c>
      <c r="EY254" s="862">
        <v>0.17363492679979942</v>
      </c>
      <c r="EZ254" s="862">
        <v>0.17363492679979942</v>
      </c>
      <c r="FA254" s="862">
        <v>0.17363492679979942</v>
      </c>
      <c r="FB254" s="862">
        <v>0.34126873430493632</v>
      </c>
      <c r="FC254" s="862">
        <v>0.34126873430493632</v>
      </c>
      <c r="FD254" s="862">
        <v>0.34126873430493632</v>
      </c>
      <c r="FE254" s="862">
        <v>0.34126873430493632</v>
      </c>
      <c r="FF254" s="862">
        <v>0.30374971616146595</v>
      </c>
      <c r="FG254" s="862">
        <v>0.23683283053160498</v>
      </c>
      <c r="FH254" s="862">
        <v>0.23683283053160498</v>
      </c>
      <c r="FI254" s="862">
        <v>0.23683283053160498</v>
      </c>
      <c r="FJ254" s="862">
        <v>0.23683283053160498</v>
      </c>
      <c r="FK254" s="862">
        <v>0.23683283053160498</v>
      </c>
      <c r="FL254" s="862">
        <v>0.23683283053160498</v>
      </c>
      <c r="FM254" s="862">
        <v>0.23683283053160498</v>
      </c>
      <c r="FN254" s="862">
        <v>-0.27170845911485042</v>
      </c>
      <c r="FO254" s="862">
        <v>-0.27170845911485042</v>
      </c>
      <c r="FP254" s="862">
        <v>-0.27170845911485042</v>
      </c>
      <c r="FQ254" s="862">
        <v>-0.27170845911485042</v>
      </c>
      <c r="FR254" s="862">
        <v>-0.27170845911485042</v>
      </c>
      <c r="FS254" s="862">
        <v>-0.27170845911485042</v>
      </c>
      <c r="FT254" s="862">
        <v>-0.27170845911485042</v>
      </c>
      <c r="FU254" s="862">
        <v>-0.23909478389313943</v>
      </c>
      <c r="FV254" s="862">
        <v>-0.23909478389313943</v>
      </c>
      <c r="FW254" s="862">
        <v>-0.23909478389313943</v>
      </c>
      <c r="FX254" s="862">
        <v>-0.23909478389313943</v>
      </c>
      <c r="FY254" s="862">
        <v>6.9205180237654318E-2</v>
      </c>
      <c r="FZ254" s="862">
        <v>6.9205180237654318E-2</v>
      </c>
      <c r="GA254" s="862">
        <v>0.25603810520797232</v>
      </c>
      <c r="GB254" s="862">
        <v>0.25603810520797232</v>
      </c>
      <c r="GC254" s="862">
        <v>0.25603810520797232</v>
      </c>
      <c r="GD254" s="862">
        <v>0.14422457704385927</v>
      </c>
      <c r="GE254" s="862">
        <v>0.14422457704385927</v>
      </c>
      <c r="GF254" s="862">
        <v>0.14422457704385927</v>
      </c>
      <c r="GG254" s="862">
        <v>0.14422457704385927</v>
      </c>
      <c r="GH254" s="862">
        <v>-0.33255030835888633</v>
      </c>
      <c r="GI254" s="862">
        <v>-0.37319534604719173</v>
      </c>
      <c r="GJ254" s="862">
        <v>-0.37319534604719173</v>
      </c>
      <c r="GK254" s="862">
        <v>-0.37319534604719173</v>
      </c>
      <c r="GL254" s="862">
        <v>-0.37319534604719173</v>
      </c>
      <c r="GM254" s="862">
        <v>-0.37319534604719173</v>
      </c>
      <c r="GN254" s="862">
        <v>-0.37319534604719173</v>
      </c>
      <c r="GO254" s="862">
        <v>-0.37319534604719173</v>
      </c>
      <c r="GP254" s="862">
        <v>-0.29019117238843961</v>
      </c>
      <c r="GQ254" s="862">
        <v>-0.29019117238843961</v>
      </c>
      <c r="GR254" s="862">
        <v>-0.29019117238843961</v>
      </c>
      <c r="GS254" s="862">
        <v>-0.29019117238843961</v>
      </c>
      <c r="GT254" s="862">
        <v>-0.29019117238843961</v>
      </c>
      <c r="GU254" s="862">
        <v>-0.29019117238843961</v>
      </c>
      <c r="GV254" s="862">
        <v>-0.29019117238843961</v>
      </c>
      <c r="GW254" s="862">
        <v>0.51566379826869913</v>
      </c>
      <c r="GX254" s="862">
        <v>0.51566379826869913</v>
      </c>
      <c r="GY254" s="862">
        <v>0.51566379826869913</v>
      </c>
      <c r="GZ254" s="862">
        <v>0.51566379826869913</v>
      </c>
      <c r="HA254" s="862">
        <v>0.51566379826869913</v>
      </c>
      <c r="HB254" s="862">
        <v>4.7109074826957809E-2</v>
      </c>
      <c r="HC254" s="862">
        <v>4.7109074826957809E-2</v>
      </c>
      <c r="HD254" s="862">
        <v>4.7109074826957809E-2</v>
      </c>
      <c r="HE254" s="862">
        <v>4.7109074826957809E-2</v>
      </c>
      <c r="HF254" s="862">
        <v>1.1782965596732531E-2</v>
      </c>
      <c r="HG254" s="862">
        <v>-0.2274066656408511</v>
      </c>
      <c r="HH254" s="862">
        <v>-0.2274066656408511</v>
      </c>
      <c r="HI254" s="862">
        <v>-0.2274066656408511</v>
      </c>
      <c r="HJ254" s="862">
        <v>-0.2274066656408511</v>
      </c>
      <c r="HK254" s="862">
        <v>-0.2274066656408511</v>
      </c>
      <c r="HL254" s="862">
        <v>-0.2274066656408511</v>
      </c>
      <c r="HM254" s="862">
        <v>-0.2274066656408511</v>
      </c>
      <c r="HN254" s="862">
        <v>-0.28019934846218941</v>
      </c>
      <c r="HO254" s="862">
        <v>-0.28019934846218941</v>
      </c>
      <c r="HP254" s="862">
        <v>-0.28019934846218941</v>
      </c>
      <c r="HQ254" s="862">
        <v>-0.28019934846218941</v>
      </c>
      <c r="HR254" s="862">
        <v>-0.28019934846218941</v>
      </c>
      <c r="HS254" s="862">
        <v>-0.28019934846218941</v>
      </c>
      <c r="HT254" s="862">
        <v>-0.28019934846218941</v>
      </c>
      <c r="HU254" s="862">
        <v>-0.2689816318797833</v>
      </c>
      <c r="HV254" s="862">
        <v>-0.2689816318797833</v>
      </c>
      <c r="HW254" s="862">
        <v>-0.2689816318797833</v>
      </c>
      <c r="HX254" s="862">
        <v>-0.2689816318797833</v>
      </c>
      <c r="HY254" s="862">
        <v>2.3068393412548183E-2</v>
      </c>
      <c r="HZ254" s="862">
        <v>2.3068393412548183E-2</v>
      </c>
      <c r="IA254" s="862">
        <v>0.22649524691474276</v>
      </c>
      <c r="IB254" s="862">
        <v>0.22649524691474276</v>
      </c>
      <c r="IC254" s="862">
        <v>0.22649524691474276</v>
      </c>
      <c r="ID254" s="862">
        <v>0.13460960524093402</v>
      </c>
      <c r="IE254" s="862">
        <v>0.13460960524093402</v>
      </c>
      <c r="IF254" s="862">
        <v>0.13460960524093402</v>
      </c>
      <c r="IG254" s="862">
        <v>0.13460960524093402</v>
      </c>
      <c r="IH254" s="862">
        <v>7.0205065097987074E-2</v>
      </c>
      <c r="II254" s="862">
        <v>5.9120054819356227E-2</v>
      </c>
      <c r="IJ254" s="862">
        <v>5.9120054819356227E-2</v>
      </c>
      <c r="IK254" s="862">
        <v>5.9120054819356227E-2</v>
      </c>
      <c r="IL254" s="862">
        <v>5.9120054819356227E-2</v>
      </c>
      <c r="IM254" s="862">
        <v>5.9120054819356227E-2</v>
      </c>
      <c r="IN254" s="862">
        <v>5.9120054819356227E-2</v>
      </c>
      <c r="IO254" s="862">
        <v>5.9120054819356227E-2</v>
      </c>
      <c r="IP254" s="862">
        <v>-0.15344286238378047</v>
      </c>
      <c r="IQ254" s="862">
        <v>-0.15344286238378047</v>
      </c>
      <c r="IR254" s="862">
        <v>-0.15344286238378047</v>
      </c>
      <c r="IS254" s="862">
        <v>-0.15344286238378047</v>
      </c>
      <c r="IT254" s="862">
        <v>-0.15344286238378047</v>
      </c>
      <c r="IU254" s="862">
        <v>-0.15344286238378047</v>
      </c>
      <c r="IV254" s="862">
        <v>-0.15344286238378047</v>
      </c>
      <c r="IW254" s="862">
        <v>0.44298251447152914</v>
      </c>
      <c r="IX254" s="862">
        <v>0.44298251447152914</v>
      </c>
      <c r="IY254" s="862">
        <v>0.44298251447152914</v>
      </c>
      <c r="IZ254" s="862">
        <v>0.44298251447152914</v>
      </c>
      <c r="JA254" s="862">
        <v>0.44298251447152914</v>
      </c>
      <c r="JB254" s="862">
        <v>0.18031344893019163</v>
      </c>
      <c r="JC254" s="862">
        <v>0.18031344893019163</v>
      </c>
      <c r="JD254" s="862">
        <v>0.18031344893019163</v>
      </c>
      <c r="JE254" s="862">
        <v>0.18031344893019163</v>
      </c>
      <c r="JF254" s="862">
        <v>8.9615682145913311E-2</v>
      </c>
      <c r="JG254" s="862">
        <v>-0.24090078826749561</v>
      </c>
      <c r="JH254" s="862">
        <v>-0.24090078826749561</v>
      </c>
      <c r="JI254" s="862">
        <v>-0.24090078826749561</v>
      </c>
      <c r="JJ254" s="862">
        <v>-0.24090078826749561</v>
      </c>
      <c r="JK254" s="862">
        <v>-0.24090078826749561</v>
      </c>
      <c r="JL254" s="862">
        <v>-0.24090078826749561</v>
      </c>
      <c r="JM254" s="862">
        <v>-0.24090078826749561</v>
      </c>
      <c r="JN254" s="862">
        <v>-0.26321756976751232</v>
      </c>
      <c r="JO254" s="862">
        <v>-0.26321756976751232</v>
      </c>
      <c r="JP254" s="862">
        <v>-0.26321756976751232</v>
      </c>
      <c r="JQ254" s="862">
        <v>-0.26321756976751232</v>
      </c>
      <c r="JR254" s="862">
        <v>-0.26321756976751232</v>
      </c>
      <c r="JS254" s="862">
        <v>-0.26321756976751232</v>
      </c>
      <c r="JT254" s="862">
        <v>-0.26321756976751232</v>
      </c>
      <c r="JU254" s="862">
        <v>-0.30883076252863884</v>
      </c>
      <c r="JV254" s="862">
        <v>-0.30883076252863884</v>
      </c>
      <c r="JW254" s="862">
        <v>-0.30883076252863884</v>
      </c>
      <c r="JX254" s="862">
        <v>-0.30883076252863884</v>
      </c>
      <c r="JY254" s="862">
        <v>-0.12687616376903676</v>
      </c>
      <c r="JZ254" s="862">
        <v>-0.12687616376903676</v>
      </c>
      <c r="KA254" s="862">
        <v>-0.52192382984701435</v>
      </c>
      <c r="KB254" s="862">
        <v>-0.52192382984701435</v>
      </c>
      <c r="KC254" s="862">
        <v>-0.52192382984701435</v>
      </c>
      <c r="KD254" s="862">
        <v>-0.50959350555497096</v>
      </c>
      <c r="KE254" s="862">
        <v>-0.50959350555497096</v>
      </c>
      <c r="KF254" s="862">
        <v>-0.50959350555497096</v>
      </c>
      <c r="KG254" s="862">
        <v>-0.50959350555497096</v>
      </c>
      <c r="KH254" s="862">
        <v>5.1730047966936255E-2</v>
      </c>
      <c r="KI254" s="862">
        <v>1.4780013704841721E-2</v>
      </c>
      <c r="KJ254" s="862">
        <v>1.4780013704841721E-2</v>
      </c>
      <c r="KK254" s="862">
        <v>1.4780013704841721E-2</v>
      </c>
      <c r="KL254" s="862">
        <v>1.4780013704841721E-2</v>
      </c>
      <c r="KM254" s="862">
        <v>1.4780013704841721E-2</v>
      </c>
      <c r="KN254" s="862">
        <v>1.4780013704841721E-2</v>
      </c>
      <c r="KO254" s="862">
        <v>1.4780013704841721E-2</v>
      </c>
      <c r="KP254" s="862">
        <v>-0.28751033953800054</v>
      </c>
      <c r="KQ254" s="862">
        <v>-0.28751033953800054</v>
      </c>
      <c r="KR254" s="862">
        <v>-0.28751033953800054</v>
      </c>
      <c r="KS254" s="862">
        <v>-0.28751033953800054</v>
      </c>
      <c r="KT254" s="862">
        <v>-0.28751033953800054</v>
      </c>
      <c r="KU254" s="862">
        <v>-0.28751033953800054</v>
      </c>
      <c r="KV254" s="862">
        <v>-0.28751033953800054</v>
      </c>
      <c r="KW254" s="862">
        <v>0.37817965843754919</v>
      </c>
      <c r="KX254" s="862">
        <v>0.37817965843754919</v>
      </c>
      <c r="KY254" s="862">
        <v>0.37817965843754919</v>
      </c>
      <c r="KZ254" s="862">
        <v>0.37817965843754919</v>
      </c>
      <c r="LA254" s="862">
        <v>0.37817965843754919</v>
      </c>
      <c r="LB254" s="862">
        <v>6.3759621589863258E-2</v>
      </c>
      <c r="LC254" s="862">
        <v>6.3759621589863258E-2</v>
      </c>
      <c r="LD254" s="862">
        <v>6.3759621589863258E-2</v>
      </c>
      <c r="LE254" s="862">
        <v>6.3759621589863258E-2</v>
      </c>
      <c r="LF254" s="862">
        <v>0.21006607627965934</v>
      </c>
      <c r="LG254" s="862">
        <v>-0.15390883694867874</v>
      </c>
      <c r="LH254" s="862">
        <v>-0.15390883694867874</v>
      </c>
      <c r="LI254" s="862">
        <v>-0.15390883694867874</v>
      </c>
      <c r="LJ254" s="862">
        <v>-0.15390883694867874</v>
      </c>
      <c r="LK254" s="862">
        <v>-0.15390883694867874</v>
      </c>
      <c r="LL254" s="862">
        <v>-0.15390883694867874</v>
      </c>
      <c r="LM254" s="862">
        <v>-0.15390883694867874</v>
      </c>
      <c r="LN254" s="862">
        <v>-0.25472668042017421</v>
      </c>
      <c r="LO254" s="862">
        <v>-0.25472668042017421</v>
      </c>
      <c r="LP254" s="862">
        <v>-0.25472668042017421</v>
      </c>
      <c r="LQ254" s="862">
        <v>-0.25472668042017421</v>
      </c>
      <c r="LR254" s="862">
        <v>-0.25472668042017421</v>
      </c>
      <c r="LS254" s="862">
        <v>-0.25472668042017421</v>
      </c>
      <c r="LT254" s="862">
        <v>-0.25472668042017421</v>
      </c>
      <c r="LU254" s="862">
        <v>-0.30883076252863884</v>
      </c>
      <c r="LV254" s="862">
        <v>-0.30883076252863884</v>
      </c>
      <c r="LW254" s="862">
        <v>-0.30883076252863884</v>
      </c>
      <c r="LX254" s="862">
        <v>-0.30883076252863884</v>
      </c>
      <c r="LY254" s="862">
        <v>-0.12687616376903676</v>
      </c>
      <c r="LZ254" s="862">
        <v>-0.12687616376903676</v>
      </c>
      <c r="MA254" s="862">
        <v>-0.5120762104159402</v>
      </c>
      <c r="MB254" s="862">
        <v>-0.5120762104159402</v>
      </c>
      <c r="MC254" s="862">
        <v>-0.5120762104159402</v>
      </c>
      <c r="MD254" s="862">
        <v>-0.50959350555497096</v>
      </c>
      <c r="ME254" s="862">
        <v>-0.50959350555497096</v>
      </c>
      <c r="MF254" s="862">
        <v>-0.50959350555497096</v>
      </c>
      <c r="MG254" s="862">
        <v>-0.50959350555497096</v>
      </c>
      <c r="MH254" s="862">
        <v>5.1730047966936255E-2</v>
      </c>
      <c r="MI254" s="862">
        <v>1.4780013704841721E-2</v>
      </c>
      <c r="MJ254" s="862">
        <v>1.4780013704841721E-2</v>
      </c>
      <c r="MK254" s="862">
        <v>1.4780013704841721E-2</v>
      </c>
      <c r="ML254" s="862">
        <v>1.4780013704841721E-2</v>
      </c>
      <c r="MM254" s="862">
        <v>1.4780013704841721E-2</v>
      </c>
      <c r="MN254" s="862">
        <v>1.4780013704841721E-2</v>
      </c>
      <c r="MO254" s="862">
        <v>1.4780013704841721E-2</v>
      </c>
      <c r="MP254" s="862">
        <v>-0.28818113788464039</v>
      </c>
      <c r="MQ254" s="862">
        <v>-0.28818113788464039</v>
      </c>
      <c r="MR254" s="862">
        <v>-0.28818113788464039</v>
      </c>
      <c r="MS254" s="862">
        <v>-0.28818113788464039</v>
      </c>
      <c r="MT254" s="862">
        <v>-0.28818113788464039</v>
      </c>
      <c r="MU254" s="862">
        <v>-0.28818113788464039</v>
      </c>
      <c r="MV254" s="862">
        <v>-0.28818113788464039</v>
      </c>
      <c r="MW254" s="862">
        <v>0.37817965843754919</v>
      </c>
      <c r="MX254" s="862">
        <v>0.37817965843754919</v>
      </c>
      <c r="MY254" s="862">
        <v>0.37817965843754919</v>
      </c>
      <c r="MZ254" s="862">
        <v>0.37817965843754919</v>
      </c>
      <c r="NA254" s="862">
        <v>0.37817965843754919</v>
      </c>
      <c r="NB254" s="862">
        <v>6.3759621589863258E-2</v>
      </c>
      <c r="NC254" s="862">
        <v>6.3759621589863258E-2</v>
      </c>
      <c r="ND254" s="862">
        <v>6.3759621589863258E-2</v>
      </c>
      <c r="NE254" s="862">
        <v>6.3759621589863258E-2</v>
      </c>
      <c r="NF254" s="862">
        <v>0.20337438771667404</v>
      </c>
      <c r="NG254" s="862">
        <v>-0.12714208269673488</v>
      </c>
      <c r="NH254" s="862">
        <v>-0.12714208269673488</v>
      </c>
      <c r="NI254" s="862">
        <v>-0.12714208269673488</v>
      </c>
      <c r="NJ254" s="862">
        <v>-0.12714208269673488</v>
      </c>
      <c r="NK254" s="862">
        <v>-0.12714208269673488</v>
      </c>
      <c r="NL254" s="862">
        <v>-0.12714208269673488</v>
      </c>
      <c r="NM254" s="862">
        <v>-0.12714208269673488</v>
      </c>
      <c r="NN254" s="862">
        <v>-0.25472668042017421</v>
      </c>
      <c r="NO254" s="862">
        <v>-0.25472668042017421</v>
      </c>
      <c r="NP254" s="862">
        <v>-0.25472668042017421</v>
      </c>
      <c r="NQ254" s="862">
        <v>-0.25472668042017421</v>
      </c>
      <c r="NR254" s="862">
        <v>-0.25472668042017421</v>
      </c>
      <c r="NS254" s="862">
        <v>-0.25472668042017421</v>
      </c>
      <c r="NT254" s="862">
        <v>-0.25472668042017421</v>
      </c>
      <c r="NU254" s="862">
        <v>-0.30883076252863884</v>
      </c>
      <c r="NV254" s="862">
        <v>-0.30883076252863884</v>
      </c>
      <c r="NW254" s="862">
        <v>-0.30883076252863884</v>
      </c>
      <c r="NX254" s="862">
        <v>-0.30883076252863884</v>
      </c>
      <c r="NY254" s="862">
        <v>-0.12687616376903676</v>
      </c>
      <c r="NZ254" s="862">
        <v>-0.12687616376903676</v>
      </c>
      <c r="OA254" s="862">
        <v>-0.5120762104159402</v>
      </c>
      <c r="OB254" s="862">
        <v>-0.5120762104159402</v>
      </c>
      <c r="OC254" s="862">
        <v>-0.5120762104159402</v>
      </c>
      <c r="OD254" s="862">
        <v>-0.50959350555497096</v>
      </c>
      <c r="OE254" s="862">
        <v>-0.50959350555497096</v>
      </c>
      <c r="OF254" s="862">
        <v>-0.50959350555497096</v>
      </c>
      <c r="OG254" s="862">
        <v>-0.50959350555497096</v>
      </c>
      <c r="OH254" s="862">
        <v>5.1730047966936255E-2</v>
      </c>
      <c r="OI254" s="862">
        <v>1.4780013704841721E-2</v>
      </c>
      <c r="OJ254" s="862">
        <v>1.4780013704841721E-2</v>
      </c>
      <c r="OK254" s="862">
        <v>1.4780013704841721E-2</v>
      </c>
      <c r="OL254" s="862">
        <v>1.4780013704841721E-2</v>
      </c>
      <c r="OM254" s="862">
        <v>1.4780013704841721E-2</v>
      </c>
      <c r="ON254" s="862">
        <v>1.4780013704841721E-2</v>
      </c>
      <c r="OO254" s="862">
        <v>1.4780013704841721E-2</v>
      </c>
      <c r="OP254" s="862">
        <v>-0.28818113788464039</v>
      </c>
      <c r="OQ254" s="862">
        <v>-0.28818113788464039</v>
      </c>
      <c r="OR254" s="862">
        <v>-0.28818113788464039</v>
      </c>
      <c r="OS254" s="862">
        <v>-0.28818113788464039</v>
      </c>
      <c r="OT254" s="862">
        <v>-0.28818113788464039</v>
      </c>
      <c r="OU254" s="862">
        <v>-0.28818113788464039</v>
      </c>
      <c r="OV254" s="862">
        <v>-0.28818113788464039</v>
      </c>
      <c r="OW254" s="862">
        <v>0.37817965843754919</v>
      </c>
      <c r="OX254" s="862">
        <v>0.37817965843754919</v>
      </c>
      <c r="OY254" s="862">
        <v>0.37817965843754919</v>
      </c>
      <c r="OZ254" s="862">
        <v>0.37817965843754919</v>
      </c>
      <c r="PA254" s="862">
        <v>0.37817965843754919</v>
      </c>
      <c r="PB254" s="862">
        <v>6.3759621589863258E-2</v>
      </c>
      <c r="PC254" s="862">
        <v>6.3759621589863258E-2</v>
      </c>
      <c r="PD254" s="862">
        <v>6.3759621589863258E-2</v>
      </c>
      <c r="PE254" s="862">
        <v>6.3759621589863258E-2</v>
      </c>
      <c r="PF254" s="862">
        <v>0.20337438771667404</v>
      </c>
      <c r="PG254" s="862">
        <v>-0.12714208269673488</v>
      </c>
      <c r="PH254" s="862">
        <v>-0.12714208269673488</v>
      </c>
      <c r="PI254" s="862">
        <v>-0.12714208269673488</v>
      </c>
      <c r="PJ254" s="862">
        <v>-0.12714208269673488</v>
      </c>
      <c r="PK254" s="862">
        <v>-0.12714208269673488</v>
      </c>
      <c r="PL254" s="862">
        <v>-0.12714208269673488</v>
      </c>
      <c r="PM254" s="862">
        <v>-0.12714208269673488</v>
      </c>
      <c r="PN254" s="862">
        <v>-0.25472668042017421</v>
      </c>
      <c r="PO254" s="862">
        <v>-0.25472668042017421</v>
      </c>
      <c r="PP254" s="862">
        <v>-0.25472668042017421</v>
      </c>
      <c r="PQ254" s="862">
        <v>-0.25472668042017421</v>
      </c>
      <c r="PR254" s="862">
        <v>-0.25472668042017421</v>
      </c>
      <c r="PS254" s="862">
        <v>-0.25472668042017421</v>
      </c>
      <c r="PT254" s="862">
        <v>-0.25472668042017421</v>
      </c>
      <c r="PU254" s="862">
        <v>-0.30883076252863884</v>
      </c>
      <c r="PV254" s="862">
        <v>-0.30883076252863884</v>
      </c>
      <c r="PW254" s="862">
        <v>-0.30883076252863884</v>
      </c>
      <c r="PX254" s="862">
        <v>-0.30883076252863884</v>
      </c>
      <c r="PY254" s="862">
        <v>-0.12687616376903676</v>
      </c>
      <c r="PZ254" s="862">
        <v>-0.12687616376903676</v>
      </c>
      <c r="QA254" s="862">
        <v>-0.5120762104159402</v>
      </c>
      <c r="QB254" s="862">
        <v>-0.5120762104159402</v>
      </c>
      <c r="QC254" s="862">
        <v>-0.5120762104159402</v>
      </c>
      <c r="QD254" s="862">
        <v>-0.50959350555497096</v>
      </c>
      <c r="QE254" s="862">
        <v>-0.50959350555497096</v>
      </c>
      <c r="QF254" s="862">
        <v>-0.50959350555497096</v>
      </c>
      <c r="QG254" s="862">
        <v>-0.50959350555497096</v>
      </c>
      <c r="QH254" s="862">
        <v>5.1730047966936255E-2</v>
      </c>
      <c r="QI254" s="862">
        <v>1.4780013704841721E-2</v>
      </c>
      <c r="QJ254" s="862">
        <v>1.4780013704841721E-2</v>
      </c>
      <c r="QK254" s="862">
        <v>1.4780013704841721E-2</v>
      </c>
      <c r="QL254" s="862">
        <v>1.4780013704841721E-2</v>
      </c>
      <c r="QM254" s="862">
        <v>1.4780013704841721E-2</v>
      </c>
      <c r="QN254" s="862">
        <v>1.4780013704841721E-2</v>
      </c>
      <c r="QO254" s="862">
        <v>1.4780013704841721E-2</v>
      </c>
      <c r="QP254" s="862">
        <v>-0.28818113788464039</v>
      </c>
      <c r="QQ254" s="862">
        <v>-0.28818113788464039</v>
      </c>
      <c r="QR254" s="862">
        <v>-0.28818113788464039</v>
      </c>
      <c r="QS254" s="862">
        <v>-0.28818113788464039</v>
      </c>
      <c r="QT254" s="862">
        <v>-0.28818113788464039</v>
      </c>
      <c r="QU254" s="862">
        <v>-0.28818113788464039</v>
      </c>
      <c r="QV254" s="862">
        <v>-0.28818113788464039</v>
      </c>
      <c r="QW254" s="862">
        <v>0.37817965843754919</v>
      </c>
      <c r="QX254" s="862">
        <v>0.37817965843754919</v>
      </c>
      <c r="QY254" s="862">
        <v>0.37817965843754919</v>
      </c>
      <c r="QZ254" s="862">
        <v>0.37817965843754919</v>
      </c>
      <c r="RA254" s="862">
        <v>0.37817965843754919</v>
      </c>
      <c r="RB254" s="862">
        <v>6.3759621589863258E-2</v>
      </c>
      <c r="RC254" s="862">
        <v>6.3759621589863258E-2</v>
      </c>
      <c r="RD254" s="862">
        <v>6.3759621589863258E-2</v>
      </c>
      <c r="RE254" s="862">
        <v>6.3759621589863258E-2</v>
      </c>
      <c r="RF254" s="862">
        <v>0.20337438771667404</v>
      </c>
      <c r="RG254" s="862">
        <v>-0.12714208269673488</v>
      </c>
      <c r="RH254" s="862">
        <v>-0.12714208269673488</v>
      </c>
      <c r="RI254" s="862">
        <v>-0.12714208269673488</v>
      </c>
      <c r="RJ254" s="862">
        <v>-0.12714208269673488</v>
      </c>
      <c r="RK254" s="862">
        <v>-0.12714208269673488</v>
      </c>
      <c r="RL254" s="862">
        <v>-0.12714208269673488</v>
      </c>
      <c r="RM254" s="862">
        <v>-0.12714208269673488</v>
      </c>
      <c r="RN254" s="862">
        <v>-0.25472668042017421</v>
      </c>
      <c r="RO254" s="862">
        <v>-0.25472668042017421</v>
      </c>
      <c r="RP254" s="862">
        <v>-0.25472668042017421</v>
      </c>
      <c r="RQ254" s="862">
        <v>-0.25472668042017421</v>
      </c>
      <c r="RR254" s="862">
        <v>-0.25472668042017421</v>
      </c>
      <c r="RS254" s="862">
        <v>-0.25472668042017421</v>
      </c>
      <c r="RT254" s="862">
        <v>-0.25472668042017421</v>
      </c>
      <c r="RU254" s="862">
        <v>-0.30883076252863884</v>
      </c>
      <c r="RV254" s="862">
        <v>-0.30883076252863884</v>
      </c>
      <c r="RW254" s="862">
        <v>-0.30883076252863884</v>
      </c>
      <c r="RX254" s="862">
        <v>-0.30883076252863884</v>
      </c>
      <c r="RY254" s="862">
        <v>-0.12687616376903676</v>
      </c>
      <c r="RZ254" s="862">
        <v>-0.12687616376903676</v>
      </c>
      <c r="SA254" s="862">
        <v>-0.5120762104159402</v>
      </c>
      <c r="SB254" s="862">
        <v>-0.5120762104159402</v>
      </c>
      <c r="SC254" s="862">
        <v>-0.5120762104159402</v>
      </c>
      <c r="SD254" s="862">
        <v>-0.50959350555497096</v>
      </c>
      <c r="SE254" s="862">
        <v>-0.50959350555497096</v>
      </c>
      <c r="SF254" s="862">
        <v>-0.50959350555497096</v>
      </c>
      <c r="SG254" s="862">
        <v>-0.50959350555497096</v>
      </c>
      <c r="SH254" s="862">
        <v>5.1730047966936255E-2</v>
      </c>
      <c r="SI254" s="862">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935</v>
      </c>
      <c r="J255" s="764"/>
      <c r="K255" s="862">
        <v>0</v>
      </c>
      <c r="L255" s="862">
        <v>0</v>
      </c>
      <c r="M255" s="862">
        <v>0</v>
      </c>
      <c r="N255" s="862">
        <v>0</v>
      </c>
      <c r="O255" s="862">
        <v>0</v>
      </c>
      <c r="P255" s="862">
        <v>0</v>
      </c>
      <c r="Q255" s="862">
        <v>0</v>
      </c>
      <c r="R255" s="862">
        <v>0</v>
      </c>
      <c r="S255" s="862">
        <v>0</v>
      </c>
      <c r="T255" s="862">
        <v>0</v>
      </c>
      <c r="U255" s="862">
        <v>0</v>
      </c>
      <c r="V255" s="862">
        <v>0</v>
      </c>
      <c r="W255" s="862">
        <v>0</v>
      </c>
      <c r="X255" s="862">
        <v>0</v>
      </c>
      <c r="Y255" s="862">
        <v>0</v>
      </c>
      <c r="Z255" s="862">
        <v>0</v>
      </c>
      <c r="AA255" s="862">
        <v>0</v>
      </c>
      <c r="AB255" s="862">
        <v>0</v>
      </c>
      <c r="AC255" s="862">
        <v>0</v>
      </c>
      <c r="AD255" s="862">
        <v>0</v>
      </c>
      <c r="AE255" s="862">
        <v>0</v>
      </c>
      <c r="AF255" s="862">
        <v>0</v>
      </c>
      <c r="AG255" s="862">
        <v>0</v>
      </c>
      <c r="AH255" s="862">
        <v>0</v>
      </c>
      <c r="AI255" s="862">
        <v>0</v>
      </c>
      <c r="AJ255" s="862">
        <v>0</v>
      </c>
      <c r="AK255" s="862">
        <v>0</v>
      </c>
      <c r="AL255" s="862">
        <v>0</v>
      </c>
      <c r="AM255" s="862">
        <v>0</v>
      </c>
      <c r="AN255" s="862">
        <v>0</v>
      </c>
      <c r="AO255" s="862">
        <v>0</v>
      </c>
      <c r="AP255" s="862">
        <v>0</v>
      </c>
      <c r="AQ255" s="862">
        <v>0</v>
      </c>
      <c r="AR255" s="862">
        <v>0</v>
      </c>
      <c r="AS255" s="862">
        <v>0</v>
      </c>
      <c r="AT255" s="862">
        <v>0</v>
      </c>
      <c r="AU255" s="862">
        <v>0</v>
      </c>
      <c r="AV255" s="862">
        <v>0</v>
      </c>
      <c r="AW255" s="862">
        <v>0</v>
      </c>
      <c r="AX255" s="862">
        <v>0</v>
      </c>
      <c r="AY255" s="862">
        <v>0</v>
      </c>
      <c r="AZ255" s="862">
        <v>0</v>
      </c>
      <c r="BA255" s="862">
        <v>0</v>
      </c>
      <c r="BB255" s="862">
        <v>0</v>
      </c>
      <c r="BC255" s="862">
        <v>0</v>
      </c>
      <c r="BD255" s="862">
        <v>0</v>
      </c>
      <c r="BE255" s="862">
        <v>0</v>
      </c>
      <c r="BF255" s="862">
        <v>0</v>
      </c>
      <c r="BG255" s="862">
        <v>0</v>
      </c>
      <c r="BH255" s="862">
        <v>0</v>
      </c>
      <c r="BI255" s="862">
        <v>0</v>
      </c>
      <c r="BJ255" s="862">
        <v>0</v>
      </c>
      <c r="BK255" s="862">
        <v>0</v>
      </c>
      <c r="BL255" s="862">
        <v>0</v>
      </c>
      <c r="BM255" s="862">
        <v>0</v>
      </c>
      <c r="BN255" s="862">
        <v>0</v>
      </c>
      <c r="BO255" s="862">
        <v>0</v>
      </c>
      <c r="BP255" s="862">
        <v>0</v>
      </c>
      <c r="BQ255" s="862">
        <v>0</v>
      </c>
      <c r="BR255" s="862">
        <v>0</v>
      </c>
      <c r="BS255" s="862">
        <v>0</v>
      </c>
      <c r="BT255" s="862">
        <v>0</v>
      </c>
      <c r="BU255" s="862">
        <v>0</v>
      </c>
      <c r="BV255" s="862">
        <v>0</v>
      </c>
      <c r="BW255" s="862">
        <v>0</v>
      </c>
      <c r="BX255" s="862">
        <v>0</v>
      </c>
      <c r="BY255" s="862">
        <v>0</v>
      </c>
      <c r="BZ255" s="862">
        <v>0</v>
      </c>
      <c r="CA255" s="862">
        <v>0</v>
      </c>
      <c r="CB255" s="862">
        <v>0</v>
      </c>
      <c r="CC255" s="862">
        <v>0</v>
      </c>
      <c r="CD255" s="862">
        <v>0</v>
      </c>
      <c r="CE255" s="862">
        <v>0</v>
      </c>
      <c r="CF255" s="862">
        <v>0</v>
      </c>
      <c r="CG255" s="862">
        <v>0</v>
      </c>
      <c r="CH255" s="862">
        <v>0</v>
      </c>
      <c r="CI255" s="862">
        <v>0</v>
      </c>
      <c r="CJ255" s="862">
        <v>0</v>
      </c>
      <c r="CK255" s="862">
        <v>0</v>
      </c>
      <c r="CL255" s="862">
        <v>0</v>
      </c>
      <c r="CM255" s="862">
        <v>0</v>
      </c>
      <c r="CN255" s="862">
        <v>0</v>
      </c>
      <c r="CO255" s="862">
        <v>0</v>
      </c>
      <c r="CP255" s="862">
        <v>0</v>
      </c>
      <c r="CQ255" s="862">
        <v>0</v>
      </c>
      <c r="CR255" s="862">
        <v>0</v>
      </c>
      <c r="CS255" s="862">
        <v>0</v>
      </c>
      <c r="CT255" s="862">
        <v>0</v>
      </c>
      <c r="CU255" s="862">
        <v>0</v>
      </c>
      <c r="CV255" s="862">
        <v>0</v>
      </c>
      <c r="CW255" s="862">
        <v>0</v>
      </c>
      <c r="CX255" s="862">
        <v>0</v>
      </c>
      <c r="CY255" s="862">
        <v>0</v>
      </c>
      <c r="CZ255" s="862">
        <v>0</v>
      </c>
      <c r="DA255" s="862">
        <v>0</v>
      </c>
      <c r="DB255" s="862">
        <v>0</v>
      </c>
      <c r="DC255" s="862">
        <v>0</v>
      </c>
      <c r="DD255" s="862">
        <v>0</v>
      </c>
      <c r="DE255" s="862">
        <v>0</v>
      </c>
      <c r="DF255" s="862">
        <v>0</v>
      </c>
      <c r="DG255" s="862">
        <v>0</v>
      </c>
      <c r="DH255" s="862">
        <v>0</v>
      </c>
      <c r="DI255" s="862">
        <v>0</v>
      </c>
      <c r="DJ255" s="862">
        <v>0</v>
      </c>
      <c r="DK255" s="862">
        <v>0</v>
      </c>
      <c r="DL255" s="862">
        <v>0</v>
      </c>
      <c r="DM255" s="862">
        <v>0</v>
      </c>
      <c r="DN255" s="862">
        <v>0</v>
      </c>
      <c r="DO255" s="862">
        <v>0</v>
      </c>
      <c r="DP255" s="862">
        <v>0</v>
      </c>
      <c r="DQ255" s="862">
        <v>0</v>
      </c>
      <c r="DR255" s="862">
        <v>0</v>
      </c>
      <c r="DS255" s="862">
        <v>0</v>
      </c>
      <c r="DT255" s="862">
        <v>0</v>
      </c>
      <c r="DU255" s="862">
        <v>0</v>
      </c>
      <c r="DV255" s="862">
        <v>0</v>
      </c>
      <c r="DW255" s="862">
        <v>0</v>
      </c>
      <c r="DX255" s="862">
        <v>0</v>
      </c>
      <c r="DY255" s="862">
        <v>0</v>
      </c>
      <c r="DZ255" s="862">
        <v>0</v>
      </c>
      <c r="EA255" s="862">
        <v>0</v>
      </c>
      <c r="EB255" s="862">
        <v>0</v>
      </c>
      <c r="EC255" s="862">
        <v>0</v>
      </c>
      <c r="ED255" s="862">
        <v>0</v>
      </c>
      <c r="EE255" s="862">
        <v>0</v>
      </c>
      <c r="EF255" s="862">
        <v>0</v>
      </c>
      <c r="EG255" s="862">
        <v>0</v>
      </c>
      <c r="EH255" s="862">
        <v>0</v>
      </c>
      <c r="EI255" s="862">
        <v>0</v>
      </c>
      <c r="EJ255" s="862">
        <v>0</v>
      </c>
      <c r="EK255" s="862">
        <v>0</v>
      </c>
      <c r="EL255" s="862">
        <v>0</v>
      </c>
      <c r="EM255" s="862">
        <v>0</v>
      </c>
      <c r="EN255" s="862">
        <v>0</v>
      </c>
      <c r="EO255" s="862">
        <v>0</v>
      </c>
      <c r="EP255" s="862">
        <v>0</v>
      </c>
      <c r="EQ255" s="862">
        <v>0</v>
      </c>
      <c r="ER255" s="862">
        <v>0</v>
      </c>
      <c r="ES255" s="862">
        <v>0</v>
      </c>
      <c r="ET255" s="862">
        <v>0</v>
      </c>
      <c r="EU255" s="862">
        <v>0</v>
      </c>
      <c r="EV255" s="862">
        <v>0</v>
      </c>
      <c r="EW255" s="862">
        <v>0</v>
      </c>
      <c r="EX255" s="862">
        <v>0</v>
      </c>
      <c r="EY255" s="862">
        <v>0</v>
      </c>
      <c r="EZ255" s="862">
        <v>0</v>
      </c>
      <c r="FA255" s="862">
        <v>0</v>
      </c>
      <c r="FB255" s="862">
        <v>0</v>
      </c>
      <c r="FC255" s="862">
        <v>0</v>
      </c>
      <c r="FD255" s="862">
        <v>0</v>
      </c>
      <c r="FE255" s="862">
        <v>0</v>
      </c>
      <c r="FF255" s="862">
        <v>0</v>
      </c>
      <c r="FG255" s="862">
        <v>0</v>
      </c>
      <c r="FH255" s="862">
        <v>0</v>
      </c>
      <c r="FI255" s="862">
        <v>0</v>
      </c>
      <c r="FJ255" s="862">
        <v>0</v>
      </c>
      <c r="FK255" s="862">
        <v>0</v>
      </c>
      <c r="FL255" s="862">
        <v>0</v>
      </c>
      <c r="FM255" s="862">
        <v>0</v>
      </c>
      <c r="FN255" s="862">
        <v>0</v>
      </c>
      <c r="FO255" s="862">
        <v>0</v>
      </c>
      <c r="FP255" s="862">
        <v>0</v>
      </c>
      <c r="FQ255" s="862">
        <v>0</v>
      </c>
      <c r="FR255" s="862">
        <v>0</v>
      </c>
      <c r="FS255" s="862">
        <v>0</v>
      </c>
      <c r="FT255" s="862">
        <v>0</v>
      </c>
      <c r="FU255" s="862">
        <v>0</v>
      </c>
      <c r="FV255" s="862">
        <v>0</v>
      </c>
      <c r="FW255" s="862">
        <v>0</v>
      </c>
      <c r="FX255" s="862">
        <v>0</v>
      </c>
      <c r="FY255" s="862">
        <v>0</v>
      </c>
      <c r="FZ255" s="862">
        <v>0</v>
      </c>
      <c r="GA255" s="862">
        <v>0</v>
      </c>
      <c r="GB255" s="862">
        <v>0</v>
      </c>
      <c r="GC255" s="862">
        <v>0</v>
      </c>
      <c r="GD255" s="862">
        <v>0</v>
      </c>
      <c r="GE255" s="862">
        <v>0</v>
      </c>
      <c r="GF255" s="862">
        <v>0</v>
      </c>
      <c r="GG255" s="862">
        <v>0</v>
      </c>
      <c r="GH255" s="862">
        <v>0</v>
      </c>
      <c r="GI255" s="862">
        <v>0</v>
      </c>
      <c r="GJ255" s="862">
        <v>0</v>
      </c>
      <c r="GK255" s="862">
        <v>0</v>
      </c>
      <c r="GL255" s="862">
        <v>0</v>
      </c>
      <c r="GM255" s="862">
        <v>0</v>
      </c>
      <c r="GN255" s="862">
        <v>0</v>
      </c>
      <c r="GO255" s="862">
        <v>0</v>
      </c>
      <c r="GP255" s="862">
        <v>0</v>
      </c>
      <c r="GQ255" s="862">
        <v>0</v>
      </c>
      <c r="GR255" s="862">
        <v>0</v>
      </c>
      <c r="GS255" s="862">
        <v>0</v>
      </c>
      <c r="GT255" s="862">
        <v>0</v>
      </c>
      <c r="GU255" s="862">
        <v>0</v>
      </c>
      <c r="GV255" s="862">
        <v>0</v>
      </c>
      <c r="GW255" s="862">
        <v>0</v>
      </c>
      <c r="GX255" s="862">
        <v>0</v>
      </c>
      <c r="GY255" s="862">
        <v>0</v>
      </c>
      <c r="GZ255" s="862">
        <v>0</v>
      </c>
      <c r="HA255" s="862">
        <v>0</v>
      </c>
      <c r="HB255" s="862">
        <v>0</v>
      </c>
      <c r="HC255" s="862">
        <v>0</v>
      </c>
      <c r="HD255" s="862">
        <v>0</v>
      </c>
      <c r="HE255" s="862">
        <v>0</v>
      </c>
      <c r="HF255" s="862">
        <v>0</v>
      </c>
      <c r="HG255" s="862">
        <v>0</v>
      </c>
      <c r="HH255" s="862">
        <v>0</v>
      </c>
      <c r="HI255" s="862">
        <v>0</v>
      </c>
      <c r="HJ255" s="862">
        <v>0</v>
      </c>
      <c r="HK255" s="862">
        <v>0</v>
      </c>
      <c r="HL255" s="862">
        <v>0</v>
      </c>
      <c r="HM255" s="862">
        <v>0</v>
      </c>
      <c r="HN255" s="862">
        <v>0</v>
      </c>
      <c r="HO255" s="862">
        <v>0</v>
      </c>
      <c r="HP255" s="862">
        <v>0</v>
      </c>
      <c r="HQ255" s="862">
        <v>0</v>
      </c>
      <c r="HR255" s="862">
        <v>0</v>
      </c>
      <c r="HS255" s="862">
        <v>0</v>
      </c>
      <c r="HT255" s="862">
        <v>0</v>
      </c>
      <c r="HU255" s="862">
        <v>0</v>
      </c>
      <c r="HV255" s="862">
        <v>0</v>
      </c>
      <c r="HW255" s="862">
        <v>0</v>
      </c>
      <c r="HX255" s="862">
        <v>0</v>
      </c>
      <c r="HY255" s="862">
        <v>0</v>
      </c>
      <c r="HZ255" s="862">
        <v>0</v>
      </c>
      <c r="IA255" s="862">
        <v>0</v>
      </c>
      <c r="IB255" s="862">
        <v>0</v>
      </c>
      <c r="IC255" s="862">
        <v>0</v>
      </c>
      <c r="ID255" s="862">
        <v>0</v>
      </c>
      <c r="IE255" s="862">
        <v>0</v>
      </c>
      <c r="IF255" s="862">
        <v>0</v>
      </c>
      <c r="IG255" s="862">
        <v>0</v>
      </c>
      <c r="IH255" s="862">
        <v>0</v>
      </c>
      <c r="II255" s="862">
        <v>0</v>
      </c>
      <c r="IJ255" s="862">
        <v>0</v>
      </c>
      <c r="IK255" s="862">
        <v>0</v>
      </c>
      <c r="IL255" s="862">
        <v>0</v>
      </c>
      <c r="IM255" s="862">
        <v>0</v>
      </c>
      <c r="IN255" s="862">
        <v>0</v>
      </c>
      <c r="IO255" s="862">
        <v>0</v>
      </c>
      <c r="IP255" s="862">
        <v>0</v>
      </c>
      <c r="IQ255" s="862">
        <v>0</v>
      </c>
      <c r="IR255" s="862">
        <v>0</v>
      </c>
      <c r="IS255" s="862">
        <v>0</v>
      </c>
      <c r="IT255" s="862">
        <v>0</v>
      </c>
      <c r="IU255" s="862">
        <v>0</v>
      </c>
      <c r="IV255" s="862">
        <v>0</v>
      </c>
      <c r="IW255" s="862">
        <v>0</v>
      </c>
      <c r="IX255" s="862">
        <v>0</v>
      </c>
      <c r="IY255" s="862">
        <v>0</v>
      </c>
      <c r="IZ255" s="862">
        <v>0</v>
      </c>
      <c r="JA255" s="862">
        <v>0</v>
      </c>
      <c r="JB255" s="862">
        <v>0</v>
      </c>
      <c r="JC255" s="862">
        <v>0</v>
      </c>
      <c r="JD255" s="862">
        <v>0</v>
      </c>
      <c r="JE255" s="862">
        <v>0</v>
      </c>
      <c r="JF255" s="862">
        <v>0</v>
      </c>
      <c r="JG255" s="862">
        <v>0</v>
      </c>
      <c r="JH255" s="862">
        <v>0</v>
      </c>
      <c r="JI255" s="862">
        <v>0</v>
      </c>
      <c r="JJ255" s="862">
        <v>0</v>
      </c>
      <c r="JK255" s="862">
        <v>0</v>
      </c>
      <c r="JL255" s="862">
        <v>0</v>
      </c>
      <c r="JM255" s="862">
        <v>0</v>
      </c>
      <c r="JN255" s="862">
        <v>0</v>
      </c>
      <c r="JO255" s="862">
        <v>0</v>
      </c>
      <c r="JP255" s="862">
        <v>0</v>
      </c>
      <c r="JQ255" s="862">
        <v>0</v>
      </c>
      <c r="JR255" s="862">
        <v>0</v>
      </c>
      <c r="JS255" s="862">
        <v>0</v>
      </c>
      <c r="JT255" s="862">
        <v>0</v>
      </c>
      <c r="JU255" s="862">
        <v>0</v>
      </c>
      <c r="JV255" s="862">
        <v>0</v>
      </c>
      <c r="JW255" s="862">
        <v>0</v>
      </c>
      <c r="JX255" s="862">
        <v>0</v>
      </c>
      <c r="JY255" s="862">
        <v>0</v>
      </c>
      <c r="JZ255" s="862">
        <v>0</v>
      </c>
      <c r="KA255" s="862">
        <v>0</v>
      </c>
      <c r="KB255" s="862">
        <v>0</v>
      </c>
      <c r="KC255" s="862">
        <v>0</v>
      </c>
      <c r="KD255" s="862">
        <v>0</v>
      </c>
      <c r="KE255" s="862">
        <v>0</v>
      </c>
      <c r="KF255" s="862">
        <v>0</v>
      </c>
      <c r="KG255" s="862">
        <v>0</v>
      </c>
      <c r="KH255" s="862">
        <v>0</v>
      </c>
      <c r="KI255" s="862">
        <v>0</v>
      </c>
      <c r="KJ255" s="862">
        <v>0</v>
      </c>
      <c r="KK255" s="862">
        <v>0</v>
      </c>
      <c r="KL255" s="862">
        <v>0</v>
      </c>
      <c r="KM255" s="862">
        <v>0</v>
      </c>
      <c r="KN255" s="862">
        <v>0</v>
      </c>
      <c r="KO255" s="862">
        <v>0</v>
      </c>
      <c r="KP255" s="862">
        <v>0</v>
      </c>
      <c r="KQ255" s="862">
        <v>0</v>
      </c>
      <c r="KR255" s="862">
        <v>0</v>
      </c>
      <c r="KS255" s="862">
        <v>0</v>
      </c>
      <c r="KT255" s="862">
        <v>0</v>
      </c>
      <c r="KU255" s="862">
        <v>0</v>
      </c>
      <c r="KV255" s="862">
        <v>0</v>
      </c>
      <c r="KW255" s="862">
        <v>0</v>
      </c>
      <c r="KX255" s="862">
        <v>0</v>
      </c>
      <c r="KY255" s="862">
        <v>0</v>
      </c>
      <c r="KZ255" s="862">
        <v>0</v>
      </c>
      <c r="LA255" s="862">
        <v>0</v>
      </c>
      <c r="LB255" s="862">
        <v>0</v>
      </c>
      <c r="LC255" s="862">
        <v>0</v>
      </c>
      <c r="LD255" s="862">
        <v>0</v>
      </c>
      <c r="LE255" s="862">
        <v>0</v>
      </c>
      <c r="LF255" s="862">
        <v>0</v>
      </c>
      <c r="LG255" s="862">
        <v>0</v>
      </c>
      <c r="LH255" s="862">
        <v>0</v>
      </c>
      <c r="LI255" s="862">
        <v>0</v>
      </c>
      <c r="LJ255" s="862">
        <v>0</v>
      </c>
      <c r="LK255" s="862">
        <v>0</v>
      </c>
      <c r="LL255" s="862">
        <v>0</v>
      </c>
      <c r="LM255" s="862">
        <v>0</v>
      </c>
      <c r="LN255" s="862">
        <v>0</v>
      </c>
      <c r="LO255" s="862">
        <v>0</v>
      </c>
      <c r="LP255" s="862">
        <v>0</v>
      </c>
      <c r="LQ255" s="862">
        <v>0</v>
      </c>
      <c r="LR255" s="862">
        <v>0</v>
      </c>
      <c r="LS255" s="862">
        <v>0</v>
      </c>
      <c r="LT255" s="862">
        <v>0</v>
      </c>
      <c r="LU255" s="862">
        <v>0</v>
      </c>
      <c r="LV255" s="862">
        <v>0</v>
      </c>
      <c r="LW255" s="862">
        <v>0</v>
      </c>
      <c r="LX255" s="862">
        <v>0</v>
      </c>
      <c r="LY255" s="862">
        <v>0</v>
      </c>
      <c r="LZ255" s="862">
        <v>0</v>
      </c>
      <c r="MA255" s="862">
        <v>0</v>
      </c>
      <c r="MB255" s="862">
        <v>0</v>
      </c>
      <c r="MC255" s="862">
        <v>0</v>
      </c>
      <c r="MD255" s="862">
        <v>0</v>
      </c>
      <c r="ME255" s="862">
        <v>0</v>
      </c>
      <c r="MF255" s="862">
        <v>0</v>
      </c>
      <c r="MG255" s="862">
        <v>0</v>
      </c>
      <c r="MH255" s="862">
        <v>0</v>
      </c>
      <c r="MI255" s="862">
        <v>0</v>
      </c>
      <c r="MJ255" s="862">
        <v>0</v>
      </c>
      <c r="MK255" s="862">
        <v>0</v>
      </c>
      <c r="ML255" s="862">
        <v>0</v>
      </c>
      <c r="MM255" s="862">
        <v>0</v>
      </c>
      <c r="MN255" s="862">
        <v>0</v>
      </c>
      <c r="MO255" s="862">
        <v>0</v>
      </c>
      <c r="MP255" s="862">
        <v>0</v>
      </c>
      <c r="MQ255" s="862">
        <v>0</v>
      </c>
      <c r="MR255" s="862">
        <v>0</v>
      </c>
      <c r="MS255" s="862">
        <v>0</v>
      </c>
      <c r="MT255" s="862">
        <v>0</v>
      </c>
      <c r="MU255" s="862">
        <v>0</v>
      </c>
      <c r="MV255" s="862">
        <v>0</v>
      </c>
      <c r="MW255" s="862">
        <v>0</v>
      </c>
      <c r="MX255" s="862">
        <v>0</v>
      </c>
      <c r="MY255" s="862">
        <v>0</v>
      </c>
      <c r="MZ255" s="862">
        <v>0</v>
      </c>
      <c r="NA255" s="862">
        <v>0</v>
      </c>
      <c r="NB255" s="862">
        <v>0</v>
      </c>
      <c r="NC255" s="862">
        <v>0</v>
      </c>
      <c r="ND255" s="862">
        <v>0</v>
      </c>
      <c r="NE255" s="862">
        <v>0</v>
      </c>
      <c r="NF255" s="862">
        <v>0</v>
      </c>
      <c r="NG255" s="862">
        <v>0</v>
      </c>
      <c r="NH255" s="862">
        <v>0</v>
      </c>
      <c r="NI255" s="862">
        <v>0</v>
      </c>
      <c r="NJ255" s="862">
        <v>0</v>
      </c>
      <c r="NK255" s="862">
        <v>0</v>
      </c>
      <c r="NL255" s="862">
        <v>0</v>
      </c>
      <c r="NM255" s="862">
        <v>0</v>
      </c>
      <c r="NN255" s="862">
        <v>0</v>
      </c>
      <c r="NO255" s="862">
        <v>0</v>
      </c>
      <c r="NP255" s="862">
        <v>0</v>
      </c>
      <c r="NQ255" s="862">
        <v>0</v>
      </c>
      <c r="NR255" s="862">
        <v>0</v>
      </c>
      <c r="NS255" s="862">
        <v>0</v>
      </c>
      <c r="NT255" s="862">
        <v>0</v>
      </c>
      <c r="NU255" s="862">
        <v>0</v>
      </c>
      <c r="NV255" s="862">
        <v>0</v>
      </c>
      <c r="NW255" s="862">
        <v>0</v>
      </c>
      <c r="NX255" s="862">
        <v>0</v>
      </c>
      <c r="NY255" s="862">
        <v>0</v>
      </c>
      <c r="NZ255" s="862">
        <v>0</v>
      </c>
      <c r="OA255" s="862">
        <v>0</v>
      </c>
      <c r="OB255" s="862">
        <v>0</v>
      </c>
      <c r="OC255" s="862">
        <v>0</v>
      </c>
      <c r="OD255" s="862">
        <v>0</v>
      </c>
      <c r="OE255" s="862">
        <v>0</v>
      </c>
      <c r="OF255" s="862">
        <v>0</v>
      </c>
      <c r="OG255" s="862">
        <v>0</v>
      </c>
      <c r="OH255" s="862">
        <v>0</v>
      </c>
      <c r="OI255" s="862">
        <v>0</v>
      </c>
      <c r="OJ255" s="862">
        <v>0</v>
      </c>
      <c r="OK255" s="862">
        <v>0</v>
      </c>
      <c r="OL255" s="862">
        <v>0</v>
      </c>
      <c r="OM255" s="862">
        <v>0</v>
      </c>
      <c r="ON255" s="862">
        <v>0</v>
      </c>
      <c r="OO255" s="862">
        <v>0</v>
      </c>
      <c r="OP255" s="862">
        <v>0</v>
      </c>
      <c r="OQ255" s="862">
        <v>0</v>
      </c>
      <c r="OR255" s="862">
        <v>0</v>
      </c>
      <c r="OS255" s="862">
        <v>0</v>
      </c>
      <c r="OT255" s="862">
        <v>0</v>
      </c>
      <c r="OU255" s="862">
        <v>0</v>
      </c>
      <c r="OV255" s="862">
        <v>0</v>
      </c>
      <c r="OW255" s="862">
        <v>0</v>
      </c>
      <c r="OX255" s="862">
        <v>0</v>
      </c>
      <c r="OY255" s="862">
        <v>0</v>
      </c>
      <c r="OZ255" s="862">
        <v>0</v>
      </c>
      <c r="PA255" s="862">
        <v>0</v>
      </c>
      <c r="PB255" s="862">
        <v>0</v>
      </c>
      <c r="PC255" s="862">
        <v>0</v>
      </c>
      <c r="PD255" s="862">
        <v>0</v>
      </c>
      <c r="PE255" s="862">
        <v>0</v>
      </c>
      <c r="PF255" s="862">
        <v>0</v>
      </c>
      <c r="PG255" s="862">
        <v>0</v>
      </c>
      <c r="PH255" s="862">
        <v>0</v>
      </c>
      <c r="PI255" s="862">
        <v>0</v>
      </c>
      <c r="PJ255" s="862">
        <v>0</v>
      </c>
      <c r="PK255" s="862">
        <v>0</v>
      </c>
      <c r="PL255" s="862">
        <v>0</v>
      </c>
      <c r="PM255" s="862">
        <v>0</v>
      </c>
      <c r="PN255" s="862">
        <v>0</v>
      </c>
      <c r="PO255" s="862">
        <v>0</v>
      </c>
      <c r="PP255" s="862">
        <v>0</v>
      </c>
      <c r="PQ255" s="862">
        <v>0</v>
      </c>
      <c r="PR255" s="862">
        <v>0</v>
      </c>
      <c r="PS255" s="862">
        <v>0</v>
      </c>
      <c r="PT255" s="862">
        <v>0</v>
      </c>
      <c r="PU255" s="862">
        <v>0</v>
      </c>
      <c r="PV255" s="862">
        <v>0</v>
      </c>
      <c r="PW255" s="862">
        <v>0</v>
      </c>
      <c r="PX255" s="862">
        <v>0</v>
      </c>
      <c r="PY255" s="862">
        <v>0</v>
      </c>
      <c r="PZ255" s="862">
        <v>0</v>
      </c>
      <c r="QA255" s="862">
        <v>0</v>
      </c>
      <c r="QB255" s="862">
        <v>0</v>
      </c>
      <c r="QC255" s="862">
        <v>0</v>
      </c>
      <c r="QD255" s="862">
        <v>0</v>
      </c>
      <c r="QE255" s="862">
        <v>0</v>
      </c>
      <c r="QF255" s="862">
        <v>0</v>
      </c>
      <c r="QG255" s="862">
        <v>0</v>
      </c>
      <c r="QH255" s="862">
        <v>0</v>
      </c>
      <c r="QI255" s="862">
        <v>0</v>
      </c>
      <c r="QJ255" s="862">
        <v>0</v>
      </c>
      <c r="QK255" s="862">
        <v>0</v>
      </c>
      <c r="QL255" s="862">
        <v>0</v>
      </c>
      <c r="QM255" s="862">
        <v>0</v>
      </c>
      <c r="QN255" s="862">
        <v>0</v>
      </c>
      <c r="QO255" s="862">
        <v>0</v>
      </c>
      <c r="QP255" s="862">
        <v>0</v>
      </c>
      <c r="QQ255" s="862">
        <v>0</v>
      </c>
      <c r="QR255" s="862">
        <v>0</v>
      </c>
      <c r="QS255" s="862">
        <v>0</v>
      </c>
      <c r="QT255" s="862">
        <v>0</v>
      </c>
      <c r="QU255" s="862">
        <v>0</v>
      </c>
      <c r="QV255" s="862">
        <v>0</v>
      </c>
      <c r="QW255" s="862">
        <v>0</v>
      </c>
      <c r="QX255" s="862">
        <v>0</v>
      </c>
      <c r="QY255" s="862">
        <v>0</v>
      </c>
      <c r="QZ255" s="862">
        <v>0</v>
      </c>
      <c r="RA255" s="862">
        <v>0</v>
      </c>
      <c r="RB255" s="862">
        <v>0</v>
      </c>
      <c r="RC255" s="862">
        <v>0</v>
      </c>
      <c r="RD255" s="862">
        <v>0</v>
      </c>
      <c r="RE255" s="862">
        <v>0</v>
      </c>
      <c r="RF255" s="862">
        <v>0</v>
      </c>
      <c r="RG255" s="862">
        <v>0</v>
      </c>
      <c r="RH255" s="862">
        <v>0</v>
      </c>
      <c r="RI255" s="862">
        <v>0</v>
      </c>
      <c r="RJ255" s="862">
        <v>0</v>
      </c>
      <c r="RK255" s="862">
        <v>0</v>
      </c>
      <c r="RL255" s="862">
        <v>0</v>
      </c>
      <c r="RM255" s="862">
        <v>0</v>
      </c>
      <c r="RN255" s="862">
        <v>0</v>
      </c>
      <c r="RO255" s="862">
        <v>0</v>
      </c>
      <c r="RP255" s="862">
        <v>0</v>
      </c>
      <c r="RQ255" s="862">
        <v>0</v>
      </c>
      <c r="RR255" s="862">
        <v>0</v>
      </c>
      <c r="RS255" s="862">
        <v>0</v>
      </c>
      <c r="RT255" s="862">
        <v>0</v>
      </c>
      <c r="RU255" s="862">
        <v>0</v>
      </c>
      <c r="RV255" s="862">
        <v>0</v>
      </c>
      <c r="RW255" s="862">
        <v>0</v>
      </c>
      <c r="RX255" s="862">
        <v>0</v>
      </c>
      <c r="RY255" s="862">
        <v>0</v>
      </c>
      <c r="RZ255" s="862">
        <v>0</v>
      </c>
      <c r="SA255" s="862">
        <v>0</v>
      </c>
      <c r="SB255" s="862">
        <v>0</v>
      </c>
      <c r="SC255" s="862">
        <v>0</v>
      </c>
      <c r="SD255" s="862">
        <v>0</v>
      </c>
      <c r="SE255" s="862">
        <v>0</v>
      </c>
      <c r="SF255" s="862">
        <v>0</v>
      </c>
      <c r="SG255" s="862">
        <v>0</v>
      </c>
      <c r="SH255" s="862">
        <v>0</v>
      </c>
      <c r="SI255" s="862">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931</v>
      </c>
      <c r="J256" s="764"/>
      <c r="K256" s="862">
        <v>0</v>
      </c>
      <c r="L256" s="862">
        <v>0</v>
      </c>
      <c r="M256" s="862">
        <v>0</v>
      </c>
      <c r="N256" s="862">
        <v>0</v>
      </c>
      <c r="O256" s="862">
        <v>0</v>
      </c>
      <c r="P256" s="862">
        <v>0</v>
      </c>
      <c r="Q256" s="862">
        <v>0</v>
      </c>
      <c r="R256" s="862">
        <v>0</v>
      </c>
      <c r="S256" s="862">
        <v>0</v>
      </c>
      <c r="T256" s="862">
        <v>0</v>
      </c>
      <c r="U256" s="862">
        <v>0</v>
      </c>
      <c r="V256" s="862">
        <v>0</v>
      </c>
      <c r="W256" s="862">
        <v>0</v>
      </c>
      <c r="X256" s="862">
        <v>0</v>
      </c>
      <c r="Y256" s="862">
        <v>0</v>
      </c>
      <c r="Z256" s="862">
        <v>0</v>
      </c>
      <c r="AA256" s="862">
        <v>0</v>
      </c>
      <c r="AB256" s="862">
        <v>0</v>
      </c>
      <c r="AC256" s="862">
        <v>0</v>
      </c>
      <c r="AD256" s="862">
        <v>0</v>
      </c>
      <c r="AE256" s="862">
        <v>0</v>
      </c>
      <c r="AF256" s="862">
        <v>0</v>
      </c>
      <c r="AG256" s="862">
        <v>0</v>
      </c>
      <c r="AH256" s="862">
        <v>0</v>
      </c>
      <c r="AI256" s="862">
        <v>0</v>
      </c>
      <c r="AJ256" s="862">
        <v>0</v>
      </c>
      <c r="AK256" s="862">
        <v>0</v>
      </c>
      <c r="AL256" s="862">
        <v>0</v>
      </c>
      <c r="AM256" s="862">
        <v>0</v>
      </c>
      <c r="AN256" s="862">
        <v>0</v>
      </c>
      <c r="AO256" s="862">
        <v>0</v>
      </c>
      <c r="AP256" s="862">
        <v>0</v>
      </c>
      <c r="AQ256" s="862">
        <v>0</v>
      </c>
      <c r="AR256" s="862">
        <v>0</v>
      </c>
      <c r="AS256" s="862">
        <v>0</v>
      </c>
      <c r="AT256" s="862">
        <v>0</v>
      </c>
      <c r="AU256" s="862">
        <v>0</v>
      </c>
      <c r="AV256" s="862">
        <v>0</v>
      </c>
      <c r="AW256" s="862">
        <v>0</v>
      </c>
      <c r="AX256" s="862">
        <v>0</v>
      </c>
      <c r="AY256" s="862">
        <v>0</v>
      </c>
      <c r="AZ256" s="862">
        <v>0</v>
      </c>
      <c r="BA256" s="862">
        <v>0</v>
      </c>
      <c r="BB256" s="862">
        <v>0</v>
      </c>
      <c r="BC256" s="862">
        <v>0</v>
      </c>
      <c r="BD256" s="862">
        <v>0</v>
      </c>
      <c r="BE256" s="862">
        <v>0</v>
      </c>
      <c r="BF256" s="862">
        <v>0</v>
      </c>
      <c r="BG256" s="862">
        <v>0</v>
      </c>
      <c r="BH256" s="862">
        <v>0</v>
      </c>
      <c r="BI256" s="862">
        <v>0</v>
      </c>
      <c r="BJ256" s="862">
        <v>0</v>
      </c>
      <c r="BK256" s="862">
        <v>0</v>
      </c>
      <c r="BL256" s="862">
        <v>0</v>
      </c>
      <c r="BM256" s="862">
        <v>0</v>
      </c>
      <c r="BN256" s="862">
        <v>0</v>
      </c>
      <c r="BO256" s="862">
        <v>0</v>
      </c>
      <c r="BP256" s="862">
        <v>0</v>
      </c>
      <c r="BQ256" s="862">
        <v>0</v>
      </c>
      <c r="BR256" s="862">
        <v>0</v>
      </c>
      <c r="BS256" s="862">
        <v>0</v>
      </c>
      <c r="BT256" s="862">
        <v>0</v>
      </c>
      <c r="BU256" s="862">
        <v>0</v>
      </c>
      <c r="BV256" s="862">
        <v>0</v>
      </c>
      <c r="BW256" s="862">
        <v>0</v>
      </c>
      <c r="BX256" s="862">
        <v>0</v>
      </c>
      <c r="BY256" s="862">
        <v>0</v>
      </c>
      <c r="BZ256" s="862">
        <v>0</v>
      </c>
      <c r="CA256" s="862">
        <v>0</v>
      </c>
      <c r="CB256" s="862">
        <v>0</v>
      </c>
      <c r="CC256" s="862">
        <v>0</v>
      </c>
      <c r="CD256" s="862">
        <v>0</v>
      </c>
      <c r="CE256" s="862">
        <v>0</v>
      </c>
      <c r="CF256" s="862">
        <v>0</v>
      </c>
      <c r="CG256" s="862">
        <v>0</v>
      </c>
      <c r="CH256" s="862">
        <v>0</v>
      </c>
      <c r="CI256" s="862">
        <v>0</v>
      </c>
      <c r="CJ256" s="862">
        <v>0</v>
      </c>
      <c r="CK256" s="862">
        <v>0</v>
      </c>
      <c r="CL256" s="862">
        <v>0</v>
      </c>
      <c r="CM256" s="862">
        <v>0</v>
      </c>
      <c r="CN256" s="862">
        <v>0</v>
      </c>
      <c r="CO256" s="862">
        <v>0</v>
      </c>
      <c r="CP256" s="862">
        <v>0</v>
      </c>
      <c r="CQ256" s="862">
        <v>0</v>
      </c>
      <c r="CR256" s="862">
        <v>0</v>
      </c>
      <c r="CS256" s="862">
        <v>0</v>
      </c>
      <c r="CT256" s="862">
        <v>0</v>
      </c>
      <c r="CU256" s="862">
        <v>0</v>
      </c>
      <c r="CV256" s="862">
        <v>0</v>
      </c>
      <c r="CW256" s="862">
        <v>0</v>
      </c>
      <c r="CX256" s="862">
        <v>0</v>
      </c>
      <c r="CY256" s="862">
        <v>0</v>
      </c>
      <c r="CZ256" s="862">
        <v>0</v>
      </c>
      <c r="DA256" s="862">
        <v>0</v>
      </c>
      <c r="DB256" s="862">
        <v>0</v>
      </c>
      <c r="DC256" s="862">
        <v>0</v>
      </c>
      <c r="DD256" s="862">
        <v>0</v>
      </c>
      <c r="DE256" s="862">
        <v>0</v>
      </c>
      <c r="DF256" s="862">
        <v>0</v>
      </c>
      <c r="DG256" s="862">
        <v>0</v>
      </c>
      <c r="DH256" s="862">
        <v>0</v>
      </c>
      <c r="DI256" s="862">
        <v>0</v>
      </c>
      <c r="DJ256" s="862">
        <v>0</v>
      </c>
      <c r="DK256" s="862">
        <v>0</v>
      </c>
      <c r="DL256" s="862">
        <v>0</v>
      </c>
      <c r="DM256" s="862">
        <v>0</v>
      </c>
      <c r="DN256" s="862">
        <v>0</v>
      </c>
      <c r="DO256" s="862">
        <v>0</v>
      </c>
      <c r="DP256" s="862">
        <v>0</v>
      </c>
      <c r="DQ256" s="862">
        <v>0</v>
      </c>
      <c r="DR256" s="862">
        <v>0</v>
      </c>
      <c r="DS256" s="862">
        <v>0</v>
      </c>
      <c r="DT256" s="862">
        <v>0</v>
      </c>
      <c r="DU256" s="862">
        <v>0</v>
      </c>
      <c r="DV256" s="862">
        <v>0</v>
      </c>
      <c r="DW256" s="862">
        <v>0</v>
      </c>
      <c r="DX256" s="862">
        <v>0</v>
      </c>
      <c r="DY256" s="862">
        <v>0</v>
      </c>
      <c r="DZ256" s="862">
        <v>0</v>
      </c>
      <c r="EA256" s="862">
        <v>0</v>
      </c>
      <c r="EB256" s="862">
        <v>0</v>
      </c>
      <c r="EC256" s="862">
        <v>0</v>
      </c>
      <c r="ED256" s="862">
        <v>0</v>
      </c>
      <c r="EE256" s="862">
        <v>0</v>
      </c>
      <c r="EF256" s="862">
        <v>0</v>
      </c>
      <c r="EG256" s="862">
        <v>0</v>
      </c>
      <c r="EH256" s="862">
        <v>0</v>
      </c>
      <c r="EI256" s="862">
        <v>0</v>
      </c>
      <c r="EJ256" s="862">
        <v>0</v>
      </c>
      <c r="EK256" s="862">
        <v>0</v>
      </c>
      <c r="EL256" s="862">
        <v>0</v>
      </c>
      <c r="EM256" s="862">
        <v>0</v>
      </c>
      <c r="EN256" s="862">
        <v>0</v>
      </c>
      <c r="EO256" s="862">
        <v>0</v>
      </c>
      <c r="EP256" s="862">
        <v>0</v>
      </c>
      <c r="EQ256" s="862">
        <v>0</v>
      </c>
      <c r="ER256" s="862">
        <v>0</v>
      </c>
      <c r="ES256" s="862">
        <v>0</v>
      </c>
      <c r="ET256" s="862">
        <v>0</v>
      </c>
      <c r="EU256" s="862">
        <v>0</v>
      </c>
      <c r="EV256" s="862">
        <v>0</v>
      </c>
      <c r="EW256" s="862">
        <v>0</v>
      </c>
      <c r="EX256" s="862">
        <v>0</v>
      </c>
      <c r="EY256" s="862">
        <v>0</v>
      </c>
      <c r="EZ256" s="862">
        <v>0</v>
      </c>
      <c r="FA256" s="862">
        <v>0</v>
      </c>
      <c r="FB256" s="862">
        <v>0</v>
      </c>
      <c r="FC256" s="862">
        <v>0</v>
      </c>
      <c r="FD256" s="862">
        <v>0</v>
      </c>
      <c r="FE256" s="862">
        <v>0</v>
      </c>
      <c r="FF256" s="862">
        <v>0</v>
      </c>
      <c r="FG256" s="862">
        <v>0</v>
      </c>
      <c r="FH256" s="862">
        <v>0</v>
      </c>
      <c r="FI256" s="862">
        <v>0</v>
      </c>
      <c r="FJ256" s="862">
        <v>0</v>
      </c>
      <c r="FK256" s="862">
        <v>0</v>
      </c>
      <c r="FL256" s="862">
        <v>0</v>
      </c>
      <c r="FM256" s="862">
        <v>0</v>
      </c>
      <c r="FN256" s="862">
        <v>0</v>
      </c>
      <c r="FO256" s="862">
        <v>0</v>
      </c>
      <c r="FP256" s="862">
        <v>0</v>
      </c>
      <c r="FQ256" s="862">
        <v>0</v>
      </c>
      <c r="FR256" s="862">
        <v>0</v>
      </c>
      <c r="FS256" s="862">
        <v>0</v>
      </c>
      <c r="FT256" s="862">
        <v>0</v>
      </c>
      <c r="FU256" s="862">
        <v>0</v>
      </c>
      <c r="FV256" s="862">
        <v>0</v>
      </c>
      <c r="FW256" s="862">
        <v>0</v>
      </c>
      <c r="FX256" s="862">
        <v>0</v>
      </c>
      <c r="FY256" s="862">
        <v>0</v>
      </c>
      <c r="FZ256" s="862">
        <v>0</v>
      </c>
      <c r="GA256" s="862">
        <v>0</v>
      </c>
      <c r="GB256" s="862">
        <v>0</v>
      </c>
      <c r="GC256" s="862">
        <v>0</v>
      </c>
      <c r="GD256" s="862">
        <v>0</v>
      </c>
      <c r="GE256" s="862">
        <v>0</v>
      </c>
      <c r="GF256" s="862">
        <v>0</v>
      </c>
      <c r="GG256" s="862">
        <v>0</v>
      </c>
      <c r="GH256" s="862">
        <v>0</v>
      </c>
      <c r="GI256" s="862">
        <v>0</v>
      </c>
      <c r="GJ256" s="862">
        <v>0</v>
      </c>
      <c r="GK256" s="862">
        <v>0</v>
      </c>
      <c r="GL256" s="862">
        <v>0</v>
      </c>
      <c r="GM256" s="862">
        <v>0</v>
      </c>
      <c r="GN256" s="862">
        <v>0</v>
      </c>
      <c r="GO256" s="862">
        <v>0</v>
      </c>
      <c r="GP256" s="862">
        <v>0</v>
      </c>
      <c r="GQ256" s="862">
        <v>0</v>
      </c>
      <c r="GR256" s="862">
        <v>0</v>
      </c>
      <c r="GS256" s="862">
        <v>0</v>
      </c>
      <c r="GT256" s="862">
        <v>0</v>
      </c>
      <c r="GU256" s="862">
        <v>0</v>
      </c>
      <c r="GV256" s="862">
        <v>0</v>
      </c>
      <c r="GW256" s="862">
        <v>0</v>
      </c>
      <c r="GX256" s="862">
        <v>0</v>
      </c>
      <c r="GY256" s="862">
        <v>0</v>
      </c>
      <c r="GZ256" s="862">
        <v>0</v>
      </c>
      <c r="HA256" s="862">
        <v>0</v>
      </c>
      <c r="HB256" s="862">
        <v>0</v>
      </c>
      <c r="HC256" s="862">
        <v>0</v>
      </c>
      <c r="HD256" s="862">
        <v>0</v>
      </c>
      <c r="HE256" s="862">
        <v>0</v>
      </c>
      <c r="HF256" s="862">
        <v>0</v>
      </c>
      <c r="HG256" s="862">
        <v>0</v>
      </c>
      <c r="HH256" s="862">
        <v>0</v>
      </c>
      <c r="HI256" s="862">
        <v>0</v>
      </c>
      <c r="HJ256" s="862">
        <v>0</v>
      </c>
      <c r="HK256" s="862">
        <v>0</v>
      </c>
      <c r="HL256" s="862">
        <v>0</v>
      </c>
      <c r="HM256" s="862">
        <v>0</v>
      </c>
      <c r="HN256" s="862">
        <v>0</v>
      </c>
      <c r="HO256" s="862">
        <v>0</v>
      </c>
      <c r="HP256" s="862">
        <v>0</v>
      </c>
      <c r="HQ256" s="862">
        <v>0</v>
      </c>
      <c r="HR256" s="862">
        <v>0</v>
      </c>
      <c r="HS256" s="862">
        <v>0</v>
      </c>
      <c r="HT256" s="862">
        <v>0</v>
      </c>
      <c r="HU256" s="862">
        <v>0</v>
      </c>
      <c r="HV256" s="862">
        <v>0</v>
      </c>
      <c r="HW256" s="862">
        <v>0</v>
      </c>
      <c r="HX256" s="862">
        <v>0</v>
      </c>
      <c r="HY256" s="862">
        <v>0</v>
      </c>
      <c r="HZ256" s="862">
        <v>0</v>
      </c>
      <c r="IA256" s="862">
        <v>0</v>
      </c>
      <c r="IB256" s="862">
        <v>0</v>
      </c>
      <c r="IC256" s="862">
        <v>0</v>
      </c>
      <c r="ID256" s="862">
        <v>0</v>
      </c>
      <c r="IE256" s="862">
        <v>0</v>
      </c>
      <c r="IF256" s="862">
        <v>0</v>
      </c>
      <c r="IG256" s="862">
        <v>0</v>
      </c>
      <c r="IH256" s="862">
        <v>0</v>
      </c>
      <c r="II256" s="862">
        <v>0</v>
      </c>
      <c r="IJ256" s="862">
        <v>0</v>
      </c>
      <c r="IK256" s="862">
        <v>0</v>
      </c>
      <c r="IL256" s="862">
        <v>0</v>
      </c>
      <c r="IM256" s="862">
        <v>0</v>
      </c>
      <c r="IN256" s="862">
        <v>0</v>
      </c>
      <c r="IO256" s="862">
        <v>0</v>
      </c>
      <c r="IP256" s="862">
        <v>0</v>
      </c>
      <c r="IQ256" s="862">
        <v>0</v>
      </c>
      <c r="IR256" s="862">
        <v>0</v>
      </c>
      <c r="IS256" s="862">
        <v>0</v>
      </c>
      <c r="IT256" s="862">
        <v>0</v>
      </c>
      <c r="IU256" s="862">
        <v>0</v>
      </c>
      <c r="IV256" s="862">
        <v>0</v>
      </c>
      <c r="IW256" s="862">
        <v>0</v>
      </c>
      <c r="IX256" s="862">
        <v>0</v>
      </c>
      <c r="IY256" s="862">
        <v>0</v>
      </c>
      <c r="IZ256" s="862">
        <v>0</v>
      </c>
      <c r="JA256" s="862">
        <v>0</v>
      </c>
      <c r="JB256" s="862">
        <v>0</v>
      </c>
      <c r="JC256" s="862">
        <v>0</v>
      </c>
      <c r="JD256" s="862">
        <v>0</v>
      </c>
      <c r="JE256" s="862">
        <v>0</v>
      </c>
      <c r="JF256" s="862">
        <v>0</v>
      </c>
      <c r="JG256" s="862">
        <v>0</v>
      </c>
      <c r="JH256" s="862">
        <v>0</v>
      </c>
      <c r="JI256" s="862">
        <v>0</v>
      </c>
      <c r="JJ256" s="862">
        <v>0</v>
      </c>
      <c r="JK256" s="862">
        <v>0</v>
      </c>
      <c r="JL256" s="862">
        <v>0</v>
      </c>
      <c r="JM256" s="862">
        <v>0</v>
      </c>
      <c r="JN256" s="862">
        <v>0</v>
      </c>
      <c r="JO256" s="862">
        <v>0</v>
      </c>
      <c r="JP256" s="862">
        <v>0</v>
      </c>
      <c r="JQ256" s="862">
        <v>0</v>
      </c>
      <c r="JR256" s="862">
        <v>0</v>
      </c>
      <c r="JS256" s="862">
        <v>0</v>
      </c>
      <c r="JT256" s="862">
        <v>0</v>
      </c>
      <c r="JU256" s="862">
        <v>0</v>
      </c>
      <c r="JV256" s="862">
        <v>0</v>
      </c>
      <c r="JW256" s="862">
        <v>0</v>
      </c>
      <c r="JX256" s="862">
        <v>0</v>
      </c>
      <c r="JY256" s="862">
        <v>0</v>
      </c>
      <c r="JZ256" s="862">
        <v>0</v>
      </c>
      <c r="KA256" s="862">
        <v>0</v>
      </c>
      <c r="KB256" s="862">
        <v>0</v>
      </c>
      <c r="KC256" s="862">
        <v>0</v>
      </c>
      <c r="KD256" s="862">
        <v>0</v>
      </c>
      <c r="KE256" s="862">
        <v>0</v>
      </c>
      <c r="KF256" s="862">
        <v>0</v>
      </c>
      <c r="KG256" s="862">
        <v>0</v>
      </c>
      <c r="KH256" s="862">
        <v>0</v>
      </c>
      <c r="KI256" s="862">
        <v>0</v>
      </c>
      <c r="KJ256" s="862">
        <v>0</v>
      </c>
      <c r="KK256" s="862">
        <v>0</v>
      </c>
      <c r="KL256" s="862">
        <v>0</v>
      </c>
      <c r="KM256" s="862">
        <v>0</v>
      </c>
      <c r="KN256" s="862">
        <v>0</v>
      </c>
      <c r="KO256" s="862">
        <v>0</v>
      </c>
      <c r="KP256" s="862">
        <v>0</v>
      </c>
      <c r="KQ256" s="862">
        <v>0</v>
      </c>
      <c r="KR256" s="862">
        <v>0</v>
      </c>
      <c r="KS256" s="862">
        <v>0</v>
      </c>
      <c r="KT256" s="862">
        <v>0</v>
      </c>
      <c r="KU256" s="862">
        <v>0</v>
      </c>
      <c r="KV256" s="862">
        <v>0</v>
      </c>
      <c r="KW256" s="862">
        <v>0</v>
      </c>
      <c r="KX256" s="862">
        <v>0</v>
      </c>
      <c r="KY256" s="862">
        <v>0</v>
      </c>
      <c r="KZ256" s="862">
        <v>0</v>
      </c>
      <c r="LA256" s="862">
        <v>0</v>
      </c>
      <c r="LB256" s="862">
        <v>0</v>
      </c>
      <c r="LC256" s="862">
        <v>0</v>
      </c>
      <c r="LD256" s="862">
        <v>0</v>
      </c>
      <c r="LE256" s="862">
        <v>0</v>
      </c>
      <c r="LF256" s="862">
        <v>0</v>
      </c>
      <c r="LG256" s="862">
        <v>0</v>
      </c>
      <c r="LH256" s="862">
        <v>0</v>
      </c>
      <c r="LI256" s="862">
        <v>0</v>
      </c>
      <c r="LJ256" s="862">
        <v>0</v>
      </c>
      <c r="LK256" s="862">
        <v>0</v>
      </c>
      <c r="LL256" s="862">
        <v>0</v>
      </c>
      <c r="LM256" s="862">
        <v>0</v>
      </c>
      <c r="LN256" s="862">
        <v>0</v>
      </c>
      <c r="LO256" s="862">
        <v>0</v>
      </c>
      <c r="LP256" s="862">
        <v>0</v>
      </c>
      <c r="LQ256" s="862">
        <v>0</v>
      </c>
      <c r="LR256" s="862">
        <v>0</v>
      </c>
      <c r="LS256" s="862">
        <v>0</v>
      </c>
      <c r="LT256" s="862">
        <v>0</v>
      </c>
      <c r="LU256" s="862">
        <v>0</v>
      </c>
      <c r="LV256" s="862">
        <v>0</v>
      </c>
      <c r="LW256" s="862">
        <v>0</v>
      </c>
      <c r="LX256" s="862">
        <v>0</v>
      </c>
      <c r="LY256" s="862">
        <v>0</v>
      </c>
      <c r="LZ256" s="862">
        <v>0</v>
      </c>
      <c r="MA256" s="862">
        <v>0</v>
      </c>
      <c r="MB256" s="862">
        <v>0</v>
      </c>
      <c r="MC256" s="862">
        <v>0</v>
      </c>
      <c r="MD256" s="862">
        <v>0</v>
      </c>
      <c r="ME256" s="862">
        <v>0</v>
      </c>
      <c r="MF256" s="862">
        <v>0</v>
      </c>
      <c r="MG256" s="862">
        <v>0</v>
      </c>
      <c r="MH256" s="862">
        <v>0</v>
      </c>
      <c r="MI256" s="862">
        <v>0</v>
      </c>
      <c r="MJ256" s="862">
        <v>0</v>
      </c>
      <c r="MK256" s="862">
        <v>0</v>
      </c>
      <c r="ML256" s="862">
        <v>0</v>
      </c>
      <c r="MM256" s="862">
        <v>0</v>
      </c>
      <c r="MN256" s="862">
        <v>0</v>
      </c>
      <c r="MO256" s="862">
        <v>0</v>
      </c>
      <c r="MP256" s="862">
        <v>0</v>
      </c>
      <c r="MQ256" s="862">
        <v>0</v>
      </c>
      <c r="MR256" s="862">
        <v>0</v>
      </c>
      <c r="MS256" s="862">
        <v>0</v>
      </c>
      <c r="MT256" s="862">
        <v>0</v>
      </c>
      <c r="MU256" s="862">
        <v>0</v>
      </c>
      <c r="MV256" s="862">
        <v>0</v>
      </c>
      <c r="MW256" s="862">
        <v>0</v>
      </c>
      <c r="MX256" s="862">
        <v>0</v>
      </c>
      <c r="MY256" s="862">
        <v>0</v>
      </c>
      <c r="MZ256" s="862">
        <v>0</v>
      </c>
      <c r="NA256" s="862">
        <v>0</v>
      </c>
      <c r="NB256" s="862">
        <v>0</v>
      </c>
      <c r="NC256" s="862">
        <v>0</v>
      </c>
      <c r="ND256" s="862">
        <v>0</v>
      </c>
      <c r="NE256" s="862">
        <v>0</v>
      </c>
      <c r="NF256" s="862">
        <v>0</v>
      </c>
      <c r="NG256" s="862">
        <v>0</v>
      </c>
      <c r="NH256" s="862">
        <v>0</v>
      </c>
      <c r="NI256" s="862">
        <v>0</v>
      </c>
      <c r="NJ256" s="862">
        <v>0</v>
      </c>
      <c r="NK256" s="862">
        <v>0</v>
      </c>
      <c r="NL256" s="862">
        <v>0</v>
      </c>
      <c r="NM256" s="862">
        <v>0</v>
      </c>
      <c r="NN256" s="862">
        <v>0</v>
      </c>
      <c r="NO256" s="862">
        <v>0</v>
      </c>
      <c r="NP256" s="862">
        <v>0</v>
      </c>
      <c r="NQ256" s="862">
        <v>0</v>
      </c>
      <c r="NR256" s="862">
        <v>0</v>
      </c>
      <c r="NS256" s="862">
        <v>0</v>
      </c>
      <c r="NT256" s="862">
        <v>0</v>
      </c>
      <c r="NU256" s="862">
        <v>0</v>
      </c>
      <c r="NV256" s="862">
        <v>0</v>
      </c>
      <c r="NW256" s="862">
        <v>0</v>
      </c>
      <c r="NX256" s="862">
        <v>0</v>
      </c>
      <c r="NY256" s="862">
        <v>0</v>
      </c>
      <c r="NZ256" s="862">
        <v>0</v>
      </c>
      <c r="OA256" s="862">
        <v>0</v>
      </c>
      <c r="OB256" s="862">
        <v>0</v>
      </c>
      <c r="OC256" s="862">
        <v>0</v>
      </c>
      <c r="OD256" s="862">
        <v>0</v>
      </c>
      <c r="OE256" s="862">
        <v>0</v>
      </c>
      <c r="OF256" s="862">
        <v>0</v>
      </c>
      <c r="OG256" s="862">
        <v>0</v>
      </c>
      <c r="OH256" s="862">
        <v>0</v>
      </c>
      <c r="OI256" s="862">
        <v>0</v>
      </c>
      <c r="OJ256" s="862">
        <v>0</v>
      </c>
      <c r="OK256" s="862">
        <v>0</v>
      </c>
      <c r="OL256" s="862">
        <v>0</v>
      </c>
      <c r="OM256" s="862">
        <v>0</v>
      </c>
      <c r="ON256" s="862">
        <v>0</v>
      </c>
      <c r="OO256" s="862">
        <v>0</v>
      </c>
      <c r="OP256" s="862">
        <v>0</v>
      </c>
      <c r="OQ256" s="862">
        <v>0</v>
      </c>
      <c r="OR256" s="862">
        <v>0</v>
      </c>
      <c r="OS256" s="862">
        <v>0</v>
      </c>
      <c r="OT256" s="862">
        <v>0</v>
      </c>
      <c r="OU256" s="862">
        <v>0</v>
      </c>
      <c r="OV256" s="862">
        <v>0</v>
      </c>
      <c r="OW256" s="862">
        <v>0</v>
      </c>
      <c r="OX256" s="862">
        <v>0</v>
      </c>
      <c r="OY256" s="862">
        <v>0</v>
      </c>
      <c r="OZ256" s="862">
        <v>0</v>
      </c>
      <c r="PA256" s="862">
        <v>0</v>
      </c>
      <c r="PB256" s="862">
        <v>0</v>
      </c>
      <c r="PC256" s="862">
        <v>0</v>
      </c>
      <c r="PD256" s="862">
        <v>0</v>
      </c>
      <c r="PE256" s="862">
        <v>0</v>
      </c>
      <c r="PF256" s="862">
        <v>0</v>
      </c>
      <c r="PG256" s="862">
        <v>0</v>
      </c>
      <c r="PH256" s="862">
        <v>0</v>
      </c>
      <c r="PI256" s="862">
        <v>0</v>
      </c>
      <c r="PJ256" s="862">
        <v>0</v>
      </c>
      <c r="PK256" s="862">
        <v>0</v>
      </c>
      <c r="PL256" s="862">
        <v>0</v>
      </c>
      <c r="PM256" s="862">
        <v>0</v>
      </c>
      <c r="PN256" s="862">
        <v>0</v>
      </c>
      <c r="PO256" s="862">
        <v>0</v>
      </c>
      <c r="PP256" s="862">
        <v>0</v>
      </c>
      <c r="PQ256" s="862">
        <v>0</v>
      </c>
      <c r="PR256" s="862">
        <v>0</v>
      </c>
      <c r="PS256" s="862">
        <v>0</v>
      </c>
      <c r="PT256" s="862">
        <v>0</v>
      </c>
      <c r="PU256" s="862">
        <v>0</v>
      </c>
      <c r="PV256" s="862">
        <v>0</v>
      </c>
      <c r="PW256" s="862">
        <v>0</v>
      </c>
      <c r="PX256" s="862">
        <v>0</v>
      </c>
      <c r="PY256" s="862">
        <v>0</v>
      </c>
      <c r="PZ256" s="862">
        <v>0</v>
      </c>
      <c r="QA256" s="862">
        <v>0</v>
      </c>
      <c r="QB256" s="862">
        <v>0</v>
      </c>
      <c r="QC256" s="862">
        <v>0</v>
      </c>
      <c r="QD256" s="862">
        <v>0</v>
      </c>
      <c r="QE256" s="862">
        <v>0</v>
      </c>
      <c r="QF256" s="862">
        <v>0</v>
      </c>
      <c r="QG256" s="862">
        <v>0</v>
      </c>
      <c r="QH256" s="862">
        <v>0</v>
      </c>
      <c r="QI256" s="862">
        <v>0</v>
      </c>
      <c r="QJ256" s="862">
        <v>0</v>
      </c>
      <c r="QK256" s="862">
        <v>0</v>
      </c>
      <c r="QL256" s="862">
        <v>0</v>
      </c>
      <c r="QM256" s="862">
        <v>0</v>
      </c>
      <c r="QN256" s="862">
        <v>0</v>
      </c>
      <c r="QO256" s="862">
        <v>0</v>
      </c>
      <c r="QP256" s="862">
        <v>0</v>
      </c>
      <c r="QQ256" s="862">
        <v>0</v>
      </c>
      <c r="QR256" s="862">
        <v>0</v>
      </c>
      <c r="QS256" s="862">
        <v>0</v>
      </c>
      <c r="QT256" s="862">
        <v>0</v>
      </c>
      <c r="QU256" s="862">
        <v>0</v>
      </c>
      <c r="QV256" s="862">
        <v>0</v>
      </c>
      <c r="QW256" s="862">
        <v>0</v>
      </c>
      <c r="QX256" s="862">
        <v>0</v>
      </c>
      <c r="QY256" s="862">
        <v>0</v>
      </c>
      <c r="QZ256" s="862">
        <v>0</v>
      </c>
      <c r="RA256" s="862">
        <v>0</v>
      </c>
      <c r="RB256" s="862">
        <v>0</v>
      </c>
      <c r="RC256" s="862">
        <v>0</v>
      </c>
      <c r="RD256" s="862">
        <v>0</v>
      </c>
      <c r="RE256" s="862">
        <v>0</v>
      </c>
      <c r="RF256" s="862">
        <v>0</v>
      </c>
      <c r="RG256" s="862">
        <v>0</v>
      </c>
      <c r="RH256" s="862">
        <v>0</v>
      </c>
      <c r="RI256" s="862">
        <v>0</v>
      </c>
      <c r="RJ256" s="862">
        <v>0</v>
      </c>
      <c r="RK256" s="862">
        <v>0</v>
      </c>
      <c r="RL256" s="862">
        <v>0</v>
      </c>
      <c r="RM256" s="862">
        <v>0</v>
      </c>
      <c r="RN256" s="862">
        <v>0</v>
      </c>
      <c r="RO256" s="862">
        <v>0</v>
      </c>
      <c r="RP256" s="862">
        <v>0</v>
      </c>
      <c r="RQ256" s="862">
        <v>0</v>
      </c>
      <c r="RR256" s="862">
        <v>0</v>
      </c>
      <c r="RS256" s="862">
        <v>0</v>
      </c>
      <c r="RT256" s="862">
        <v>0</v>
      </c>
      <c r="RU256" s="862">
        <v>0</v>
      </c>
      <c r="RV256" s="862">
        <v>0</v>
      </c>
      <c r="RW256" s="862">
        <v>0</v>
      </c>
      <c r="RX256" s="862">
        <v>0</v>
      </c>
      <c r="RY256" s="862">
        <v>0</v>
      </c>
      <c r="RZ256" s="862">
        <v>0</v>
      </c>
      <c r="SA256" s="862">
        <v>0</v>
      </c>
      <c r="SB256" s="862">
        <v>0</v>
      </c>
      <c r="SC256" s="862">
        <v>0</v>
      </c>
      <c r="SD256" s="862">
        <v>0</v>
      </c>
      <c r="SE256" s="862">
        <v>0</v>
      </c>
      <c r="SF256" s="862">
        <v>0</v>
      </c>
      <c r="SG256" s="862">
        <v>0</v>
      </c>
      <c r="SH256" s="862">
        <v>0</v>
      </c>
      <c r="SI256" s="862">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932</v>
      </c>
      <c r="J257" s="764"/>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933</v>
      </c>
      <c r="J258" s="764"/>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939</v>
      </c>
      <c r="J259" s="764"/>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931</v>
      </c>
      <c r="J260" s="764"/>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932</v>
      </c>
      <c r="J261" s="764"/>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933</v>
      </c>
      <c r="J262" s="766"/>
      <c r="K262" s="863">
        <v>0</v>
      </c>
      <c r="L262" s="863">
        <v>0</v>
      </c>
      <c r="M262" s="863">
        <v>0</v>
      </c>
      <c r="N262" s="863">
        <v>0</v>
      </c>
      <c r="O262" s="863">
        <v>0</v>
      </c>
      <c r="P262" s="863">
        <v>0</v>
      </c>
      <c r="Q262" s="863">
        <v>0</v>
      </c>
      <c r="R262" s="863">
        <v>0</v>
      </c>
      <c r="S262" s="863">
        <v>0</v>
      </c>
      <c r="T262" s="863">
        <v>0</v>
      </c>
      <c r="U262" s="863">
        <v>0</v>
      </c>
      <c r="V262" s="863">
        <v>0</v>
      </c>
      <c r="W262" s="863">
        <v>0</v>
      </c>
      <c r="X262" s="863">
        <v>0</v>
      </c>
      <c r="Y262" s="863">
        <v>0</v>
      </c>
      <c r="Z262" s="863">
        <v>0</v>
      </c>
      <c r="AA262" s="863">
        <v>0</v>
      </c>
      <c r="AB262" s="863">
        <v>0</v>
      </c>
      <c r="AC262" s="863">
        <v>0</v>
      </c>
      <c r="AD262" s="863">
        <v>0</v>
      </c>
      <c r="AE262" s="863">
        <v>0</v>
      </c>
      <c r="AF262" s="863">
        <v>0</v>
      </c>
      <c r="AG262" s="863">
        <v>0</v>
      </c>
      <c r="AH262" s="863">
        <v>0</v>
      </c>
      <c r="AI262" s="863">
        <v>0</v>
      </c>
      <c r="AJ262" s="863">
        <v>0</v>
      </c>
      <c r="AK262" s="863">
        <v>0</v>
      </c>
      <c r="AL262" s="863">
        <v>0</v>
      </c>
      <c r="AM262" s="863">
        <v>0</v>
      </c>
      <c r="AN262" s="863">
        <v>0</v>
      </c>
      <c r="AO262" s="863">
        <v>0</v>
      </c>
      <c r="AP262" s="863">
        <v>0</v>
      </c>
      <c r="AQ262" s="863">
        <v>0</v>
      </c>
      <c r="AR262" s="863">
        <v>0</v>
      </c>
      <c r="AS262" s="863">
        <v>0</v>
      </c>
      <c r="AT262" s="863">
        <v>0</v>
      </c>
      <c r="AU262" s="863">
        <v>0</v>
      </c>
      <c r="AV262" s="863">
        <v>0</v>
      </c>
      <c r="AW262" s="863">
        <v>0</v>
      </c>
      <c r="AX262" s="863">
        <v>0</v>
      </c>
      <c r="AY262" s="863">
        <v>0</v>
      </c>
      <c r="AZ262" s="863">
        <v>0</v>
      </c>
      <c r="BA262" s="863">
        <v>0</v>
      </c>
      <c r="BB262" s="863">
        <v>0</v>
      </c>
      <c r="BC262" s="863">
        <v>0</v>
      </c>
      <c r="BD262" s="863">
        <v>0</v>
      </c>
      <c r="BE262" s="863">
        <v>0</v>
      </c>
      <c r="BF262" s="863">
        <v>0</v>
      </c>
      <c r="BG262" s="863">
        <v>0</v>
      </c>
      <c r="BH262" s="863">
        <v>0</v>
      </c>
      <c r="BI262" s="863">
        <v>0</v>
      </c>
      <c r="BJ262" s="863">
        <v>0</v>
      </c>
      <c r="BK262" s="863">
        <v>0</v>
      </c>
      <c r="BL262" s="863">
        <v>0</v>
      </c>
      <c r="BM262" s="863">
        <v>0</v>
      </c>
      <c r="BN262" s="863">
        <v>0</v>
      </c>
      <c r="BO262" s="863">
        <v>0</v>
      </c>
      <c r="BP262" s="863">
        <v>0</v>
      </c>
      <c r="BQ262" s="863">
        <v>0</v>
      </c>
      <c r="BR262" s="863">
        <v>0</v>
      </c>
      <c r="BS262" s="863">
        <v>0</v>
      </c>
      <c r="BT262" s="863">
        <v>0</v>
      </c>
      <c r="BU262" s="863">
        <v>0</v>
      </c>
      <c r="BV262" s="863">
        <v>0</v>
      </c>
      <c r="BW262" s="863">
        <v>0</v>
      </c>
      <c r="BX262" s="863">
        <v>0</v>
      </c>
      <c r="BY262" s="863">
        <v>0</v>
      </c>
      <c r="BZ262" s="863">
        <v>0</v>
      </c>
      <c r="CA262" s="863">
        <v>0</v>
      </c>
      <c r="CB262" s="863">
        <v>0</v>
      </c>
      <c r="CC262" s="863">
        <v>0</v>
      </c>
      <c r="CD262" s="863">
        <v>0</v>
      </c>
      <c r="CE262" s="863">
        <v>0</v>
      </c>
      <c r="CF262" s="863">
        <v>0</v>
      </c>
      <c r="CG262" s="863">
        <v>0</v>
      </c>
      <c r="CH262" s="863">
        <v>0</v>
      </c>
      <c r="CI262" s="863">
        <v>0</v>
      </c>
      <c r="CJ262" s="863">
        <v>0</v>
      </c>
      <c r="CK262" s="863">
        <v>0</v>
      </c>
      <c r="CL262" s="863">
        <v>0</v>
      </c>
      <c r="CM262" s="863">
        <v>0</v>
      </c>
      <c r="CN262" s="863">
        <v>0</v>
      </c>
      <c r="CO262" s="863">
        <v>0</v>
      </c>
      <c r="CP262" s="863">
        <v>0</v>
      </c>
      <c r="CQ262" s="863">
        <v>0</v>
      </c>
      <c r="CR262" s="863">
        <v>0</v>
      </c>
      <c r="CS262" s="863">
        <v>0</v>
      </c>
      <c r="CT262" s="863">
        <v>0</v>
      </c>
      <c r="CU262" s="863">
        <v>0</v>
      </c>
      <c r="CV262" s="863">
        <v>0</v>
      </c>
      <c r="CW262" s="863">
        <v>0</v>
      </c>
      <c r="CX262" s="863">
        <v>0</v>
      </c>
      <c r="CY262" s="863">
        <v>0</v>
      </c>
      <c r="CZ262" s="863">
        <v>0</v>
      </c>
      <c r="DA262" s="863">
        <v>0</v>
      </c>
      <c r="DB262" s="863">
        <v>0</v>
      </c>
      <c r="DC262" s="863">
        <v>0</v>
      </c>
      <c r="DD262" s="863">
        <v>0</v>
      </c>
      <c r="DE262" s="863">
        <v>0</v>
      </c>
      <c r="DF262" s="863">
        <v>0</v>
      </c>
      <c r="DG262" s="863">
        <v>0</v>
      </c>
      <c r="DH262" s="863">
        <v>0</v>
      </c>
      <c r="DI262" s="863">
        <v>0</v>
      </c>
      <c r="DJ262" s="863">
        <v>0</v>
      </c>
      <c r="DK262" s="863">
        <v>0</v>
      </c>
      <c r="DL262" s="863">
        <v>0</v>
      </c>
      <c r="DM262" s="863">
        <v>0</v>
      </c>
      <c r="DN262" s="863">
        <v>0</v>
      </c>
      <c r="DO262" s="863">
        <v>0</v>
      </c>
      <c r="DP262" s="863">
        <v>0</v>
      </c>
      <c r="DQ262" s="863">
        <v>0</v>
      </c>
      <c r="DR262" s="863">
        <v>0</v>
      </c>
      <c r="DS262" s="863">
        <v>0</v>
      </c>
      <c r="DT262" s="863">
        <v>0</v>
      </c>
      <c r="DU262" s="863">
        <v>0</v>
      </c>
      <c r="DV262" s="863">
        <v>0</v>
      </c>
      <c r="DW262" s="863">
        <v>0</v>
      </c>
      <c r="DX262" s="863">
        <v>0</v>
      </c>
      <c r="DY262" s="863">
        <v>0</v>
      </c>
      <c r="DZ262" s="863">
        <v>0</v>
      </c>
      <c r="EA262" s="863">
        <v>0</v>
      </c>
      <c r="EB262" s="863">
        <v>0</v>
      </c>
      <c r="EC262" s="863">
        <v>0</v>
      </c>
      <c r="ED262" s="863">
        <v>0</v>
      </c>
      <c r="EE262" s="863">
        <v>0</v>
      </c>
      <c r="EF262" s="863">
        <v>0</v>
      </c>
      <c r="EG262" s="863">
        <v>0</v>
      </c>
      <c r="EH262" s="863">
        <v>0</v>
      </c>
      <c r="EI262" s="863">
        <v>0</v>
      </c>
      <c r="EJ262" s="863">
        <v>0</v>
      </c>
      <c r="EK262" s="863">
        <v>0</v>
      </c>
      <c r="EL262" s="863">
        <v>0</v>
      </c>
      <c r="EM262" s="863">
        <v>0</v>
      </c>
      <c r="EN262" s="863">
        <v>0</v>
      </c>
      <c r="EO262" s="863">
        <v>0</v>
      </c>
      <c r="EP262" s="863">
        <v>0</v>
      </c>
      <c r="EQ262" s="863">
        <v>0</v>
      </c>
      <c r="ER262" s="863">
        <v>0</v>
      </c>
      <c r="ES262" s="863">
        <v>0</v>
      </c>
      <c r="ET262" s="863">
        <v>0</v>
      </c>
      <c r="EU262" s="863">
        <v>0</v>
      </c>
      <c r="EV262" s="863">
        <v>0</v>
      </c>
      <c r="EW262" s="863">
        <v>0</v>
      </c>
      <c r="EX262" s="863">
        <v>0</v>
      </c>
      <c r="EY262" s="863">
        <v>0</v>
      </c>
      <c r="EZ262" s="863">
        <v>0</v>
      </c>
      <c r="FA262" s="863">
        <v>0</v>
      </c>
      <c r="FB262" s="863">
        <v>0</v>
      </c>
      <c r="FC262" s="863">
        <v>0</v>
      </c>
      <c r="FD262" s="863">
        <v>0</v>
      </c>
      <c r="FE262" s="863">
        <v>0</v>
      </c>
      <c r="FF262" s="863">
        <v>0</v>
      </c>
      <c r="FG262" s="863">
        <v>0</v>
      </c>
      <c r="FH262" s="863">
        <v>0</v>
      </c>
      <c r="FI262" s="863">
        <v>0</v>
      </c>
      <c r="FJ262" s="863">
        <v>0</v>
      </c>
      <c r="FK262" s="863">
        <v>0</v>
      </c>
      <c r="FL262" s="863">
        <v>0</v>
      </c>
      <c r="FM262" s="863">
        <v>0</v>
      </c>
      <c r="FN262" s="863">
        <v>0</v>
      </c>
      <c r="FO262" s="863">
        <v>0</v>
      </c>
      <c r="FP262" s="863">
        <v>0</v>
      </c>
      <c r="FQ262" s="863">
        <v>0</v>
      </c>
      <c r="FR262" s="863">
        <v>0</v>
      </c>
      <c r="FS262" s="863">
        <v>0</v>
      </c>
      <c r="FT262" s="863">
        <v>0</v>
      </c>
      <c r="FU262" s="863">
        <v>0</v>
      </c>
      <c r="FV262" s="863">
        <v>0</v>
      </c>
      <c r="FW262" s="863">
        <v>0</v>
      </c>
      <c r="FX262" s="863">
        <v>0</v>
      </c>
      <c r="FY262" s="863">
        <v>0</v>
      </c>
      <c r="FZ262" s="863">
        <v>0</v>
      </c>
      <c r="GA262" s="863">
        <v>0</v>
      </c>
      <c r="GB262" s="863">
        <v>0</v>
      </c>
      <c r="GC262" s="863">
        <v>0</v>
      </c>
      <c r="GD262" s="863">
        <v>0</v>
      </c>
      <c r="GE262" s="863">
        <v>0</v>
      </c>
      <c r="GF262" s="863">
        <v>0</v>
      </c>
      <c r="GG262" s="863">
        <v>0</v>
      </c>
      <c r="GH262" s="863">
        <v>0</v>
      </c>
      <c r="GI262" s="863">
        <v>0</v>
      </c>
      <c r="GJ262" s="863">
        <v>0</v>
      </c>
      <c r="GK262" s="863">
        <v>0</v>
      </c>
      <c r="GL262" s="863">
        <v>0</v>
      </c>
      <c r="GM262" s="863">
        <v>0</v>
      </c>
      <c r="GN262" s="863">
        <v>0</v>
      </c>
      <c r="GO262" s="863">
        <v>0</v>
      </c>
      <c r="GP262" s="863">
        <v>0</v>
      </c>
      <c r="GQ262" s="863">
        <v>0</v>
      </c>
      <c r="GR262" s="863">
        <v>0</v>
      </c>
      <c r="GS262" s="863">
        <v>0</v>
      </c>
      <c r="GT262" s="863">
        <v>0</v>
      </c>
      <c r="GU262" s="863">
        <v>0</v>
      </c>
      <c r="GV262" s="863">
        <v>0</v>
      </c>
      <c r="GW262" s="863">
        <v>0</v>
      </c>
      <c r="GX262" s="863">
        <v>0</v>
      </c>
      <c r="GY262" s="863">
        <v>0</v>
      </c>
      <c r="GZ262" s="863">
        <v>0</v>
      </c>
      <c r="HA262" s="863">
        <v>0</v>
      </c>
      <c r="HB262" s="863">
        <v>0</v>
      </c>
      <c r="HC262" s="863">
        <v>0</v>
      </c>
      <c r="HD262" s="863">
        <v>0</v>
      </c>
      <c r="HE262" s="863">
        <v>0</v>
      </c>
      <c r="HF262" s="863">
        <v>0</v>
      </c>
      <c r="HG262" s="863">
        <v>0</v>
      </c>
      <c r="HH262" s="863">
        <v>0</v>
      </c>
      <c r="HI262" s="863">
        <v>0</v>
      </c>
      <c r="HJ262" s="863">
        <v>0</v>
      </c>
      <c r="HK262" s="863">
        <v>0</v>
      </c>
      <c r="HL262" s="863">
        <v>0</v>
      </c>
      <c r="HM262" s="863">
        <v>0</v>
      </c>
      <c r="HN262" s="863">
        <v>0</v>
      </c>
      <c r="HO262" s="863">
        <v>0</v>
      </c>
      <c r="HP262" s="863">
        <v>0</v>
      </c>
      <c r="HQ262" s="863">
        <v>0</v>
      </c>
      <c r="HR262" s="863">
        <v>0</v>
      </c>
      <c r="HS262" s="863">
        <v>0</v>
      </c>
      <c r="HT262" s="863">
        <v>0</v>
      </c>
      <c r="HU262" s="863">
        <v>0</v>
      </c>
      <c r="HV262" s="863">
        <v>0</v>
      </c>
      <c r="HW262" s="863">
        <v>0</v>
      </c>
      <c r="HX262" s="863">
        <v>0</v>
      </c>
      <c r="HY262" s="863">
        <v>0</v>
      </c>
      <c r="HZ262" s="863">
        <v>0</v>
      </c>
      <c r="IA262" s="863">
        <v>0</v>
      </c>
      <c r="IB262" s="863">
        <v>0</v>
      </c>
      <c r="IC262" s="863">
        <v>0</v>
      </c>
      <c r="ID262" s="863">
        <v>0</v>
      </c>
      <c r="IE262" s="863">
        <v>0</v>
      </c>
      <c r="IF262" s="863">
        <v>0</v>
      </c>
      <c r="IG262" s="863">
        <v>0</v>
      </c>
      <c r="IH262" s="863">
        <v>0</v>
      </c>
      <c r="II262" s="863">
        <v>0</v>
      </c>
      <c r="IJ262" s="863">
        <v>0</v>
      </c>
      <c r="IK262" s="863">
        <v>0</v>
      </c>
      <c r="IL262" s="863">
        <v>0</v>
      </c>
      <c r="IM262" s="863">
        <v>0</v>
      </c>
      <c r="IN262" s="863">
        <v>0</v>
      </c>
      <c r="IO262" s="863">
        <v>0</v>
      </c>
      <c r="IP262" s="863">
        <v>0</v>
      </c>
      <c r="IQ262" s="863">
        <v>0</v>
      </c>
      <c r="IR262" s="863">
        <v>0</v>
      </c>
      <c r="IS262" s="863">
        <v>0</v>
      </c>
      <c r="IT262" s="863">
        <v>0</v>
      </c>
      <c r="IU262" s="863">
        <v>0</v>
      </c>
      <c r="IV262" s="863">
        <v>0</v>
      </c>
      <c r="IW262" s="863">
        <v>0</v>
      </c>
      <c r="IX262" s="863">
        <v>0</v>
      </c>
      <c r="IY262" s="863">
        <v>0</v>
      </c>
      <c r="IZ262" s="863">
        <v>0</v>
      </c>
      <c r="JA262" s="863">
        <v>0</v>
      </c>
      <c r="JB262" s="863">
        <v>0</v>
      </c>
      <c r="JC262" s="863">
        <v>0</v>
      </c>
      <c r="JD262" s="863">
        <v>0</v>
      </c>
      <c r="JE262" s="863">
        <v>0</v>
      </c>
      <c r="JF262" s="863">
        <v>0</v>
      </c>
      <c r="JG262" s="863">
        <v>0</v>
      </c>
      <c r="JH262" s="863">
        <v>0</v>
      </c>
      <c r="JI262" s="863">
        <v>0</v>
      </c>
      <c r="JJ262" s="863">
        <v>0</v>
      </c>
      <c r="JK262" s="863">
        <v>0</v>
      </c>
      <c r="JL262" s="863">
        <v>0</v>
      </c>
      <c r="JM262" s="863">
        <v>0</v>
      </c>
      <c r="JN262" s="863">
        <v>0</v>
      </c>
      <c r="JO262" s="863">
        <v>0</v>
      </c>
      <c r="JP262" s="863">
        <v>0</v>
      </c>
      <c r="JQ262" s="863">
        <v>0</v>
      </c>
      <c r="JR262" s="863">
        <v>0</v>
      </c>
      <c r="JS262" s="863">
        <v>0</v>
      </c>
      <c r="JT262" s="863">
        <v>0</v>
      </c>
      <c r="JU262" s="863">
        <v>0</v>
      </c>
      <c r="JV262" s="863">
        <v>0</v>
      </c>
      <c r="JW262" s="863">
        <v>0</v>
      </c>
      <c r="JX262" s="863">
        <v>0</v>
      </c>
      <c r="JY262" s="863">
        <v>0</v>
      </c>
      <c r="JZ262" s="863">
        <v>0</v>
      </c>
      <c r="KA262" s="863">
        <v>0</v>
      </c>
      <c r="KB262" s="863">
        <v>0</v>
      </c>
      <c r="KC262" s="863">
        <v>0</v>
      </c>
      <c r="KD262" s="863">
        <v>0</v>
      </c>
      <c r="KE262" s="863">
        <v>0</v>
      </c>
      <c r="KF262" s="863">
        <v>0</v>
      </c>
      <c r="KG262" s="863">
        <v>0</v>
      </c>
      <c r="KH262" s="863">
        <v>0</v>
      </c>
      <c r="KI262" s="863">
        <v>0</v>
      </c>
      <c r="KJ262" s="863">
        <v>0</v>
      </c>
      <c r="KK262" s="863">
        <v>0</v>
      </c>
      <c r="KL262" s="863">
        <v>0</v>
      </c>
      <c r="KM262" s="863">
        <v>0</v>
      </c>
      <c r="KN262" s="863">
        <v>0</v>
      </c>
      <c r="KO262" s="863">
        <v>0</v>
      </c>
      <c r="KP262" s="863">
        <v>0</v>
      </c>
      <c r="KQ262" s="863">
        <v>0</v>
      </c>
      <c r="KR262" s="863">
        <v>0</v>
      </c>
      <c r="KS262" s="863">
        <v>0</v>
      </c>
      <c r="KT262" s="863">
        <v>0</v>
      </c>
      <c r="KU262" s="863">
        <v>0</v>
      </c>
      <c r="KV262" s="863">
        <v>0</v>
      </c>
      <c r="KW262" s="863">
        <v>0</v>
      </c>
      <c r="KX262" s="863">
        <v>0</v>
      </c>
      <c r="KY262" s="863">
        <v>0</v>
      </c>
      <c r="KZ262" s="863">
        <v>0</v>
      </c>
      <c r="LA262" s="863">
        <v>0</v>
      </c>
      <c r="LB262" s="863">
        <v>0</v>
      </c>
      <c r="LC262" s="863">
        <v>0</v>
      </c>
      <c r="LD262" s="863">
        <v>0</v>
      </c>
      <c r="LE262" s="863">
        <v>0</v>
      </c>
      <c r="LF262" s="863">
        <v>0</v>
      </c>
      <c r="LG262" s="863">
        <v>0</v>
      </c>
      <c r="LH262" s="863">
        <v>0</v>
      </c>
      <c r="LI262" s="863">
        <v>0</v>
      </c>
      <c r="LJ262" s="863">
        <v>0</v>
      </c>
      <c r="LK262" s="863">
        <v>0</v>
      </c>
      <c r="LL262" s="863">
        <v>0</v>
      </c>
      <c r="LM262" s="863">
        <v>0</v>
      </c>
      <c r="LN262" s="863">
        <v>0</v>
      </c>
      <c r="LO262" s="863">
        <v>0</v>
      </c>
      <c r="LP262" s="863">
        <v>0</v>
      </c>
      <c r="LQ262" s="863">
        <v>0</v>
      </c>
      <c r="LR262" s="863">
        <v>0</v>
      </c>
      <c r="LS262" s="863">
        <v>0</v>
      </c>
      <c r="LT262" s="863">
        <v>0</v>
      </c>
      <c r="LU262" s="863">
        <v>0</v>
      </c>
      <c r="LV262" s="863">
        <v>0</v>
      </c>
      <c r="LW262" s="863">
        <v>0</v>
      </c>
      <c r="LX262" s="863">
        <v>0</v>
      </c>
      <c r="LY262" s="863">
        <v>0</v>
      </c>
      <c r="LZ262" s="863">
        <v>0</v>
      </c>
      <c r="MA262" s="863">
        <v>0</v>
      </c>
      <c r="MB262" s="863">
        <v>0</v>
      </c>
      <c r="MC262" s="863">
        <v>0</v>
      </c>
      <c r="MD262" s="863">
        <v>0</v>
      </c>
      <c r="ME262" s="863">
        <v>0</v>
      </c>
      <c r="MF262" s="863">
        <v>0</v>
      </c>
      <c r="MG262" s="863">
        <v>0</v>
      </c>
      <c r="MH262" s="863">
        <v>0</v>
      </c>
      <c r="MI262" s="863">
        <v>0</v>
      </c>
      <c r="MJ262" s="863">
        <v>0</v>
      </c>
      <c r="MK262" s="863">
        <v>0</v>
      </c>
      <c r="ML262" s="863">
        <v>0</v>
      </c>
      <c r="MM262" s="863">
        <v>0</v>
      </c>
      <c r="MN262" s="863">
        <v>0</v>
      </c>
      <c r="MO262" s="863">
        <v>0</v>
      </c>
      <c r="MP262" s="863">
        <v>0</v>
      </c>
      <c r="MQ262" s="863">
        <v>0</v>
      </c>
      <c r="MR262" s="863">
        <v>0</v>
      </c>
      <c r="MS262" s="863">
        <v>0</v>
      </c>
      <c r="MT262" s="863">
        <v>0</v>
      </c>
      <c r="MU262" s="863">
        <v>0</v>
      </c>
      <c r="MV262" s="863">
        <v>0</v>
      </c>
      <c r="MW262" s="863">
        <v>0</v>
      </c>
      <c r="MX262" s="863">
        <v>0</v>
      </c>
      <c r="MY262" s="863">
        <v>0</v>
      </c>
      <c r="MZ262" s="863">
        <v>0</v>
      </c>
      <c r="NA262" s="863">
        <v>0</v>
      </c>
      <c r="NB262" s="863">
        <v>0</v>
      </c>
      <c r="NC262" s="863">
        <v>0</v>
      </c>
      <c r="ND262" s="863">
        <v>0</v>
      </c>
      <c r="NE262" s="863">
        <v>0</v>
      </c>
      <c r="NF262" s="863">
        <v>0</v>
      </c>
      <c r="NG262" s="863">
        <v>0</v>
      </c>
      <c r="NH262" s="863">
        <v>0</v>
      </c>
      <c r="NI262" s="863">
        <v>0</v>
      </c>
      <c r="NJ262" s="863">
        <v>0</v>
      </c>
      <c r="NK262" s="863">
        <v>0</v>
      </c>
      <c r="NL262" s="863">
        <v>0</v>
      </c>
      <c r="NM262" s="863">
        <v>0</v>
      </c>
      <c r="NN262" s="863">
        <v>0</v>
      </c>
      <c r="NO262" s="863">
        <v>0</v>
      </c>
      <c r="NP262" s="863">
        <v>0</v>
      </c>
      <c r="NQ262" s="863">
        <v>0</v>
      </c>
      <c r="NR262" s="863">
        <v>0</v>
      </c>
      <c r="NS262" s="863">
        <v>0</v>
      </c>
      <c r="NT262" s="863">
        <v>0</v>
      </c>
      <c r="NU262" s="863">
        <v>0</v>
      </c>
      <c r="NV262" s="863">
        <v>0</v>
      </c>
      <c r="NW262" s="863">
        <v>0</v>
      </c>
      <c r="NX262" s="863">
        <v>0</v>
      </c>
      <c r="NY262" s="863">
        <v>0</v>
      </c>
      <c r="NZ262" s="863">
        <v>0</v>
      </c>
      <c r="OA262" s="863">
        <v>0</v>
      </c>
      <c r="OB262" s="863">
        <v>0</v>
      </c>
      <c r="OC262" s="863">
        <v>0</v>
      </c>
      <c r="OD262" s="863">
        <v>0</v>
      </c>
      <c r="OE262" s="863">
        <v>0</v>
      </c>
      <c r="OF262" s="863">
        <v>0</v>
      </c>
      <c r="OG262" s="863">
        <v>0</v>
      </c>
      <c r="OH262" s="863">
        <v>0</v>
      </c>
      <c r="OI262" s="863">
        <v>0</v>
      </c>
      <c r="OJ262" s="863">
        <v>0</v>
      </c>
      <c r="OK262" s="863">
        <v>0</v>
      </c>
      <c r="OL262" s="863">
        <v>0</v>
      </c>
      <c r="OM262" s="863">
        <v>0</v>
      </c>
      <c r="ON262" s="863">
        <v>0</v>
      </c>
      <c r="OO262" s="863">
        <v>0</v>
      </c>
      <c r="OP262" s="863">
        <v>0</v>
      </c>
      <c r="OQ262" s="863">
        <v>0</v>
      </c>
      <c r="OR262" s="863">
        <v>0</v>
      </c>
      <c r="OS262" s="863">
        <v>0</v>
      </c>
      <c r="OT262" s="863">
        <v>0</v>
      </c>
      <c r="OU262" s="863">
        <v>0</v>
      </c>
      <c r="OV262" s="863">
        <v>0</v>
      </c>
      <c r="OW262" s="863">
        <v>0</v>
      </c>
      <c r="OX262" s="863">
        <v>0</v>
      </c>
      <c r="OY262" s="863">
        <v>0</v>
      </c>
      <c r="OZ262" s="863">
        <v>0</v>
      </c>
      <c r="PA262" s="863">
        <v>0</v>
      </c>
      <c r="PB262" s="863">
        <v>0</v>
      </c>
      <c r="PC262" s="863">
        <v>0</v>
      </c>
      <c r="PD262" s="863">
        <v>0</v>
      </c>
      <c r="PE262" s="863">
        <v>0</v>
      </c>
      <c r="PF262" s="863">
        <v>0</v>
      </c>
      <c r="PG262" s="863">
        <v>0</v>
      </c>
      <c r="PH262" s="863">
        <v>0</v>
      </c>
      <c r="PI262" s="863">
        <v>0</v>
      </c>
      <c r="PJ262" s="863">
        <v>0</v>
      </c>
      <c r="PK262" s="863">
        <v>0</v>
      </c>
      <c r="PL262" s="863">
        <v>0</v>
      </c>
      <c r="PM262" s="863">
        <v>0</v>
      </c>
      <c r="PN262" s="863">
        <v>0</v>
      </c>
      <c r="PO262" s="863">
        <v>0</v>
      </c>
      <c r="PP262" s="863">
        <v>0</v>
      </c>
      <c r="PQ262" s="863">
        <v>0</v>
      </c>
      <c r="PR262" s="863">
        <v>0</v>
      </c>
      <c r="PS262" s="863">
        <v>0</v>
      </c>
      <c r="PT262" s="863">
        <v>0</v>
      </c>
      <c r="PU262" s="863">
        <v>0</v>
      </c>
      <c r="PV262" s="863">
        <v>0</v>
      </c>
      <c r="PW262" s="863">
        <v>0</v>
      </c>
      <c r="PX262" s="863">
        <v>0</v>
      </c>
      <c r="PY262" s="863">
        <v>0</v>
      </c>
      <c r="PZ262" s="863">
        <v>0</v>
      </c>
      <c r="QA262" s="863">
        <v>0</v>
      </c>
      <c r="QB262" s="863">
        <v>0</v>
      </c>
      <c r="QC262" s="863">
        <v>0</v>
      </c>
      <c r="QD262" s="863">
        <v>0</v>
      </c>
      <c r="QE262" s="863">
        <v>0</v>
      </c>
      <c r="QF262" s="863">
        <v>0</v>
      </c>
      <c r="QG262" s="863">
        <v>0</v>
      </c>
      <c r="QH262" s="863">
        <v>0</v>
      </c>
      <c r="QI262" s="863">
        <v>0</v>
      </c>
      <c r="QJ262" s="863">
        <v>0</v>
      </c>
      <c r="QK262" s="863">
        <v>0</v>
      </c>
      <c r="QL262" s="863">
        <v>0</v>
      </c>
      <c r="QM262" s="863">
        <v>0</v>
      </c>
      <c r="QN262" s="863">
        <v>0</v>
      </c>
      <c r="QO262" s="863">
        <v>0</v>
      </c>
      <c r="QP262" s="863">
        <v>0</v>
      </c>
      <c r="QQ262" s="863">
        <v>0</v>
      </c>
      <c r="QR262" s="863">
        <v>0</v>
      </c>
      <c r="QS262" s="863">
        <v>0</v>
      </c>
      <c r="QT262" s="863">
        <v>0</v>
      </c>
      <c r="QU262" s="863">
        <v>0</v>
      </c>
      <c r="QV262" s="863">
        <v>0</v>
      </c>
      <c r="QW262" s="863">
        <v>0</v>
      </c>
      <c r="QX262" s="863">
        <v>0</v>
      </c>
      <c r="QY262" s="863">
        <v>0</v>
      </c>
      <c r="QZ262" s="863">
        <v>0</v>
      </c>
      <c r="RA262" s="863">
        <v>0</v>
      </c>
      <c r="RB262" s="863">
        <v>0</v>
      </c>
      <c r="RC262" s="863">
        <v>0</v>
      </c>
      <c r="RD262" s="863">
        <v>0</v>
      </c>
      <c r="RE262" s="863">
        <v>0</v>
      </c>
      <c r="RF262" s="863">
        <v>0</v>
      </c>
      <c r="RG262" s="863">
        <v>0</v>
      </c>
      <c r="RH262" s="863">
        <v>0</v>
      </c>
      <c r="RI262" s="863">
        <v>0</v>
      </c>
      <c r="RJ262" s="863">
        <v>0</v>
      </c>
      <c r="RK262" s="863">
        <v>0</v>
      </c>
      <c r="RL262" s="863">
        <v>0</v>
      </c>
      <c r="RM262" s="863">
        <v>0</v>
      </c>
      <c r="RN262" s="863">
        <v>0</v>
      </c>
      <c r="RO262" s="863">
        <v>0</v>
      </c>
      <c r="RP262" s="863">
        <v>0</v>
      </c>
      <c r="RQ262" s="863">
        <v>0</v>
      </c>
      <c r="RR262" s="863">
        <v>0</v>
      </c>
      <c r="RS262" s="863">
        <v>0</v>
      </c>
      <c r="RT262" s="863">
        <v>0</v>
      </c>
      <c r="RU262" s="863">
        <v>0</v>
      </c>
      <c r="RV262" s="863">
        <v>0</v>
      </c>
      <c r="RW262" s="863">
        <v>0</v>
      </c>
      <c r="RX262" s="863">
        <v>0</v>
      </c>
      <c r="RY262" s="863">
        <v>0</v>
      </c>
      <c r="RZ262" s="863">
        <v>0</v>
      </c>
      <c r="SA262" s="863">
        <v>0</v>
      </c>
      <c r="SB262" s="863">
        <v>0</v>
      </c>
      <c r="SC262" s="863">
        <v>0</v>
      </c>
      <c r="SD262" s="863">
        <v>0</v>
      </c>
      <c r="SE262" s="863">
        <v>0</v>
      </c>
      <c r="SF262" s="863">
        <v>0</v>
      </c>
      <c r="SG262" s="863">
        <v>0</v>
      </c>
      <c r="SH262" s="863">
        <v>0</v>
      </c>
      <c r="SI262" s="863">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623</v>
      </c>
      <c r="J263" s="762"/>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624</v>
      </c>
      <c r="J264" s="764"/>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625</v>
      </c>
      <c r="J265" s="764"/>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756</v>
      </c>
      <c r="J266" s="768"/>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757</v>
      </c>
      <c r="J267" s="770"/>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758</v>
      </c>
      <c r="J268" s="601"/>
      <c r="K268" s="861">
        <v>0</v>
      </c>
      <c r="L268" s="861">
        <v>0</v>
      </c>
      <c r="M268" s="861">
        <v>0</v>
      </c>
      <c r="N268" s="861">
        <v>0</v>
      </c>
      <c r="O268" s="861">
        <v>0</v>
      </c>
      <c r="P268" s="861">
        <v>0</v>
      </c>
      <c r="Q268" s="861">
        <v>0</v>
      </c>
      <c r="R268" s="861">
        <v>0</v>
      </c>
      <c r="S268" s="861">
        <v>0</v>
      </c>
      <c r="T268" s="861">
        <v>0</v>
      </c>
      <c r="U268" s="861">
        <v>0</v>
      </c>
      <c r="V268" s="861">
        <v>0</v>
      </c>
      <c r="W268" s="861">
        <v>0</v>
      </c>
      <c r="X268" s="861">
        <v>0</v>
      </c>
      <c r="Y268" s="861">
        <v>0</v>
      </c>
      <c r="Z268" s="861">
        <v>0</v>
      </c>
      <c r="AA268" s="861">
        <v>0</v>
      </c>
      <c r="AB268" s="861">
        <v>0</v>
      </c>
      <c r="AC268" s="861">
        <v>0</v>
      </c>
      <c r="AD268" s="861">
        <v>0</v>
      </c>
      <c r="AE268" s="861">
        <v>0</v>
      </c>
      <c r="AF268" s="861">
        <v>0</v>
      </c>
      <c r="AG268" s="861">
        <v>0</v>
      </c>
      <c r="AH268" s="861">
        <v>0</v>
      </c>
      <c r="AI268" s="861">
        <v>0</v>
      </c>
      <c r="AJ268" s="861">
        <v>0</v>
      </c>
      <c r="AK268" s="861">
        <v>0</v>
      </c>
      <c r="AL268" s="861">
        <v>0</v>
      </c>
      <c r="AM268" s="861">
        <v>0</v>
      </c>
      <c r="AN268" s="861">
        <v>0</v>
      </c>
      <c r="AO268" s="861">
        <v>0</v>
      </c>
      <c r="AP268" s="861">
        <v>0</v>
      </c>
      <c r="AQ268" s="861">
        <v>0</v>
      </c>
      <c r="AR268" s="861">
        <v>0</v>
      </c>
      <c r="AS268" s="861">
        <v>0</v>
      </c>
      <c r="AT268" s="861">
        <v>0</v>
      </c>
      <c r="AU268" s="861">
        <v>0</v>
      </c>
      <c r="AV268" s="861">
        <v>0</v>
      </c>
      <c r="AW268" s="861">
        <v>0</v>
      </c>
      <c r="AX268" s="861">
        <v>0</v>
      </c>
      <c r="AY268" s="861">
        <v>0</v>
      </c>
      <c r="AZ268" s="861">
        <v>0</v>
      </c>
      <c r="BA268" s="861">
        <v>0</v>
      </c>
      <c r="BB268" s="861">
        <v>0</v>
      </c>
      <c r="BC268" s="861">
        <v>0</v>
      </c>
      <c r="BD268" s="861">
        <v>0</v>
      </c>
      <c r="BE268" s="861">
        <v>0</v>
      </c>
      <c r="BF268" s="861">
        <v>0</v>
      </c>
      <c r="BG268" s="861">
        <v>0</v>
      </c>
      <c r="BH268" s="861">
        <v>0</v>
      </c>
      <c r="BI268" s="861">
        <v>0</v>
      </c>
      <c r="BJ268" s="861">
        <v>0</v>
      </c>
      <c r="BK268" s="861">
        <v>0</v>
      </c>
      <c r="BL268" s="861">
        <v>0</v>
      </c>
      <c r="BM268" s="861">
        <v>0</v>
      </c>
      <c r="BN268" s="861">
        <v>0</v>
      </c>
      <c r="BO268" s="861">
        <v>0</v>
      </c>
      <c r="BP268" s="861">
        <v>0</v>
      </c>
      <c r="BQ268" s="861">
        <v>0</v>
      </c>
      <c r="BR268" s="861">
        <v>0</v>
      </c>
      <c r="BS268" s="861">
        <v>0</v>
      </c>
      <c r="BT268" s="861">
        <v>0</v>
      </c>
      <c r="BU268" s="861">
        <v>0</v>
      </c>
      <c r="BV268" s="861">
        <v>0</v>
      </c>
      <c r="BW268" s="861">
        <v>0</v>
      </c>
      <c r="BX268" s="861">
        <v>0</v>
      </c>
      <c r="BY268" s="861">
        <v>0</v>
      </c>
      <c r="BZ268" s="861">
        <v>0</v>
      </c>
      <c r="CA268" s="861">
        <v>0</v>
      </c>
      <c r="CB268" s="861">
        <v>0</v>
      </c>
      <c r="CC268" s="861">
        <v>0</v>
      </c>
      <c r="CD268" s="861">
        <v>0</v>
      </c>
      <c r="CE268" s="861">
        <v>0</v>
      </c>
      <c r="CF268" s="861">
        <v>0</v>
      </c>
      <c r="CG268" s="861">
        <v>0</v>
      </c>
      <c r="CH268" s="861">
        <v>0</v>
      </c>
      <c r="CI268" s="861">
        <v>0</v>
      </c>
      <c r="CJ268" s="861">
        <v>0</v>
      </c>
      <c r="CK268" s="861">
        <v>0</v>
      </c>
      <c r="CL268" s="861">
        <v>0</v>
      </c>
      <c r="CM268" s="861">
        <v>0</v>
      </c>
      <c r="CN268" s="861">
        <v>0</v>
      </c>
      <c r="CO268" s="861">
        <v>0</v>
      </c>
      <c r="CP268" s="861">
        <v>0</v>
      </c>
      <c r="CQ268" s="861">
        <v>0</v>
      </c>
      <c r="CR268" s="861">
        <v>0</v>
      </c>
      <c r="CS268" s="861">
        <v>0</v>
      </c>
      <c r="CT268" s="861">
        <v>0</v>
      </c>
      <c r="CU268" s="861">
        <v>0</v>
      </c>
      <c r="CV268" s="861">
        <v>0</v>
      </c>
      <c r="CW268" s="861">
        <v>0</v>
      </c>
      <c r="CX268" s="861">
        <v>0</v>
      </c>
      <c r="CY268" s="861">
        <v>0</v>
      </c>
      <c r="CZ268" s="861">
        <v>0</v>
      </c>
      <c r="DA268" s="861">
        <v>0</v>
      </c>
      <c r="DB268" s="861">
        <v>0</v>
      </c>
      <c r="DC268" s="861">
        <v>0</v>
      </c>
      <c r="DD268" s="861">
        <v>0</v>
      </c>
      <c r="DE268" s="861">
        <v>0</v>
      </c>
      <c r="DF268" s="861">
        <v>0</v>
      </c>
      <c r="DG268" s="861">
        <v>0</v>
      </c>
      <c r="DH268" s="861">
        <v>0</v>
      </c>
      <c r="DI268" s="861">
        <v>0</v>
      </c>
      <c r="DJ268" s="861">
        <v>0</v>
      </c>
      <c r="DK268" s="861">
        <v>0</v>
      </c>
      <c r="DL268" s="861">
        <v>0</v>
      </c>
      <c r="DM268" s="861">
        <v>0</v>
      </c>
      <c r="DN268" s="861">
        <v>0</v>
      </c>
      <c r="DO268" s="861">
        <v>0</v>
      </c>
      <c r="DP268" s="861">
        <v>0</v>
      </c>
      <c r="DQ268" s="861">
        <v>0</v>
      </c>
      <c r="DR268" s="861">
        <v>0</v>
      </c>
      <c r="DS268" s="861">
        <v>0</v>
      </c>
      <c r="DT268" s="861">
        <v>0</v>
      </c>
      <c r="DU268" s="861">
        <v>0</v>
      </c>
      <c r="DV268" s="861">
        <v>0</v>
      </c>
      <c r="DW268" s="861">
        <v>0</v>
      </c>
      <c r="DX268" s="861">
        <v>0</v>
      </c>
      <c r="DY268" s="861">
        <v>0</v>
      </c>
      <c r="DZ268" s="861">
        <v>0</v>
      </c>
      <c r="EA268" s="861">
        <v>0</v>
      </c>
      <c r="EB268" s="861">
        <v>0</v>
      </c>
      <c r="EC268" s="861">
        <v>0</v>
      </c>
      <c r="ED268" s="861">
        <v>0</v>
      </c>
      <c r="EE268" s="861">
        <v>0</v>
      </c>
      <c r="EF268" s="861">
        <v>0</v>
      </c>
      <c r="EG268" s="861">
        <v>0</v>
      </c>
      <c r="EH268" s="861">
        <v>0</v>
      </c>
      <c r="EI268" s="861">
        <v>0</v>
      </c>
      <c r="EJ268" s="861">
        <v>0</v>
      </c>
      <c r="EK268" s="861">
        <v>0</v>
      </c>
      <c r="EL268" s="861">
        <v>0</v>
      </c>
      <c r="EM268" s="861">
        <v>0</v>
      </c>
      <c r="EN268" s="861">
        <v>0</v>
      </c>
      <c r="EO268" s="861">
        <v>0</v>
      </c>
      <c r="EP268" s="861">
        <v>0</v>
      </c>
      <c r="EQ268" s="861">
        <v>0</v>
      </c>
      <c r="ER268" s="861">
        <v>0</v>
      </c>
      <c r="ES268" s="861">
        <v>0</v>
      </c>
      <c r="ET268" s="861">
        <v>0</v>
      </c>
      <c r="EU268" s="861">
        <v>0</v>
      </c>
      <c r="EV268" s="861">
        <v>0</v>
      </c>
      <c r="EW268" s="861">
        <v>0</v>
      </c>
      <c r="EX268" s="861">
        <v>0</v>
      </c>
      <c r="EY268" s="861">
        <v>0</v>
      </c>
      <c r="EZ268" s="861">
        <v>0</v>
      </c>
      <c r="FA268" s="861">
        <v>0</v>
      </c>
      <c r="FB268" s="861">
        <v>0</v>
      </c>
      <c r="FC268" s="861">
        <v>0</v>
      </c>
      <c r="FD268" s="861">
        <v>0</v>
      </c>
      <c r="FE268" s="861">
        <v>0</v>
      </c>
      <c r="FF268" s="861">
        <v>0</v>
      </c>
      <c r="FG268" s="861">
        <v>0</v>
      </c>
      <c r="FH268" s="861">
        <v>0</v>
      </c>
      <c r="FI268" s="861">
        <v>0</v>
      </c>
      <c r="FJ268" s="861">
        <v>0</v>
      </c>
      <c r="FK268" s="861">
        <v>0</v>
      </c>
      <c r="FL268" s="861">
        <v>0</v>
      </c>
      <c r="FM268" s="861">
        <v>0</v>
      </c>
      <c r="FN268" s="861">
        <v>0</v>
      </c>
      <c r="FO268" s="861">
        <v>0</v>
      </c>
      <c r="FP268" s="861">
        <v>0</v>
      </c>
      <c r="FQ268" s="861">
        <v>0</v>
      </c>
      <c r="FR268" s="861">
        <v>0</v>
      </c>
      <c r="FS268" s="861">
        <v>0</v>
      </c>
      <c r="FT268" s="861">
        <v>0</v>
      </c>
      <c r="FU268" s="861">
        <v>0</v>
      </c>
      <c r="FV268" s="861">
        <v>0</v>
      </c>
      <c r="FW268" s="861">
        <v>0</v>
      </c>
      <c r="FX268" s="861">
        <v>0</v>
      </c>
      <c r="FY268" s="861">
        <v>0</v>
      </c>
      <c r="FZ268" s="861">
        <v>0</v>
      </c>
      <c r="GA268" s="861">
        <v>0</v>
      </c>
      <c r="GB268" s="861">
        <v>0</v>
      </c>
      <c r="GC268" s="861">
        <v>0</v>
      </c>
      <c r="GD268" s="861">
        <v>0</v>
      </c>
      <c r="GE268" s="861">
        <v>0</v>
      </c>
      <c r="GF268" s="861">
        <v>0</v>
      </c>
      <c r="GG268" s="861">
        <v>0</v>
      </c>
      <c r="GH268" s="861">
        <v>0</v>
      </c>
      <c r="GI268" s="861">
        <v>0</v>
      </c>
      <c r="GJ268" s="861">
        <v>0</v>
      </c>
      <c r="GK268" s="861">
        <v>0</v>
      </c>
      <c r="GL268" s="861">
        <v>0</v>
      </c>
      <c r="GM268" s="861">
        <v>0</v>
      </c>
      <c r="GN268" s="861">
        <v>0</v>
      </c>
      <c r="GO268" s="861">
        <v>0</v>
      </c>
      <c r="GP268" s="861">
        <v>0</v>
      </c>
      <c r="GQ268" s="861">
        <v>0</v>
      </c>
      <c r="GR268" s="861">
        <v>0</v>
      </c>
      <c r="GS268" s="861">
        <v>0</v>
      </c>
      <c r="GT268" s="861">
        <v>0</v>
      </c>
      <c r="GU268" s="861">
        <v>0</v>
      </c>
      <c r="GV268" s="861">
        <v>0</v>
      </c>
      <c r="GW268" s="861">
        <v>0</v>
      </c>
      <c r="GX268" s="861">
        <v>0</v>
      </c>
      <c r="GY268" s="861">
        <v>0</v>
      </c>
      <c r="GZ268" s="861">
        <v>0</v>
      </c>
      <c r="HA268" s="861">
        <v>0</v>
      </c>
      <c r="HB268" s="861">
        <v>0</v>
      </c>
      <c r="HC268" s="861">
        <v>0</v>
      </c>
      <c r="HD268" s="861">
        <v>0</v>
      </c>
      <c r="HE268" s="861">
        <v>0</v>
      </c>
      <c r="HF268" s="861">
        <v>0</v>
      </c>
      <c r="HG268" s="861">
        <v>0</v>
      </c>
      <c r="HH268" s="861">
        <v>0</v>
      </c>
      <c r="HI268" s="861">
        <v>0</v>
      </c>
      <c r="HJ268" s="861">
        <v>0</v>
      </c>
      <c r="HK268" s="861">
        <v>0</v>
      </c>
      <c r="HL268" s="861">
        <v>0</v>
      </c>
      <c r="HM268" s="861">
        <v>0</v>
      </c>
      <c r="HN268" s="861">
        <v>0</v>
      </c>
      <c r="HO268" s="861">
        <v>0</v>
      </c>
      <c r="HP268" s="861">
        <v>0</v>
      </c>
      <c r="HQ268" s="861">
        <v>0</v>
      </c>
      <c r="HR268" s="861">
        <v>0</v>
      </c>
      <c r="HS268" s="861">
        <v>0</v>
      </c>
      <c r="HT268" s="861">
        <v>0</v>
      </c>
      <c r="HU268" s="861">
        <v>0</v>
      </c>
      <c r="HV268" s="861">
        <v>0</v>
      </c>
      <c r="HW268" s="861">
        <v>0</v>
      </c>
      <c r="HX268" s="861">
        <v>0</v>
      </c>
      <c r="HY268" s="861">
        <v>0</v>
      </c>
      <c r="HZ268" s="861">
        <v>0</v>
      </c>
      <c r="IA268" s="861">
        <v>0</v>
      </c>
      <c r="IB268" s="861">
        <v>0</v>
      </c>
      <c r="IC268" s="861">
        <v>0</v>
      </c>
      <c r="ID268" s="861">
        <v>0</v>
      </c>
      <c r="IE268" s="861">
        <v>0</v>
      </c>
      <c r="IF268" s="861">
        <v>0</v>
      </c>
      <c r="IG268" s="861">
        <v>0</v>
      </c>
      <c r="IH268" s="861">
        <v>0</v>
      </c>
      <c r="II268" s="861">
        <v>0</v>
      </c>
      <c r="IJ268" s="861">
        <v>0</v>
      </c>
      <c r="IK268" s="861">
        <v>0</v>
      </c>
      <c r="IL268" s="861">
        <v>0</v>
      </c>
      <c r="IM268" s="861">
        <v>0</v>
      </c>
      <c r="IN268" s="861">
        <v>0</v>
      </c>
      <c r="IO268" s="861">
        <v>0</v>
      </c>
      <c r="IP268" s="861">
        <v>0</v>
      </c>
      <c r="IQ268" s="861">
        <v>0</v>
      </c>
      <c r="IR268" s="861">
        <v>0</v>
      </c>
      <c r="IS268" s="861">
        <v>0</v>
      </c>
      <c r="IT268" s="861">
        <v>0</v>
      </c>
      <c r="IU268" s="861">
        <v>0</v>
      </c>
      <c r="IV268" s="861">
        <v>0</v>
      </c>
      <c r="IW268" s="861">
        <v>0</v>
      </c>
      <c r="IX268" s="861">
        <v>0</v>
      </c>
      <c r="IY268" s="861">
        <v>0</v>
      </c>
      <c r="IZ268" s="861">
        <v>0</v>
      </c>
      <c r="JA268" s="861">
        <v>0</v>
      </c>
      <c r="JB268" s="861">
        <v>0</v>
      </c>
      <c r="JC268" s="861">
        <v>0</v>
      </c>
      <c r="JD268" s="861">
        <v>0</v>
      </c>
      <c r="JE268" s="861">
        <v>0</v>
      </c>
      <c r="JF268" s="861">
        <v>0</v>
      </c>
      <c r="JG268" s="861">
        <v>0</v>
      </c>
      <c r="JH268" s="861">
        <v>0</v>
      </c>
      <c r="JI268" s="861">
        <v>0</v>
      </c>
      <c r="JJ268" s="861">
        <v>0</v>
      </c>
      <c r="JK268" s="861">
        <v>0</v>
      </c>
      <c r="JL268" s="861">
        <v>0</v>
      </c>
      <c r="JM268" s="861">
        <v>0</v>
      </c>
      <c r="JN268" s="861">
        <v>0</v>
      </c>
      <c r="JO268" s="861">
        <v>0</v>
      </c>
      <c r="JP268" s="861">
        <v>0</v>
      </c>
      <c r="JQ268" s="861">
        <v>0</v>
      </c>
      <c r="JR268" s="861">
        <v>0</v>
      </c>
      <c r="JS268" s="861">
        <v>0</v>
      </c>
      <c r="JT268" s="861">
        <v>0</v>
      </c>
      <c r="JU268" s="861">
        <v>0</v>
      </c>
      <c r="JV268" s="861">
        <v>0</v>
      </c>
      <c r="JW268" s="861">
        <v>0</v>
      </c>
      <c r="JX268" s="861">
        <v>0</v>
      </c>
      <c r="JY268" s="861">
        <v>0</v>
      </c>
      <c r="JZ268" s="861">
        <v>0</v>
      </c>
      <c r="KA268" s="861">
        <v>0</v>
      </c>
      <c r="KB268" s="861">
        <v>0</v>
      </c>
      <c r="KC268" s="861">
        <v>0</v>
      </c>
      <c r="KD268" s="861">
        <v>0</v>
      </c>
      <c r="KE268" s="861">
        <v>0</v>
      </c>
      <c r="KF268" s="861">
        <v>0</v>
      </c>
      <c r="KG268" s="861">
        <v>0</v>
      </c>
      <c r="KH268" s="861">
        <v>0</v>
      </c>
      <c r="KI268" s="861">
        <v>0</v>
      </c>
      <c r="KJ268" s="861">
        <v>0</v>
      </c>
      <c r="KK268" s="861">
        <v>0</v>
      </c>
      <c r="KL268" s="861">
        <v>0</v>
      </c>
      <c r="KM268" s="861">
        <v>0</v>
      </c>
      <c r="KN268" s="861">
        <v>0</v>
      </c>
      <c r="KO268" s="861">
        <v>0</v>
      </c>
      <c r="KP268" s="861">
        <v>0</v>
      </c>
      <c r="KQ268" s="861">
        <v>0</v>
      </c>
      <c r="KR268" s="861">
        <v>0</v>
      </c>
      <c r="KS268" s="861">
        <v>0</v>
      </c>
      <c r="KT268" s="861">
        <v>0</v>
      </c>
      <c r="KU268" s="861">
        <v>0</v>
      </c>
      <c r="KV268" s="861">
        <v>0</v>
      </c>
      <c r="KW268" s="861">
        <v>0</v>
      </c>
      <c r="KX268" s="861">
        <v>0</v>
      </c>
      <c r="KY268" s="861">
        <v>0</v>
      </c>
      <c r="KZ268" s="861">
        <v>0</v>
      </c>
      <c r="LA268" s="861">
        <v>0</v>
      </c>
      <c r="LB268" s="861">
        <v>0</v>
      </c>
      <c r="LC268" s="861">
        <v>0</v>
      </c>
      <c r="LD268" s="861">
        <v>0</v>
      </c>
      <c r="LE268" s="861">
        <v>0</v>
      </c>
      <c r="LF268" s="861">
        <v>0</v>
      </c>
      <c r="LG268" s="861">
        <v>0</v>
      </c>
      <c r="LH268" s="861">
        <v>0</v>
      </c>
      <c r="LI268" s="861">
        <v>0</v>
      </c>
      <c r="LJ268" s="861">
        <v>0</v>
      </c>
      <c r="LK268" s="861">
        <v>0</v>
      </c>
      <c r="LL268" s="861">
        <v>0</v>
      </c>
      <c r="LM268" s="861">
        <v>0</v>
      </c>
      <c r="LN268" s="861">
        <v>0</v>
      </c>
      <c r="LO268" s="861">
        <v>0</v>
      </c>
      <c r="LP268" s="861">
        <v>0</v>
      </c>
      <c r="LQ268" s="861">
        <v>0</v>
      </c>
      <c r="LR268" s="861">
        <v>0</v>
      </c>
      <c r="LS268" s="861">
        <v>0</v>
      </c>
      <c r="LT268" s="861">
        <v>0</v>
      </c>
      <c r="LU268" s="861">
        <v>0</v>
      </c>
      <c r="LV268" s="861">
        <v>0</v>
      </c>
      <c r="LW268" s="861">
        <v>0</v>
      </c>
      <c r="LX268" s="861">
        <v>0</v>
      </c>
      <c r="LY268" s="861">
        <v>0</v>
      </c>
      <c r="LZ268" s="861">
        <v>0</v>
      </c>
      <c r="MA268" s="861">
        <v>0</v>
      </c>
      <c r="MB268" s="861">
        <v>0</v>
      </c>
      <c r="MC268" s="861">
        <v>0</v>
      </c>
      <c r="MD268" s="861">
        <v>0</v>
      </c>
      <c r="ME268" s="861">
        <v>0</v>
      </c>
      <c r="MF268" s="861">
        <v>0</v>
      </c>
      <c r="MG268" s="861">
        <v>0</v>
      </c>
      <c r="MH268" s="861">
        <v>0</v>
      </c>
      <c r="MI268" s="861">
        <v>0</v>
      </c>
      <c r="MJ268" s="861">
        <v>0</v>
      </c>
      <c r="MK268" s="861">
        <v>0</v>
      </c>
      <c r="ML268" s="861">
        <v>0</v>
      </c>
      <c r="MM268" s="861">
        <v>0</v>
      </c>
      <c r="MN268" s="861">
        <v>0</v>
      </c>
      <c r="MO268" s="861">
        <v>0</v>
      </c>
      <c r="MP268" s="861">
        <v>0</v>
      </c>
      <c r="MQ268" s="861">
        <v>0</v>
      </c>
      <c r="MR268" s="861">
        <v>0</v>
      </c>
      <c r="MS268" s="861">
        <v>0</v>
      </c>
      <c r="MT268" s="861">
        <v>0</v>
      </c>
      <c r="MU268" s="861">
        <v>0</v>
      </c>
      <c r="MV268" s="861">
        <v>0</v>
      </c>
      <c r="MW268" s="861">
        <v>0</v>
      </c>
      <c r="MX268" s="861">
        <v>0</v>
      </c>
      <c r="MY268" s="861">
        <v>0</v>
      </c>
      <c r="MZ268" s="861">
        <v>0</v>
      </c>
      <c r="NA268" s="861">
        <v>0</v>
      </c>
      <c r="NB268" s="861">
        <v>0</v>
      </c>
      <c r="NC268" s="861">
        <v>0</v>
      </c>
      <c r="ND268" s="861">
        <v>0</v>
      </c>
      <c r="NE268" s="861">
        <v>0</v>
      </c>
      <c r="NF268" s="861">
        <v>0</v>
      </c>
      <c r="NG268" s="861">
        <v>0</v>
      </c>
      <c r="NH268" s="861">
        <v>0</v>
      </c>
      <c r="NI268" s="861">
        <v>0</v>
      </c>
      <c r="NJ268" s="861">
        <v>0</v>
      </c>
      <c r="NK268" s="861">
        <v>0</v>
      </c>
      <c r="NL268" s="861">
        <v>0</v>
      </c>
      <c r="NM268" s="861">
        <v>0</v>
      </c>
      <c r="NN268" s="861">
        <v>0</v>
      </c>
      <c r="NO268" s="861">
        <v>0</v>
      </c>
      <c r="NP268" s="861">
        <v>0</v>
      </c>
      <c r="NQ268" s="861">
        <v>0</v>
      </c>
      <c r="NR268" s="861">
        <v>0</v>
      </c>
      <c r="NS268" s="861">
        <v>0</v>
      </c>
      <c r="NT268" s="861">
        <v>0</v>
      </c>
      <c r="NU268" s="861">
        <v>0</v>
      </c>
      <c r="NV268" s="861">
        <v>0</v>
      </c>
      <c r="NW268" s="861">
        <v>0</v>
      </c>
      <c r="NX268" s="861">
        <v>0</v>
      </c>
      <c r="NY268" s="861">
        <v>0</v>
      </c>
      <c r="NZ268" s="861">
        <v>0</v>
      </c>
      <c r="OA268" s="861">
        <v>0</v>
      </c>
      <c r="OB268" s="861">
        <v>0</v>
      </c>
      <c r="OC268" s="861">
        <v>0</v>
      </c>
      <c r="OD268" s="861">
        <v>0</v>
      </c>
      <c r="OE268" s="861">
        <v>0</v>
      </c>
      <c r="OF268" s="861">
        <v>0</v>
      </c>
      <c r="OG268" s="861">
        <v>0</v>
      </c>
      <c r="OH268" s="861">
        <v>0</v>
      </c>
      <c r="OI268" s="861">
        <v>0</v>
      </c>
      <c r="OJ268" s="861">
        <v>0</v>
      </c>
      <c r="OK268" s="861">
        <v>0</v>
      </c>
      <c r="OL268" s="861">
        <v>0</v>
      </c>
      <c r="OM268" s="861">
        <v>0</v>
      </c>
      <c r="ON268" s="861">
        <v>0</v>
      </c>
      <c r="OO268" s="861">
        <v>0</v>
      </c>
      <c r="OP268" s="861">
        <v>0</v>
      </c>
      <c r="OQ268" s="861">
        <v>0</v>
      </c>
      <c r="OR268" s="861">
        <v>0</v>
      </c>
      <c r="OS268" s="861">
        <v>0</v>
      </c>
      <c r="OT268" s="861">
        <v>0</v>
      </c>
      <c r="OU268" s="861">
        <v>0</v>
      </c>
      <c r="OV268" s="861">
        <v>0</v>
      </c>
      <c r="OW268" s="861">
        <v>0</v>
      </c>
      <c r="OX268" s="861">
        <v>0</v>
      </c>
      <c r="OY268" s="861">
        <v>0</v>
      </c>
      <c r="OZ268" s="861">
        <v>0</v>
      </c>
      <c r="PA268" s="861">
        <v>0</v>
      </c>
      <c r="PB268" s="861">
        <v>0</v>
      </c>
      <c r="PC268" s="861">
        <v>0</v>
      </c>
      <c r="PD268" s="861">
        <v>0</v>
      </c>
      <c r="PE268" s="861">
        <v>0</v>
      </c>
      <c r="PF268" s="861">
        <v>0</v>
      </c>
      <c r="PG268" s="861">
        <v>0</v>
      </c>
      <c r="PH268" s="861">
        <v>0</v>
      </c>
      <c r="PI268" s="861">
        <v>0</v>
      </c>
      <c r="PJ268" s="861">
        <v>0</v>
      </c>
      <c r="PK268" s="861">
        <v>0</v>
      </c>
      <c r="PL268" s="861">
        <v>0</v>
      </c>
      <c r="PM268" s="861">
        <v>0</v>
      </c>
      <c r="PN268" s="861">
        <v>0</v>
      </c>
      <c r="PO268" s="861">
        <v>0</v>
      </c>
      <c r="PP268" s="861">
        <v>0</v>
      </c>
      <c r="PQ268" s="861">
        <v>0</v>
      </c>
      <c r="PR268" s="861">
        <v>0</v>
      </c>
      <c r="PS268" s="861">
        <v>0</v>
      </c>
      <c r="PT268" s="861">
        <v>0</v>
      </c>
      <c r="PU268" s="861">
        <v>0</v>
      </c>
      <c r="PV268" s="861">
        <v>0</v>
      </c>
      <c r="PW268" s="861">
        <v>0</v>
      </c>
      <c r="PX268" s="861">
        <v>0</v>
      </c>
      <c r="PY268" s="861">
        <v>0</v>
      </c>
      <c r="PZ268" s="861">
        <v>0</v>
      </c>
      <c r="QA268" s="861">
        <v>0</v>
      </c>
      <c r="QB268" s="861">
        <v>0</v>
      </c>
      <c r="QC268" s="861">
        <v>0</v>
      </c>
      <c r="QD268" s="861">
        <v>0</v>
      </c>
      <c r="QE268" s="861">
        <v>0</v>
      </c>
      <c r="QF268" s="861">
        <v>0</v>
      </c>
      <c r="QG268" s="861">
        <v>0</v>
      </c>
      <c r="QH268" s="861">
        <v>0</v>
      </c>
      <c r="QI268" s="861">
        <v>0</v>
      </c>
      <c r="QJ268" s="861">
        <v>0</v>
      </c>
      <c r="QK268" s="861">
        <v>0</v>
      </c>
      <c r="QL268" s="861">
        <v>0</v>
      </c>
      <c r="QM268" s="861">
        <v>0</v>
      </c>
      <c r="QN268" s="861">
        <v>0</v>
      </c>
      <c r="QO268" s="861">
        <v>0</v>
      </c>
      <c r="QP268" s="861">
        <v>0</v>
      </c>
      <c r="QQ268" s="861">
        <v>0</v>
      </c>
      <c r="QR268" s="861">
        <v>0</v>
      </c>
      <c r="QS268" s="861">
        <v>0</v>
      </c>
      <c r="QT268" s="861">
        <v>0</v>
      </c>
      <c r="QU268" s="861">
        <v>0</v>
      </c>
      <c r="QV268" s="861">
        <v>0</v>
      </c>
      <c r="QW268" s="861">
        <v>0</v>
      </c>
      <c r="QX268" s="861">
        <v>0</v>
      </c>
      <c r="QY268" s="861">
        <v>0</v>
      </c>
      <c r="QZ268" s="861">
        <v>0</v>
      </c>
      <c r="RA268" s="861">
        <v>0</v>
      </c>
      <c r="RB268" s="861">
        <v>0</v>
      </c>
      <c r="RC268" s="861">
        <v>0</v>
      </c>
      <c r="RD268" s="861">
        <v>0</v>
      </c>
      <c r="RE268" s="861">
        <v>0</v>
      </c>
      <c r="RF268" s="861">
        <v>0</v>
      </c>
      <c r="RG268" s="861">
        <v>0</v>
      </c>
      <c r="RH268" s="861">
        <v>0</v>
      </c>
      <c r="RI268" s="861">
        <v>0</v>
      </c>
      <c r="RJ268" s="861">
        <v>0</v>
      </c>
      <c r="RK268" s="861">
        <v>0</v>
      </c>
      <c r="RL268" s="861">
        <v>0</v>
      </c>
      <c r="RM268" s="861">
        <v>0</v>
      </c>
      <c r="RN268" s="861">
        <v>0</v>
      </c>
      <c r="RO268" s="861">
        <v>0</v>
      </c>
      <c r="RP268" s="861">
        <v>0</v>
      </c>
      <c r="RQ268" s="861">
        <v>0</v>
      </c>
      <c r="RR268" s="861">
        <v>0</v>
      </c>
      <c r="RS268" s="861">
        <v>0</v>
      </c>
      <c r="RT268" s="861">
        <v>0</v>
      </c>
      <c r="RU268" s="861">
        <v>0</v>
      </c>
      <c r="RV268" s="861">
        <v>0</v>
      </c>
      <c r="RW268" s="861">
        <v>0</v>
      </c>
      <c r="RX268" s="861">
        <v>0</v>
      </c>
      <c r="RY268" s="861">
        <v>0</v>
      </c>
      <c r="RZ268" s="861">
        <v>0</v>
      </c>
      <c r="SA268" s="861">
        <v>0</v>
      </c>
      <c r="SB268" s="861">
        <v>0</v>
      </c>
      <c r="SC268" s="861">
        <v>0</v>
      </c>
      <c r="SD268" s="861">
        <v>0</v>
      </c>
      <c r="SE268" s="861">
        <v>0</v>
      </c>
      <c r="SF268" s="861">
        <v>0</v>
      </c>
      <c r="SG268" s="861">
        <v>0</v>
      </c>
      <c r="SH268" s="861">
        <v>0</v>
      </c>
      <c r="SI268" s="861">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759</v>
      </c>
      <c r="J269" s="660"/>
      <c r="K269" s="863">
        <v>0</v>
      </c>
      <c r="L269" s="863">
        <v>0</v>
      </c>
      <c r="M269" s="863">
        <v>0</v>
      </c>
      <c r="N269" s="863">
        <v>0</v>
      </c>
      <c r="O269" s="863">
        <v>0</v>
      </c>
      <c r="P269" s="863">
        <v>0</v>
      </c>
      <c r="Q269" s="863">
        <v>0</v>
      </c>
      <c r="R269" s="863">
        <v>0</v>
      </c>
      <c r="S269" s="863">
        <v>0</v>
      </c>
      <c r="T269" s="863">
        <v>0</v>
      </c>
      <c r="U269" s="863">
        <v>0</v>
      </c>
      <c r="V269" s="863">
        <v>0</v>
      </c>
      <c r="W269" s="863">
        <v>0</v>
      </c>
      <c r="X269" s="863">
        <v>0</v>
      </c>
      <c r="Y269" s="863">
        <v>0</v>
      </c>
      <c r="Z269" s="863">
        <v>0</v>
      </c>
      <c r="AA269" s="863">
        <v>0</v>
      </c>
      <c r="AB269" s="863">
        <v>0</v>
      </c>
      <c r="AC269" s="863">
        <v>0</v>
      </c>
      <c r="AD269" s="863">
        <v>0</v>
      </c>
      <c r="AE269" s="863">
        <v>0</v>
      </c>
      <c r="AF269" s="863">
        <v>0</v>
      </c>
      <c r="AG269" s="863">
        <v>0</v>
      </c>
      <c r="AH269" s="863">
        <v>0</v>
      </c>
      <c r="AI269" s="863">
        <v>0</v>
      </c>
      <c r="AJ269" s="863">
        <v>0</v>
      </c>
      <c r="AK269" s="863">
        <v>0</v>
      </c>
      <c r="AL269" s="863">
        <v>0</v>
      </c>
      <c r="AM269" s="863">
        <v>0</v>
      </c>
      <c r="AN269" s="863">
        <v>0</v>
      </c>
      <c r="AO269" s="863">
        <v>0</v>
      </c>
      <c r="AP269" s="863">
        <v>0</v>
      </c>
      <c r="AQ269" s="863">
        <v>0</v>
      </c>
      <c r="AR269" s="863">
        <v>0</v>
      </c>
      <c r="AS269" s="863">
        <v>0</v>
      </c>
      <c r="AT269" s="863">
        <v>0</v>
      </c>
      <c r="AU269" s="863">
        <v>0</v>
      </c>
      <c r="AV269" s="863">
        <v>0</v>
      </c>
      <c r="AW269" s="863">
        <v>0</v>
      </c>
      <c r="AX269" s="863">
        <v>0</v>
      </c>
      <c r="AY269" s="863">
        <v>0</v>
      </c>
      <c r="AZ269" s="863">
        <v>0</v>
      </c>
      <c r="BA269" s="863">
        <v>0</v>
      </c>
      <c r="BB269" s="863">
        <v>0</v>
      </c>
      <c r="BC269" s="863">
        <v>0</v>
      </c>
      <c r="BD269" s="863">
        <v>0</v>
      </c>
      <c r="BE269" s="863">
        <v>0</v>
      </c>
      <c r="BF269" s="863">
        <v>0</v>
      </c>
      <c r="BG269" s="863">
        <v>0</v>
      </c>
      <c r="BH269" s="863">
        <v>0</v>
      </c>
      <c r="BI269" s="863">
        <v>0</v>
      </c>
      <c r="BJ269" s="863">
        <v>0</v>
      </c>
      <c r="BK269" s="863">
        <v>0</v>
      </c>
      <c r="BL269" s="863">
        <v>0</v>
      </c>
      <c r="BM269" s="863">
        <v>0</v>
      </c>
      <c r="BN269" s="863">
        <v>0</v>
      </c>
      <c r="BO269" s="863">
        <v>0</v>
      </c>
      <c r="BP269" s="863">
        <v>0</v>
      </c>
      <c r="BQ269" s="863">
        <v>0</v>
      </c>
      <c r="BR269" s="863">
        <v>0</v>
      </c>
      <c r="BS269" s="863">
        <v>0</v>
      </c>
      <c r="BT269" s="863">
        <v>0</v>
      </c>
      <c r="BU269" s="863">
        <v>0</v>
      </c>
      <c r="BV269" s="863">
        <v>0</v>
      </c>
      <c r="BW269" s="863">
        <v>0</v>
      </c>
      <c r="BX269" s="863">
        <v>0</v>
      </c>
      <c r="BY269" s="863">
        <v>0</v>
      </c>
      <c r="BZ269" s="863">
        <v>0</v>
      </c>
      <c r="CA269" s="863">
        <v>0</v>
      </c>
      <c r="CB269" s="863">
        <v>0</v>
      </c>
      <c r="CC269" s="863">
        <v>0</v>
      </c>
      <c r="CD269" s="863">
        <v>0</v>
      </c>
      <c r="CE269" s="863">
        <v>0</v>
      </c>
      <c r="CF269" s="863">
        <v>0</v>
      </c>
      <c r="CG269" s="863">
        <v>0</v>
      </c>
      <c r="CH269" s="863">
        <v>0</v>
      </c>
      <c r="CI269" s="863">
        <v>0</v>
      </c>
      <c r="CJ269" s="863">
        <v>0</v>
      </c>
      <c r="CK269" s="863">
        <v>0</v>
      </c>
      <c r="CL269" s="863">
        <v>0</v>
      </c>
      <c r="CM269" s="863">
        <v>0</v>
      </c>
      <c r="CN269" s="863">
        <v>0</v>
      </c>
      <c r="CO269" s="863">
        <v>0</v>
      </c>
      <c r="CP269" s="863">
        <v>0</v>
      </c>
      <c r="CQ269" s="863">
        <v>0</v>
      </c>
      <c r="CR269" s="863">
        <v>0</v>
      </c>
      <c r="CS269" s="863">
        <v>0</v>
      </c>
      <c r="CT269" s="863">
        <v>0</v>
      </c>
      <c r="CU269" s="863">
        <v>0</v>
      </c>
      <c r="CV269" s="863">
        <v>0</v>
      </c>
      <c r="CW269" s="863">
        <v>0</v>
      </c>
      <c r="CX269" s="863">
        <v>0</v>
      </c>
      <c r="CY269" s="863">
        <v>0</v>
      </c>
      <c r="CZ269" s="863">
        <v>0</v>
      </c>
      <c r="DA269" s="863">
        <v>0</v>
      </c>
      <c r="DB269" s="863">
        <v>0</v>
      </c>
      <c r="DC269" s="863">
        <v>0</v>
      </c>
      <c r="DD269" s="863">
        <v>0</v>
      </c>
      <c r="DE269" s="863">
        <v>0</v>
      </c>
      <c r="DF269" s="863">
        <v>0</v>
      </c>
      <c r="DG269" s="863">
        <v>0</v>
      </c>
      <c r="DH269" s="863">
        <v>0</v>
      </c>
      <c r="DI269" s="863">
        <v>0</v>
      </c>
      <c r="DJ269" s="863">
        <v>0</v>
      </c>
      <c r="DK269" s="863">
        <v>0</v>
      </c>
      <c r="DL269" s="863">
        <v>0</v>
      </c>
      <c r="DM269" s="863">
        <v>0</v>
      </c>
      <c r="DN269" s="863">
        <v>0</v>
      </c>
      <c r="DO269" s="863">
        <v>0</v>
      </c>
      <c r="DP269" s="863">
        <v>0</v>
      </c>
      <c r="DQ269" s="863">
        <v>0</v>
      </c>
      <c r="DR269" s="863">
        <v>0</v>
      </c>
      <c r="DS269" s="863">
        <v>0</v>
      </c>
      <c r="DT269" s="863">
        <v>0</v>
      </c>
      <c r="DU269" s="863">
        <v>0</v>
      </c>
      <c r="DV269" s="863">
        <v>0</v>
      </c>
      <c r="DW269" s="863">
        <v>0</v>
      </c>
      <c r="DX269" s="863">
        <v>0</v>
      </c>
      <c r="DY269" s="863">
        <v>0</v>
      </c>
      <c r="DZ269" s="863">
        <v>0</v>
      </c>
      <c r="EA269" s="863">
        <v>0</v>
      </c>
      <c r="EB269" s="863">
        <v>0</v>
      </c>
      <c r="EC269" s="863">
        <v>0</v>
      </c>
      <c r="ED269" s="863">
        <v>0</v>
      </c>
      <c r="EE269" s="863">
        <v>0</v>
      </c>
      <c r="EF269" s="863">
        <v>0</v>
      </c>
      <c r="EG269" s="863">
        <v>0</v>
      </c>
      <c r="EH269" s="863">
        <v>0</v>
      </c>
      <c r="EI269" s="863">
        <v>0</v>
      </c>
      <c r="EJ269" s="863">
        <v>0</v>
      </c>
      <c r="EK269" s="863">
        <v>0</v>
      </c>
      <c r="EL269" s="863">
        <v>0</v>
      </c>
      <c r="EM269" s="863">
        <v>0</v>
      </c>
      <c r="EN269" s="863">
        <v>0</v>
      </c>
      <c r="EO269" s="863">
        <v>0</v>
      </c>
      <c r="EP269" s="863">
        <v>0</v>
      </c>
      <c r="EQ269" s="863">
        <v>0</v>
      </c>
      <c r="ER269" s="863">
        <v>0</v>
      </c>
      <c r="ES269" s="863">
        <v>0</v>
      </c>
      <c r="ET269" s="863">
        <v>0</v>
      </c>
      <c r="EU269" s="863">
        <v>0</v>
      </c>
      <c r="EV269" s="863">
        <v>0</v>
      </c>
      <c r="EW269" s="863">
        <v>0</v>
      </c>
      <c r="EX269" s="863">
        <v>0</v>
      </c>
      <c r="EY269" s="863">
        <v>0</v>
      </c>
      <c r="EZ269" s="863">
        <v>0</v>
      </c>
      <c r="FA269" s="863">
        <v>0</v>
      </c>
      <c r="FB269" s="863">
        <v>0</v>
      </c>
      <c r="FC269" s="863">
        <v>0</v>
      </c>
      <c r="FD269" s="863">
        <v>0</v>
      </c>
      <c r="FE269" s="863">
        <v>0</v>
      </c>
      <c r="FF269" s="863">
        <v>0</v>
      </c>
      <c r="FG269" s="863">
        <v>0</v>
      </c>
      <c r="FH269" s="863">
        <v>0</v>
      </c>
      <c r="FI269" s="863">
        <v>0</v>
      </c>
      <c r="FJ269" s="863">
        <v>0</v>
      </c>
      <c r="FK269" s="863">
        <v>0</v>
      </c>
      <c r="FL269" s="863">
        <v>0</v>
      </c>
      <c r="FM269" s="863">
        <v>0</v>
      </c>
      <c r="FN269" s="863">
        <v>0</v>
      </c>
      <c r="FO269" s="863">
        <v>0</v>
      </c>
      <c r="FP269" s="863">
        <v>0</v>
      </c>
      <c r="FQ269" s="863">
        <v>0</v>
      </c>
      <c r="FR269" s="863">
        <v>0</v>
      </c>
      <c r="FS269" s="863">
        <v>0</v>
      </c>
      <c r="FT269" s="863">
        <v>0</v>
      </c>
      <c r="FU269" s="863">
        <v>0</v>
      </c>
      <c r="FV269" s="863">
        <v>0</v>
      </c>
      <c r="FW269" s="863">
        <v>0</v>
      </c>
      <c r="FX269" s="863">
        <v>0</v>
      </c>
      <c r="FY269" s="863">
        <v>0</v>
      </c>
      <c r="FZ269" s="863">
        <v>0</v>
      </c>
      <c r="GA269" s="863">
        <v>0</v>
      </c>
      <c r="GB269" s="863">
        <v>0</v>
      </c>
      <c r="GC269" s="863">
        <v>0</v>
      </c>
      <c r="GD269" s="863">
        <v>0</v>
      </c>
      <c r="GE269" s="863">
        <v>0</v>
      </c>
      <c r="GF269" s="863">
        <v>0</v>
      </c>
      <c r="GG269" s="863">
        <v>0</v>
      </c>
      <c r="GH269" s="863">
        <v>0</v>
      </c>
      <c r="GI269" s="863">
        <v>0</v>
      </c>
      <c r="GJ269" s="863">
        <v>0</v>
      </c>
      <c r="GK269" s="863">
        <v>0</v>
      </c>
      <c r="GL269" s="863">
        <v>0</v>
      </c>
      <c r="GM269" s="863">
        <v>0</v>
      </c>
      <c r="GN269" s="863">
        <v>0</v>
      </c>
      <c r="GO269" s="863">
        <v>0</v>
      </c>
      <c r="GP269" s="863">
        <v>0</v>
      </c>
      <c r="GQ269" s="863">
        <v>0</v>
      </c>
      <c r="GR269" s="863">
        <v>0</v>
      </c>
      <c r="GS269" s="863">
        <v>0</v>
      </c>
      <c r="GT269" s="863">
        <v>0</v>
      </c>
      <c r="GU269" s="863">
        <v>0</v>
      </c>
      <c r="GV269" s="863">
        <v>0</v>
      </c>
      <c r="GW269" s="863">
        <v>0</v>
      </c>
      <c r="GX269" s="863">
        <v>0</v>
      </c>
      <c r="GY269" s="863">
        <v>0</v>
      </c>
      <c r="GZ269" s="863">
        <v>0</v>
      </c>
      <c r="HA269" s="863">
        <v>0</v>
      </c>
      <c r="HB269" s="863">
        <v>0</v>
      </c>
      <c r="HC269" s="863">
        <v>0</v>
      </c>
      <c r="HD269" s="863">
        <v>0</v>
      </c>
      <c r="HE269" s="863">
        <v>0</v>
      </c>
      <c r="HF269" s="863">
        <v>0</v>
      </c>
      <c r="HG269" s="863">
        <v>0</v>
      </c>
      <c r="HH269" s="863">
        <v>0</v>
      </c>
      <c r="HI269" s="863">
        <v>0</v>
      </c>
      <c r="HJ269" s="863">
        <v>0</v>
      </c>
      <c r="HK269" s="863">
        <v>0</v>
      </c>
      <c r="HL269" s="863">
        <v>0</v>
      </c>
      <c r="HM269" s="863">
        <v>0</v>
      </c>
      <c r="HN269" s="863">
        <v>0</v>
      </c>
      <c r="HO269" s="863">
        <v>0</v>
      </c>
      <c r="HP269" s="863">
        <v>0</v>
      </c>
      <c r="HQ269" s="863">
        <v>0</v>
      </c>
      <c r="HR269" s="863">
        <v>0</v>
      </c>
      <c r="HS269" s="863">
        <v>0</v>
      </c>
      <c r="HT269" s="863">
        <v>0</v>
      </c>
      <c r="HU269" s="863">
        <v>0</v>
      </c>
      <c r="HV269" s="863">
        <v>0</v>
      </c>
      <c r="HW269" s="863">
        <v>0</v>
      </c>
      <c r="HX269" s="863">
        <v>0</v>
      </c>
      <c r="HY269" s="863">
        <v>0</v>
      </c>
      <c r="HZ269" s="863">
        <v>0</v>
      </c>
      <c r="IA269" s="863">
        <v>0</v>
      </c>
      <c r="IB269" s="863">
        <v>0</v>
      </c>
      <c r="IC269" s="863">
        <v>0</v>
      </c>
      <c r="ID269" s="863">
        <v>0</v>
      </c>
      <c r="IE269" s="863">
        <v>0</v>
      </c>
      <c r="IF269" s="863">
        <v>0</v>
      </c>
      <c r="IG269" s="863">
        <v>0</v>
      </c>
      <c r="IH269" s="863">
        <v>0</v>
      </c>
      <c r="II269" s="863">
        <v>0</v>
      </c>
      <c r="IJ269" s="863">
        <v>0</v>
      </c>
      <c r="IK269" s="863">
        <v>0</v>
      </c>
      <c r="IL269" s="863">
        <v>0</v>
      </c>
      <c r="IM269" s="863">
        <v>0</v>
      </c>
      <c r="IN269" s="863">
        <v>0</v>
      </c>
      <c r="IO269" s="863">
        <v>0</v>
      </c>
      <c r="IP269" s="863">
        <v>0</v>
      </c>
      <c r="IQ269" s="863">
        <v>0</v>
      </c>
      <c r="IR269" s="863">
        <v>0</v>
      </c>
      <c r="IS269" s="863">
        <v>0</v>
      </c>
      <c r="IT269" s="863">
        <v>0</v>
      </c>
      <c r="IU269" s="863">
        <v>0</v>
      </c>
      <c r="IV269" s="863">
        <v>0</v>
      </c>
      <c r="IW269" s="863">
        <v>0</v>
      </c>
      <c r="IX269" s="863">
        <v>0</v>
      </c>
      <c r="IY269" s="863">
        <v>0</v>
      </c>
      <c r="IZ269" s="863">
        <v>0</v>
      </c>
      <c r="JA269" s="863">
        <v>0</v>
      </c>
      <c r="JB269" s="863">
        <v>0</v>
      </c>
      <c r="JC269" s="863">
        <v>0</v>
      </c>
      <c r="JD269" s="863">
        <v>0</v>
      </c>
      <c r="JE269" s="863">
        <v>0</v>
      </c>
      <c r="JF269" s="863">
        <v>0</v>
      </c>
      <c r="JG269" s="863">
        <v>0</v>
      </c>
      <c r="JH269" s="863">
        <v>0</v>
      </c>
      <c r="JI269" s="863">
        <v>0</v>
      </c>
      <c r="JJ269" s="863">
        <v>0</v>
      </c>
      <c r="JK269" s="863">
        <v>0</v>
      </c>
      <c r="JL269" s="863">
        <v>0</v>
      </c>
      <c r="JM269" s="863">
        <v>0</v>
      </c>
      <c r="JN269" s="863">
        <v>0</v>
      </c>
      <c r="JO269" s="863">
        <v>0</v>
      </c>
      <c r="JP269" s="863">
        <v>0</v>
      </c>
      <c r="JQ269" s="863">
        <v>0</v>
      </c>
      <c r="JR269" s="863">
        <v>0</v>
      </c>
      <c r="JS269" s="863">
        <v>0</v>
      </c>
      <c r="JT269" s="863">
        <v>0</v>
      </c>
      <c r="JU269" s="863">
        <v>0</v>
      </c>
      <c r="JV269" s="863">
        <v>0</v>
      </c>
      <c r="JW269" s="863">
        <v>0</v>
      </c>
      <c r="JX269" s="863">
        <v>0</v>
      </c>
      <c r="JY269" s="863">
        <v>0</v>
      </c>
      <c r="JZ269" s="863">
        <v>0</v>
      </c>
      <c r="KA269" s="863">
        <v>0</v>
      </c>
      <c r="KB269" s="863">
        <v>0</v>
      </c>
      <c r="KC269" s="863">
        <v>0</v>
      </c>
      <c r="KD269" s="863">
        <v>0</v>
      </c>
      <c r="KE269" s="863">
        <v>0</v>
      </c>
      <c r="KF269" s="863">
        <v>0</v>
      </c>
      <c r="KG269" s="863">
        <v>0</v>
      </c>
      <c r="KH269" s="863">
        <v>0</v>
      </c>
      <c r="KI269" s="863">
        <v>0</v>
      </c>
      <c r="KJ269" s="863">
        <v>0</v>
      </c>
      <c r="KK269" s="863">
        <v>0</v>
      </c>
      <c r="KL269" s="863">
        <v>0</v>
      </c>
      <c r="KM269" s="863">
        <v>0</v>
      </c>
      <c r="KN269" s="863">
        <v>0</v>
      </c>
      <c r="KO269" s="863">
        <v>0</v>
      </c>
      <c r="KP269" s="863">
        <v>0</v>
      </c>
      <c r="KQ269" s="863">
        <v>0</v>
      </c>
      <c r="KR269" s="863">
        <v>0</v>
      </c>
      <c r="KS269" s="863">
        <v>0</v>
      </c>
      <c r="KT269" s="863">
        <v>0</v>
      </c>
      <c r="KU269" s="863">
        <v>0</v>
      </c>
      <c r="KV269" s="863">
        <v>0</v>
      </c>
      <c r="KW269" s="863">
        <v>0</v>
      </c>
      <c r="KX269" s="863">
        <v>0</v>
      </c>
      <c r="KY269" s="863">
        <v>0</v>
      </c>
      <c r="KZ269" s="863">
        <v>0</v>
      </c>
      <c r="LA269" s="863">
        <v>0</v>
      </c>
      <c r="LB269" s="863">
        <v>0</v>
      </c>
      <c r="LC269" s="863">
        <v>0</v>
      </c>
      <c r="LD269" s="863">
        <v>0</v>
      </c>
      <c r="LE269" s="863">
        <v>0</v>
      </c>
      <c r="LF269" s="863">
        <v>0</v>
      </c>
      <c r="LG269" s="863">
        <v>0</v>
      </c>
      <c r="LH269" s="863">
        <v>0</v>
      </c>
      <c r="LI269" s="863">
        <v>0</v>
      </c>
      <c r="LJ269" s="863">
        <v>0</v>
      </c>
      <c r="LK269" s="863">
        <v>0</v>
      </c>
      <c r="LL269" s="863">
        <v>0</v>
      </c>
      <c r="LM269" s="863">
        <v>0</v>
      </c>
      <c r="LN269" s="863">
        <v>0</v>
      </c>
      <c r="LO269" s="863">
        <v>0</v>
      </c>
      <c r="LP269" s="863">
        <v>0</v>
      </c>
      <c r="LQ269" s="863">
        <v>0</v>
      </c>
      <c r="LR269" s="863">
        <v>0</v>
      </c>
      <c r="LS269" s="863">
        <v>0</v>
      </c>
      <c r="LT269" s="863">
        <v>0</v>
      </c>
      <c r="LU269" s="863">
        <v>0</v>
      </c>
      <c r="LV269" s="863">
        <v>0</v>
      </c>
      <c r="LW269" s="863">
        <v>0</v>
      </c>
      <c r="LX269" s="863">
        <v>0</v>
      </c>
      <c r="LY269" s="863">
        <v>0</v>
      </c>
      <c r="LZ269" s="863">
        <v>0</v>
      </c>
      <c r="MA269" s="863">
        <v>0</v>
      </c>
      <c r="MB269" s="863">
        <v>0</v>
      </c>
      <c r="MC269" s="863">
        <v>0</v>
      </c>
      <c r="MD269" s="863">
        <v>0</v>
      </c>
      <c r="ME269" s="863">
        <v>0</v>
      </c>
      <c r="MF269" s="863">
        <v>0</v>
      </c>
      <c r="MG269" s="863">
        <v>0</v>
      </c>
      <c r="MH269" s="863">
        <v>0</v>
      </c>
      <c r="MI269" s="863">
        <v>0</v>
      </c>
      <c r="MJ269" s="863">
        <v>0</v>
      </c>
      <c r="MK269" s="863">
        <v>0</v>
      </c>
      <c r="ML269" s="863">
        <v>0</v>
      </c>
      <c r="MM269" s="863">
        <v>0</v>
      </c>
      <c r="MN269" s="863">
        <v>0</v>
      </c>
      <c r="MO269" s="863">
        <v>0</v>
      </c>
      <c r="MP269" s="863">
        <v>0</v>
      </c>
      <c r="MQ269" s="863">
        <v>0</v>
      </c>
      <c r="MR269" s="863">
        <v>0</v>
      </c>
      <c r="MS269" s="863">
        <v>0</v>
      </c>
      <c r="MT269" s="863">
        <v>0</v>
      </c>
      <c r="MU269" s="863">
        <v>0</v>
      </c>
      <c r="MV269" s="863">
        <v>0</v>
      </c>
      <c r="MW269" s="863">
        <v>0</v>
      </c>
      <c r="MX269" s="863">
        <v>0</v>
      </c>
      <c r="MY269" s="863">
        <v>0</v>
      </c>
      <c r="MZ269" s="863">
        <v>0</v>
      </c>
      <c r="NA269" s="863">
        <v>0</v>
      </c>
      <c r="NB269" s="863">
        <v>0</v>
      </c>
      <c r="NC269" s="863">
        <v>0</v>
      </c>
      <c r="ND269" s="863">
        <v>0</v>
      </c>
      <c r="NE269" s="863">
        <v>0</v>
      </c>
      <c r="NF269" s="863">
        <v>0</v>
      </c>
      <c r="NG269" s="863">
        <v>0</v>
      </c>
      <c r="NH269" s="863">
        <v>0</v>
      </c>
      <c r="NI269" s="863">
        <v>0</v>
      </c>
      <c r="NJ269" s="863">
        <v>0</v>
      </c>
      <c r="NK269" s="863">
        <v>0</v>
      </c>
      <c r="NL269" s="863">
        <v>0</v>
      </c>
      <c r="NM269" s="863">
        <v>0</v>
      </c>
      <c r="NN269" s="863">
        <v>0</v>
      </c>
      <c r="NO269" s="863">
        <v>0</v>
      </c>
      <c r="NP269" s="863">
        <v>0</v>
      </c>
      <c r="NQ269" s="863">
        <v>0</v>
      </c>
      <c r="NR269" s="863">
        <v>0</v>
      </c>
      <c r="NS269" s="863">
        <v>0</v>
      </c>
      <c r="NT269" s="863">
        <v>0</v>
      </c>
      <c r="NU269" s="863">
        <v>0</v>
      </c>
      <c r="NV269" s="863">
        <v>0</v>
      </c>
      <c r="NW269" s="863">
        <v>0</v>
      </c>
      <c r="NX269" s="863">
        <v>0</v>
      </c>
      <c r="NY269" s="863">
        <v>0</v>
      </c>
      <c r="NZ269" s="863">
        <v>0</v>
      </c>
      <c r="OA269" s="863">
        <v>0</v>
      </c>
      <c r="OB269" s="863">
        <v>0</v>
      </c>
      <c r="OC269" s="863">
        <v>0</v>
      </c>
      <c r="OD269" s="863">
        <v>0</v>
      </c>
      <c r="OE269" s="863">
        <v>0</v>
      </c>
      <c r="OF269" s="863">
        <v>0</v>
      </c>
      <c r="OG269" s="863">
        <v>0</v>
      </c>
      <c r="OH269" s="863">
        <v>0</v>
      </c>
      <c r="OI269" s="863">
        <v>0</v>
      </c>
      <c r="OJ269" s="863">
        <v>0</v>
      </c>
      <c r="OK269" s="863">
        <v>0</v>
      </c>
      <c r="OL269" s="863">
        <v>0</v>
      </c>
      <c r="OM269" s="863">
        <v>0</v>
      </c>
      <c r="ON269" s="863">
        <v>0</v>
      </c>
      <c r="OO269" s="863">
        <v>0</v>
      </c>
      <c r="OP269" s="863">
        <v>0</v>
      </c>
      <c r="OQ269" s="863">
        <v>0</v>
      </c>
      <c r="OR269" s="863">
        <v>0</v>
      </c>
      <c r="OS269" s="863">
        <v>0</v>
      </c>
      <c r="OT269" s="863">
        <v>0</v>
      </c>
      <c r="OU269" s="863">
        <v>0</v>
      </c>
      <c r="OV269" s="863">
        <v>0</v>
      </c>
      <c r="OW269" s="863">
        <v>0</v>
      </c>
      <c r="OX269" s="863">
        <v>0</v>
      </c>
      <c r="OY269" s="863">
        <v>0</v>
      </c>
      <c r="OZ269" s="863">
        <v>0</v>
      </c>
      <c r="PA269" s="863">
        <v>0</v>
      </c>
      <c r="PB269" s="863">
        <v>0</v>
      </c>
      <c r="PC269" s="863">
        <v>0</v>
      </c>
      <c r="PD269" s="863">
        <v>0</v>
      </c>
      <c r="PE269" s="863">
        <v>0</v>
      </c>
      <c r="PF269" s="863">
        <v>0</v>
      </c>
      <c r="PG269" s="863">
        <v>0</v>
      </c>
      <c r="PH269" s="863">
        <v>0</v>
      </c>
      <c r="PI269" s="863">
        <v>0</v>
      </c>
      <c r="PJ269" s="863">
        <v>0</v>
      </c>
      <c r="PK269" s="863">
        <v>0</v>
      </c>
      <c r="PL269" s="863">
        <v>0</v>
      </c>
      <c r="PM269" s="863">
        <v>0</v>
      </c>
      <c r="PN269" s="863">
        <v>0</v>
      </c>
      <c r="PO269" s="863">
        <v>0</v>
      </c>
      <c r="PP269" s="863">
        <v>0</v>
      </c>
      <c r="PQ269" s="863">
        <v>0</v>
      </c>
      <c r="PR269" s="863">
        <v>0</v>
      </c>
      <c r="PS269" s="863">
        <v>0</v>
      </c>
      <c r="PT269" s="863">
        <v>0</v>
      </c>
      <c r="PU269" s="863">
        <v>0</v>
      </c>
      <c r="PV269" s="863">
        <v>0</v>
      </c>
      <c r="PW269" s="863">
        <v>0</v>
      </c>
      <c r="PX269" s="863">
        <v>0</v>
      </c>
      <c r="PY269" s="863">
        <v>0</v>
      </c>
      <c r="PZ269" s="863">
        <v>0</v>
      </c>
      <c r="QA269" s="863">
        <v>0</v>
      </c>
      <c r="QB269" s="863">
        <v>0</v>
      </c>
      <c r="QC269" s="863">
        <v>0</v>
      </c>
      <c r="QD269" s="863">
        <v>0</v>
      </c>
      <c r="QE269" s="863">
        <v>0</v>
      </c>
      <c r="QF269" s="863">
        <v>0</v>
      </c>
      <c r="QG269" s="863">
        <v>0</v>
      </c>
      <c r="QH269" s="863">
        <v>0</v>
      </c>
      <c r="QI269" s="863">
        <v>0</v>
      </c>
      <c r="QJ269" s="863">
        <v>0</v>
      </c>
      <c r="QK269" s="863">
        <v>0</v>
      </c>
      <c r="QL269" s="863">
        <v>0</v>
      </c>
      <c r="QM269" s="863">
        <v>0</v>
      </c>
      <c r="QN269" s="863">
        <v>0</v>
      </c>
      <c r="QO269" s="863">
        <v>0</v>
      </c>
      <c r="QP269" s="863">
        <v>0</v>
      </c>
      <c r="QQ269" s="863">
        <v>0</v>
      </c>
      <c r="QR269" s="863">
        <v>0</v>
      </c>
      <c r="QS269" s="863">
        <v>0</v>
      </c>
      <c r="QT269" s="863">
        <v>0</v>
      </c>
      <c r="QU269" s="863">
        <v>0</v>
      </c>
      <c r="QV269" s="863">
        <v>0</v>
      </c>
      <c r="QW269" s="863">
        <v>0</v>
      </c>
      <c r="QX269" s="863">
        <v>0</v>
      </c>
      <c r="QY269" s="863">
        <v>0</v>
      </c>
      <c r="QZ269" s="863">
        <v>0</v>
      </c>
      <c r="RA269" s="863">
        <v>0</v>
      </c>
      <c r="RB269" s="863">
        <v>0</v>
      </c>
      <c r="RC269" s="863">
        <v>0</v>
      </c>
      <c r="RD269" s="863">
        <v>0</v>
      </c>
      <c r="RE269" s="863">
        <v>0</v>
      </c>
      <c r="RF269" s="863">
        <v>0</v>
      </c>
      <c r="RG269" s="863">
        <v>0</v>
      </c>
      <c r="RH269" s="863">
        <v>0</v>
      </c>
      <c r="RI269" s="863">
        <v>0</v>
      </c>
      <c r="RJ269" s="863">
        <v>0</v>
      </c>
      <c r="RK269" s="863">
        <v>0</v>
      </c>
      <c r="RL269" s="863">
        <v>0</v>
      </c>
      <c r="RM269" s="863">
        <v>0</v>
      </c>
      <c r="RN269" s="863">
        <v>0</v>
      </c>
      <c r="RO269" s="863">
        <v>0</v>
      </c>
      <c r="RP269" s="863">
        <v>0</v>
      </c>
      <c r="RQ269" s="863">
        <v>0</v>
      </c>
      <c r="RR269" s="863">
        <v>0</v>
      </c>
      <c r="RS269" s="863">
        <v>0</v>
      </c>
      <c r="RT269" s="863">
        <v>0</v>
      </c>
      <c r="RU269" s="863">
        <v>0</v>
      </c>
      <c r="RV269" s="863">
        <v>0</v>
      </c>
      <c r="RW269" s="863">
        <v>0</v>
      </c>
      <c r="RX269" s="863">
        <v>0</v>
      </c>
      <c r="RY269" s="863">
        <v>0</v>
      </c>
      <c r="RZ269" s="863">
        <v>0</v>
      </c>
      <c r="SA269" s="863">
        <v>0</v>
      </c>
      <c r="SB269" s="863">
        <v>0</v>
      </c>
      <c r="SC269" s="863">
        <v>0</v>
      </c>
      <c r="SD269" s="863">
        <v>0</v>
      </c>
      <c r="SE269" s="863">
        <v>0</v>
      </c>
      <c r="SF269" s="863">
        <v>0</v>
      </c>
      <c r="SG269" s="863">
        <v>0</v>
      </c>
      <c r="SH269" s="863">
        <v>0</v>
      </c>
      <c r="SI269" s="863">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760</v>
      </c>
      <c r="J270" s="661"/>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761</v>
      </c>
      <c r="J271" s="759"/>
      <c r="K271" s="864">
        <v>0</v>
      </c>
      <c r="L271" s="864">
        <v>0</v>
      </c>
      <c r="M271" s="864">
        <v>0</v>
      </c>
      <c r="N271" s="864">
        <v>0</v>
      </c>
      <c r="O271" s="864">
        <v>0</v>
      </c>
      <c r="P271" s="864">
        <v>0</v>
      </c>
      <c r="Q271" s="864">
        <v>0</v>
      </c>
      <c r="R271" s="864">
        <v>0</v>
      </c>
      <c r="S271" s="864">
        <v>0</v>
      </c>
      <c r="T271" s="864">
        <v>0</v>
      </c>
      <c r="U271" s="864">
        <v>0</v>
      </c>
      <c r="V271" s="864">
        <v>0</v>
      </c>
      <c r="W271" s="864">
        <v>0</v>
      </c>
      <c r="X271" s="864">
        <v>0</v>
      </c>
      <c r="Y271" s="864">
        <v>0</v>
      </c>
      <c r="Z271" s="864">
        <v>0</v>
      </c>
      <c r="AA271" s="864">
        <v>0</v>
      </c>
      <c r="AB271" s="864">
        <v>0</v>
      </c>
      <c r="AC271" s="864">
        <v>0</v>
      </c>
      <c r="AD271" s="864">
        <v>0</v>
      </c>
      <c r="AE271" s="864">
        <v>0</v>
      </c>
      <c r="AF271" s="864">
        <v>0</v>
      </c>
      <c r="AG271" s="864">
        <v>0</v>
      </c>
      <c r="AH271" s="864">
        <v>0</v>
      </c>
      <c r="AI271" s="864">
        <v>0</v>
      </c>
      <c r="AJ271" s="864">
        <v>0</v>
      </c>
      <c r="AK271" s="864">
        <v>0</v>
      </c>
      <c r="AL271" s="864">
        <v>0</v>
      </c>
      <c r="AM271" s="864">
        <v>0</v>
      </c>
      <c r="AN271" s="864">
        <v>0</v>
      </c>
      <c r="AO271" s="864">
        <v>0</v>
      </c>
      <c r="AP271" s="864">
        <v>0</v>
      </c>
      <c r="AQ271" s="864">
        <v>0</v>
      </c>
      <c r="AR271" s="864">
        <v>0</v>
      </c>
      <c r="AS271" s="864">
        <v>0</v>
      </c>
      <c r="AT271" s="864">
        <v>0</v>
      </c>
      <c r="AU271" s="864">
        <v>0</v>
      </c>
      <c r="AV271" s="864">
        <v>0</v>
      </c>
      <c r="AW271" s="864">
        <v>0</v>
      </c>
      <c r="AX271" s="864">
        <v>0</v>
      </c>
      <c r="AY271" s="864">
        <v>0</v>
      </c>
      <c r="AZ271" s="864">
        <v>0</v>
      </c>
      <c r="BA271" s="864">
        <v>0</v>
      </c>
      <c r="BB271" s="864">
        <v>0</v>
      </c>
      <c r="BC271" s="864">
        <v>0</v>
      </c>
      <c r="BD271" s="864">
        <v>0</v>
      </c>
      <c r="BE271" s="864">
        <v>0</v>
      </c>
      <c r="BF271" s="864">
        <v>0</v>
      </c>
      <c r="BG271" s="864">
        <v>0</v>
      </c>
      <c r="BH271" s="864">
        <v>0</v>
      </c>
      <c r="BI271" s="864">
        <v>0</v>
      </c>
      <c r="BJ271" s="864">
        <v>0</v>
      </c>
      <c r="BK271" s="864">
        <v>0</v>
      </c>
      <c r="BL271" s="864">
        <v>0</v>
      </c>
      <c r="BM271" s="864">
        <v>0</v>
      </c>
      <c r="BN271" s="864">
        <v>0</v>
      </c>
      <c r="BO271" s="864">
        <v>0</v>
      </c>
      <c r="BP271" s="864">
        <v>0</v>
      </c>
      <c r="BQ271" s="864">
        <v>0</v>
      </c>
      <c r="BR271" s="864">
        <v>0</v>
      </c>
      <c r="BS271" s="864">
        <v>0</v>
      </c>
      <c r="BT271" s="864">
        <v>0</v>
      </c>
      <c r="BU271" s="864">
        <v>0</v>
      </c>
      <c r="BV271" s="864">
        <v>0</v>
      </c>
      <c r="BW271" s="864">
        <v>0</v>
      </c>
      <c r="BX271" s="864">
        <v>0</v>
      </c>
      <c r="BY271" s="864">
        <v>0</v>
      </c>
      <c r="BZ271" s="864">
        <v>0</v>
      </c>
      <c r="CA271" s="864">
        <v>0</v>
      </c>
      <c r="CB271" s="864">
        <v>0</v>
      </c>
      <c r="CC271" s="864">
        <v>0</v>
      </c>
      <c r="CD271" s="864">
        <v>0</v>
      </c>
      <c r="CE271" s="864">
        <v>0</v>
      </c>
      <c r="CF271" s="864">
        <v>0</v>
      </c>
      <c r="CG271" s="864">
        <v>0</v>
      </c>
      <c r="CH271" s="864">
        <v>0</v>
      </c>
      <c r="CI271" s="864">
        <v>0</v>
      </c>
      <c r="CJ271" s="864">
        <v>0</v>
      </c>
      <c r="CK271" s="864">
        <v>0</v>
      </c>
      <c r="CL271" s="864">
        <v>0</v>
      </c>
      <c r="CM271" s="864">
        <v>0</v>
      </c>
      <c r="CN271" s="864">
        <v>0</v>
      </c>
      <c r="CO271" s="864">
        <v>0</v>
      </c>
      <c r="CP271" s="864">
        <v>0</v>
      </c>
      <c r="CQ271" s="864">
        <v>0</v>
      </c>
      <c r="CR271" s="864">
        <v>0</v>
      </c>
      <c r="CS271" s="864">
        <v>0</v>
      </c>
      <c r="CT271" s="864">
        <v>0</v>
      </c>
      <c r="CU271" s="864">
        <v>0</v>
      </c>
      <c r="CV271" s="864">
        <v>0</v>
      </c>
      <c r="CW271" s="864">
        <v>0</v>
      </c>
      <c r="CX271" s="864">
        <v>0</v>
      </c>
      <c r="CY271" s="864">
        <v>0</v>
      </c>
      <c r="CZ271" s="864">
        <v>0</v>
      </c>
      <c r="DA271" s="864">
        <v>0</v>
      </c>
      <c r="DB271" s="864">
        <v>0</v>
      </c>
      <c r="DC271" s="864">
        <v>0</v>
      </c>
      <c r="DD271" s="864">
        <v>0</v>
      </c>
      <c r="DE271" s="864">
        <v>0</v>
      </c>
      <c r="DF271" s="864">
        <v>0</v>
      </c>
      <c r="DG271" s="864">
        <v>0</v>
      </c>
      <c r="DH271" s="864">
        <v>0</v>
      </c>
      <c r="DI271" s="864">
        <v>0</v>
      </c>
      <c r="DJ271" s="864">
        <v>0</v>
      </c>
      <c r="DK271" s="864">
        <v>0</v>
      </c>
      <c r="DL271" s="864">
        <v>0</v>
      </c>
      <c r="DM271" s="864">
        <v>0</v>
      </c>
      <c r="DN271" s="864">
        <v>0</v>
      </c>
      <c r="DO271" s="864">
        <v>0</v>
      </c>
      <c r="DP271" s="864">
        <v>0</v>
      </c>
      <c r="DQ271" s="864">
        <v>0</v>
      </c>
      <c r="DR271" s="864">
        <v>0</v>
      </c>
      <c r="DS271" s="864">
        <v>0</v>
      </c>
      <c r="DT271" s="864">
        <v>0</v>
      </c>
      <c r="DU271" s="864">
        <v>0</v>
      </c>
      <c r="DV271" s="864">
        <v>0</v>
      </c>
      <c r="DW271" s="864">
        <v>0</v>
      </c>
      <c r="DX271" s="864">
        <v>0</v>
      </c>
      <c r="DY271" s="864">
        <v>0</v>
      </c>
      <c r="DZ271" s="864">
        <v>0</v>
      </c>
      <c r="EA271" s="864">
        <v>0</v>
      </c>
      <c r="EB271" s="864">
        <v>0</v>
      </c>
      <c r="EC271" s="864">
        <v>0</v>
      </c>
      <c r="ED271" s="864">
        <v>0</v>
      </c>
      <c r="EE271" s="864">
        <v>0</v>
      </c>
      <c r="EF271" s="864">
        <v>0</v>
      </c>
      <c r="EG271" s="864">
        <v>0</v>
      </c>
      <c r="EH271" s="864">
        <v>0</v>
      </c>
      <c r="EI271" s="864">
        <v>0</v>
      </c>
      <c r="EJ271" s="864">
        <v>0</v>
      </c>
      <c r="EK271" s="864">
        <v>0</v>
      </c>
      <c r="EL271" s="864">
        <v>0</v>
      </c>
      <c r="EM271" s="864">
        <v>0</v>
      </c>
      <c r="EN271" s="864">
        <v>0</v>
      </c>
      <c r="EO271" s="864">
        <v>0</v>
      </c>
      <c r="EP271" s="864">
        <v>0</v>
      </c>
      <c r="EQ271" s="864">
        <v>0</v>
      </c>
      <c r="ER271" s="864">
        <v>0</v>
      </c>
      <c r="ES271" s="864">
        <v>0</v>
      </c>
      <c r="ET271" s="864">
        <v>0</v>
      </c>
      <c r="EU271" s="864">
        <v>0</v>
      </c>
      <c r="EV271" s="864">
        <v>0</v>
      </c>
      <c r="EW271" s="864">
        <v>0</v>
      </c>
      <c r="EX271" s="864">
        <v>0</v>
      </c>
      <c r="EY271" s="864">
        <v>0</v>
      </c>
      <c r="EZ271" s="864">
        <v>0</v>
      </c>
      <c r="FA271" s="864">
        <v>0</v>
      </c>
      <c r="FB271" s="864">
        <v>0</v>
      </c>
      <c r="FC271" s="864">
        <v>0</v>
      </c>
      <c r="FD271" s="864">
        <v>0</v>
      </c>
      <c r="FE271" s="864">
        <v>0</v>
      </c>
      <c r="FF271" s="864">
        <v>0</v>
      </c>
      <c r="FG271" s="864">
        <v>0</v>
      </c>
      <c r="FH271" s="864">
        <v>0</v>
      </c>
      <c r="FI271" s="864">
        <v>0</v>
      </c>
      <c r="FJ271" s="864">
        <v>0</v>
      </c>
      <c r="FK271" s="864">
        <v>0</v>
      </c>
      <c r="FL271" s="864">
        <v>0</v>
      </c>
      <c r="FM271" s="864">
        <v>0</v>
      </c>
      <c r="FN271" s="864">
        <v>0</v>
      </c>
      <c r="FO271" s="864">
        <v>0</v>
      </c>
      <c r="FP271" s="864">
        <v>0</v>
      </c>
      <c r="FQ271" s="864">
        <v>0</v>
      </c>
      <c r="FR271" s="864">
        <v>0</v>
      </c>
      <c r="FS271" s="864">
        <v>0</v>
      </c>
      <c r="FT271" s="864">
        <v>0</v>
      </c>
      <c r="FU271" s="864">
        <v>0</v>
      </c>
      <c r="FV271" s="864">
        <v>0</v>
      </c>
      <c r="FW271" s="864">
        <v>0</v>
      </c>
      <c r="FX271" s="864">
        <v>0</v>
      </c>
      <c r="FY271" s="864">
        <v>0</v>
      </c>
      <c r="FZ271" s="864">
        <v>0</v>
      </c>
      <c r="GA271" s="864">
        <v>0</v>
      </c>
      <c r="GB271" s="864">
        <v>0</v>
      </c>
      <c r="GC271" s="864">
        <v>0</v>
      </c>
      <c r="GD271" s="864">
        <v>0</v>
      </c>
      <c r="GE271" s="864">
        <v>0</v>
      </c>
      <c r="GF271" s="864">
        <v>0</v>
      </c>
      <c r="GG271" s="864">
        <v>0</v>
      </c>
      <c r="GH271" s="864">
        <v>0</v>
      </c>
      <c r="GI271" s="864">
        <v>0</v>
      </c>
      <c r="GJ271" s="864">
        <v>0</v>
      </c>
      <c r="GK271" s="864">
        <v>0</v>
      </c>
      <c r="GL271" s="864">
        <v>0</v>
      </c>
      <c r="GM271" s="864">
        <v>0</v>
      </c>
      <c r="GN271" s="864">
        <v>0</v>
      </c>
      <c r="GO271" s="864">
        <v>0</v>
      </c>
      <c r="GP271" s="864">
        <v>0</v>
      </c>
      <c r="GQ271" s="864">
        <v>0</v>
      </c>
      <c r="GR271" s="864">
        <v>0</v>
      </c>
      <c r="GS271" s="864">
        <v>0</v>
      </c>
      <c r="GT271" s="864">
        <v>0</v>
      </c>
      <c r="GU271" s="864">
        <v>0</v>
      </c>
      <c r="GV271" s="864">
        <v>0</v>
      </c>
      <c r="GW271" s="864">
        <v>0</v>
      </c>
      <c r="GX271" s="864">
        <v>0</v>
      </c>
      <c r="GY271" s="864">
        <v>0</v>
      </c>
      <c r="GZ271" s="864">
        <v>0</v>
      </c>
      <c r="HA271" s="864">
        <v>0</v>
      </c>
      <c r="HB271" s="864">
        <v>0</v>
      </c>
      <c r="HC271" s="864">
        <v>0</v>
      </c>
      <c r="HD271" s="864">
        <v>0</v>
      </c>
      <c r="HE271" s="864">
        <v>0</v>
      </c>
      <c r="HF271" s="864">
        <v>0</v>
      </c>
      <c r="HG271" s="864">
        <v>0</v>
      </c>
      <c r="HH271" s="864">
        <v>0</v>
      </c>
      <c r="HI271" s="864">
        <v>0</v>
      </c>
      <c r="HJ271" s="864">
        <v>0</v>
      </c>
      <c r="HK271" s="864">
        <v>0</v>
      </c>
      <c r="HL271" s="864">
        <v>0</v>
      </c>
      <c r="HM271" s="864">
        <v>0</v>
      </c>
      <c r="HN271" s="864">
        <v>0</v>
      </c>
      <c r="HO271" s="864">
        <v>0</v>
      </c>
      <c r="HP271" s="864">
        <v>0</v>
      </c>
      <c r="HQ271" s="864">
        <v>0</v>
      </c>
      <c r="HR271" s="864">
        <v>0</v>
      </c>
      <c r="HS271" s="864">
        <v>0</v>
      </c>
      <c r="HT271" s="864">
        <v>0</v>
      </c>
      <c r="HU271" s="864">
        <v>0</v>
      </c>
      <c r="HV271" s="864">
        <v>0</v>
      </c>
      <c r="HW271" s="864">
        <v>0</v>
      </c>
      <c r="HX271" s="864">
        <v>0</v>
      </c>
      <c r="HY271" s="864">
        <v>0</v>
      </c>
      <c r="HZ271" s="864">
        <v>0</v>
      </c>
      <c r="IA271" s="864">
        <v>0</v>
      </c>
      <c r="IB271" s="864">
        <v>0</v>
      </c>
      <c r="IC271" s="864">
        <v>0</v>
      </c>
      <c r="ID271" s="864">
        <v>0</v>
      </c>
      <c r="IE271" s="864">
        <v>0</v>
      </c>
      <c r="IF271" s="864">
        <v>0</v>
      </c>
      <c r="IG271" s="864">
        <v>0</v>
      </c>
      <c r="IH271" s="864">
        <v>0</v>
      </c>
      <c r="II271" s="864">
        <v>0</v>
      </c>
      <c r="IJ271" s="864">
        <v>0</v>
      </c>
      <c r="IK271" s="864">
        <v>0</v>
      </c>
      <c r="IL271" s="864">
        <v>0</v>
      </c>
      <c r="IM271" s="864">
        <v>0</v>
      </c>
      <c r="IN271" s="864">
        <v>0</v>
      </c>
      <c r="IO271" s="864">
        <v>0</v>
      </c>
      <c r="IP271" s="864">
        <v>0</v>
      </c>
      <c r="IQ271" s="864">
        <v>0</v>
      </c>
      <c r="IR271" s="864">
        <v>0</v>
      </c>
      <c r="IS271" s="864">
        <v>0</v>
      </c>
      <c r="IT271" s="864">
        <v>0</v>
      </c>
      <c r="IU271" s="864">
        <v>0</v>
      </c>
      <c r="IV271" s="864">
        <v>0</v>
      </c>
      <c r="IW271" s="864">
        <v>0</v>
      </c>
      <c r="IX271" s="864">
        <v>0</v>
      </c>
      <c r="IY271" s="864">
        <v>0</v>
      </c>
      <c r="IZ271" s="864">
        <v>0</v>
      </c>
      <c r="JA271" s="864">
        <v>0</v>
      </c>
      <c r="JB271" s="864">
        <v>0</v>
      </c>
      <c r="JC271" s="864">
        <v>0</v>
      </c>
      <c r="JD271" s="864">
        <v>0</v>
      </c>
      <c r="JE271" s="864">
        <v>0</v>
      </c>
      <c r="JF271" s="864">
        <v>0</v>
      </c>
      <c r="JG271" s="864">
        <v>0</v>
      </c>
      <c r="JH271" s="864">
        <v>0</v>
      </c>
      <c r="JI271" s="864">
        <v>0</v>
      </c>
      <c r="JJ271" s="864">
        <v>0</v>
      </c>
      <c r="JK271" s="864">
        <v>0</v>
      </c>
      <c r="JL271" s="864">
        <v>0</v>
      </c>
      <c r="JM271" s="864">
        <v>0</v>
      </c>
      <c r="JN271" s="864">
        <v>0</v>
      </c>
      <c r="JO271" s="864">
        <v>0</v>
      </c>
      <c r="JP271" s="864">
        <v>0</v>
      </c>
      <c r="JQ271" s="864">
        <v>0</v>
      </c>
      <c r="JR271" s="864">
        <v>0</v>
      </c>
      <c r="JS271" s="864">
        <v>0</v>
      </c>
      <c r="JT271" s="864">
        <v>0</v>
      </c>
      <c r="JU271" s="864">
        <v>0</v>
      </c>
      <c r="JV271" s="864">
        <v>0</v>
      </c>
      <c r="JW271" s="864">
        <v>0</v>
      </c>
      <c r="JX271" s="864">
        <v>0</v>
      </c>
      <c r="JY271" s="864">
        <v>0</v>
      </c>
      <c r="JZ271" s="864">
        <v>0</v>
      </c>
      <c r="KA271" s="864">
        <v>0</v>
      </c>
      <c r="KB271" s="864">
        <v>0</v>
      </c>
      <c r="KC271" s="864">
        <v>0</v>
      </c>
      <c r="KD271" s="864">
        <v>0</v>
      </c>
      <c r="KE271" s="864">
        <v>0</v>
      </c>
      <c r="KF271" s="864">
        <v>0</v>
      </c>
      <c r="KG271" s="864">
        <v>0</v>
      </c>
      <c r="KH271" s="864">
        <v>0</v>
      </c>
      <c r="KI271" s="864">
        <v>0</v>
      </c>
      <c r="KJ271" s="864">
        <v>0</v>
      </c>
      <c r="KK271" s="864">
        <v>0</v>
      </c>
      <c r="KL271" s="864">
        <v>0</v>
      </c>
      <c r="KM271" s="864">
        <v>0</v>
      </c>
      <c r="KN271" s="864">
        <v>0</v>
      </c>
      <c r="KO271" s="864">
        <v>0</v>
      </c>
      <c r="KP271" s="864">
        <v>0</v>
      </c>
      <c r="KQ271" s="864">
        <v>0</v>
      </c>
      <c r="KR271" s="864">
        <v>0</v>
      </c>
      <c r="KS271" s="864">
        <v>0</v>
      </c>
      <c r="KT271" s="864">
        <v>0</v>
      </c>
      <c r="KU271" s="864">
        <v>0</v>
      </c>
      <c r="KV271" s="864">
        <v>0</v>
      </c>
      <c r="KW271" s="864">
        <v>0</v>
      </c>
      <c r="KX271" s="864">
        <v>0</v>
      </c>
      <c r="KY271" s="864">
        <v>0</v>
      </c>
      <c r="KZ271" s="864">
        <v>0</v>
      </c>
      <c r="LA271" s="864">
        <v>0</v>
      </c>
      <c r="LB271" s="864">
        <v>0</v>
      </c>
      <c r="LC271" s="864">
        <v>0</v>
      </c>
      <c r="LD271" s="864">
        <v>0</v>
      </c>
      <c r="LE271" s="864">
        <v>0</v>
      </c>
      <c r="LF271" s="864">
        <v>0</v>
      </c>
      <c r="LG271" s="864">
        <v>0</v>
      </c>
      <c r="LH271" s="864">
        <v>0</v>
      </c>
      <c r="LI271" s="864">
        <v>0</v>
      </c>
      <c r="LJ271" s="864">
        <v>0</v>
      </c>
      <c r="LK271" s="864">
        <v>0</v>
      </c>
      <c r="LL271" s="864">
        <v>0</v>
      </c>
      <c r="LM271" s="864">
        <v>0</v>
      </c>
      <c r="LN271" s="864">
        <v>0</v>
      </c>
      <c r="LO271" s="864">
        <v>0</v>
      </c>
      <c r="LP271" s="864">
        <v>0</v>
      </c>
      <c r="LQ271" s="864">
        <v>0</v>
      </c>
      <c r="LR271" s="864">
        <v>0</v>
      </c>
      <c r="LS271" s="864">
        <v>0</v>
      </c>
      <c r="LT271" s="864">
        <v>0</v>
      </c>
      <c r="LU271" s="864">
        <v>0</v>
      </c>
      <c r="LV271" s="864">
        <v>0</v>
      </c>
      <c r="LW271" s="864">
        <v>0</v>
      </c>
      <c r="LX271" s="864">
        <v>0</v>
      </c>
      <c r="LY271" s="864">
        <v>0</v>
      </c>
      <c r="LZ271" s="864">
        <v>0</v>
      </c>
      <c r="MA271" s="864">
        <v>0</v>
      </c>
      <c r="MB271" s="864">
        <v>0</v>
      </c>
      <c r="MC271" s="864">
        <v>0</v>
      </c>
      <c r="MD271" s="864">
        <v>0</v>
      </c>
      <c r="ME271" s="864">
        <v>0</v>
      </c>
      <c r="MF271" s="864">
        <v>0</v>
      </c>
      <c r="MG271" s="864">
        <v>0</v>
      </c>
      <c r="MH271" s="864">
        <v>0</v>
      </c>
      <c r="MI271" s="864">
        <v>0</v>
      </c>
      <c r="MJ271" s="864">
        <v>0</v>
      </c>
      <c r="MK271" s="864">
        <v>0</v>
      </c>
      <c r="ML271" s="864">
        <v>0</v>
      </c>
      <c r="MM271" s="864">
        <v>0</v>
      </c>
      <c r="MN271" s="864">
        <v>0</v>
      </c>
      <c r="MO271" s="864">
        <v>0</v>
      </c>
      <c r="MP271" s="864">
        <v>0</v>
      </c>
      <c r="MQ271" s="864">
        <v>0</v>
      </c>
      <c r="MR271" s="864">
        <v>0</v>
      </c>
      <c r="MS271" s="864">
        <v>0</v>
      </c>
      <c r="MT271" s="864">
        <v>0</v>
      </c>
      <c r="MU271" s="864">
        <v>0</v>
      </c>
      <c r="MV271" s="864">
        <v>0</v>
      </c>
      <c r="MW271" s="864">
        <v>0</v>
      </c>
      <c r="MX271" s="864">
        <v>0</v>
      </c>
      <c r="MY271" s="864">
        <v>0</v>
      </c>
      <c r="MZ271" s="864">
        <v>0</v>
      </c>
      <c r="NA271" s="864">
        <v>0</v>
      </c>
      <c r="NB271" s="864">
        <v>0</v>
      </c>
      <c r="NC271" s="864">
        <v>0</v>
      </c>
      <c r="ND271" s="864">
        <v>0</v>
      </c>
      <c r="NE271" s="864">
        <v>0</v>
      </c>
      <c r="NF271" s="864">
        <v>0</v>
      </c>
      <c r="NG271" s="864">
        <v>0</v>
      </c>
      <c r="NH271" s="864">
        <v>0</v>
      </c>
      <c r="NI271" s="864">
        <v>0</v>
      </c>
      <c r="NJ271" s="864">
        <v>0</v>
      </c>
      <c r="NK271" s="864">
        <v>0</v>
      </c>
      <c r="NL271" s="864">
        <v>0</v>
      </c>
      <c r="NM271" s="864">
        <v>0</v>
      </c>
      <c r="NN271" s="864">
        <v>0</v>
      </c>
      <c r="NO271" s="864">
        <v>0</v>
      </c>
      <c r="NP271" s="864">
        <v>0</v>
      </c>
      <c r="NQ271" s="864">
        <v>0</v>
      </c>
      <c r="NR271" s="864">
        <v>0</v>
      </c>
      <c r="NS271" s="864">
        <v>0</v>
      </c>
      <c r="NT271" s="864">
        <v>0</v>
      </c>
      <c r="NU271" s="864">
        <v>0</v>
      </c>
      <c r="NV271" s="864">
        <v>0</v>
      </c>
      <c r="NW271" s="864">
        <v>0</v>
      </c>
      <c r="NX271" s="864">
        <v>0</v>
      </c>
      <c r="NY271" s="864">
        <v>0</v>
      </c>
      <c r="NZ271" s="864">
        <v>0</v>
      </c>
      <c r="OA271" s="864">
        <v>0</v>
      </c>
      <c r="OB271" s="864">
        <v>0</v>
      </c>
      <c r="OC271" s="864">
        <v>0</v>
      </c>
      <c r="OD271" s="864">
        <v>0</v>
      </c>
      <c r="OE271" s="864">
        <v>0</v>
      </c>
      <c r="OF271" s="864">
        <v>0</v>
      </c>
      <c r="OG271" s="864">
        <v>0</v>
      </c>
      <c r="OH271" s="864">
        <v>0</v>
      </c>
      <c r="OI271" s="864">
        <v>0</v>
      </c>
      <c r="OJ271" s="864">
        <v>0</v>
      </c>
      <c r="OK271" s="864">
        <v>0</v>
      </c>
      <c r="OL271" s="864">
        <v>0</v>
      </c>
      <c r="OM271" s="864">
        <v>0</v>
      </c>
      <c r="ON271" s="864">
        <v>0</v>
      </c>
      <c r="OO271" s="864">
        <v>0</v>
      </c>
      <c r="OP271" s="864">
        <v>0</v>
      </c>
      <c r="OQ271" s="864">
        <v>0</v>
      </c>
      <c r="OR271" s="864">
        <v>0</v>
      </c>
      <c r="OS271" s="864">
        <v>0</v>
      </c>
      <c r="OT271" s="864">
        <v>0</v>
      </c>
      <c r="OU271" s="864">
        <v>0</v>
      </c>
      <c r="OV271" s="864">
        <v>0</v>
      </c>
      <c r="OW271" s="864">
        <v>0</v>
      </c>
      <c r="OX271" s="864">
        <v>0</v>
      </c>
      <c r="OY271" s="864">
        <v>0</v>
      </c>
      <c r="OZ271" s="864">
        <v>0</v>
      </c>
      <c r="PA271" s="864">
        <v>0</v>
      </c>
      <c r="PB271" s="864">
        <v>0</v>
      </c>
      <c r="PC271" s="864">
        <v>0</v>
      </c>
      <c r="PD271" s="864">
        <v>0</v>
      </c>
      <c r="PE271" s="864">
        <v>0</v>
      </c>
      <c r="PF271" s="864">
        <v>0</v>
      </c>
      <c r="PG271" s="864">
        <v>0</v>
      </c>
      <c r="PH271" s="864">
        <v>0</v>
      </c>
      <c r="PI271" s="864">
        <v>0</v>
      </c>
      <c r="PJ271" s="864">
        <v>0</v>
      </c>
      <c r="PK271" s="864">
        <v>0</v>
      </c>
      <c r="PL271" s="864">
        <v>0</v>
      </c>
      <c r="PM271" s="864">
        <v>0</v>
      </c>
      <c r="PN271" s="864">
        <v>0</v>
      </c>
      <c r="PO271" s="864">
        <v>0</v>
      </c>
      <c r="PP271" s="864">
        <v>0</v>
      </c>
      <c r="PQ271" s="864">
        <v>0</v>
      </c>
      <c r="PR271" s="864">
        <v>0</v>
      </c>
      <c r="PS271" s="864">
        <v>0</v>
      </c>
      <c r="PT271" s="864">
        <v>0</v>
      </c>
      <c r="PU271" s="864">
        <v>0</v>
      </c>
      <c r="PV271" s="864">
        <v>0</v>
      </c>
      <c r="PW271" s="864">
        <v>0</v>
      </c>
      <c r="PX271" s="864">
        <v>0</v>
      </c>
      <c r="PY271" s="864">
        <v>0</v>
      </c>
      <c r="PZ271" s="864">
        <v>0</v>
      </c>
      <c r="QA271" s="864">
        <v>0</v>
      </c>
      <c r="QB271" s="864">
        <v>0</v>
      </c>
      <c r="QC271" s="864">
        <v>0</v>
      </c>
      <c r="QD271" s="864">
        <v>0</v>
      </c>
      <c r="QE271" s="864">
        <v>0</v>
      </c>
      <c r="QF271" s="864">
        <v>0</v>
      </c>
      <c r="QG271" s="864">
        <v>0</v>
      </c>
      <c r="QH271" s="864">
        <v>0</v>
      </c>
      <c r="QI271" s="864">
        <v>0</v>
      </c>
      <c r="QJ271" s="864">
        <v>0</v>
      </c>
      <c r="QK271" s="864">
        <v>0</v>
      </c>
      <c r="QL271" s="864">
        <v>0</v>
      </c>
      <c r="QM271" s="864">
        <v>0</v>
      </c>
      <c r="QN271" s="864">
        <v>0</v>
      </c>
      <c r="QO271" s="864">
        <v>0</v>
      </c>
      <c r="QP271" s="864">
        <v>0</v>
      </c>
      <c r="QQ271" s="864">
        <v>0</v>
      </c>
      <c r="QR271" s="864">
        <v>0</v>
      </c>
      <c r="QS271" s="864">
        <v>0</v>
      </c>
      <c r="QT271" s="864">
        <v>0</v>
      </c>
      <c r="QU271" s="864">
        <v>0</v>
      </c>
      <c r="QV271" s="864">
        <v>0</v>
      </c>
      <c r="QW271" s="864">
        <v>0</v>
      </c>
      <c r="QX271" s="864">
        <v>0</v>
      </c>
      <c r="QY271" s="864">
        <v>0</v>
      </c>
      <c r="QZ271" s="864">
        <v>0</v>
      </c>
      <c r="RA271" s="864">
        <v>0</v>
      </c>
      <c r="RB271" s="864">
        <v>0</v>
      </c>
      <c r="RC271" s="864">
        <v>0</v>
      </c>
      <c r="RD271" s="864">
        <v>0</v>
      </c>
      <c r="RE271" s="864">
        <v>0</v>
      </c>
      <c r="RF271" s="864">
        <v>0</v>
      </c>
      <c r="RG271" s="864">
        <v>0</v>
      </c>
      <c r="RH271" s="864">
        <v>0</v>
      </c>
      <c r="RI271" s="864">
        <v>0</v>
      </c>
      <c r="RJ271" s="864">
        <v>0</v>
      </c>
      <c r="RK271" s="864">
        <v>0</v>
      </c>
      <c r="RL271" s="864">
        <v>0</v>
      </c>
      <c r="RM271" s="864">
        <v>0</v>
      </c>
      <c r="RN271" s="864">
        <v>0</v>
      </c>
      <c r="RO271" s="864">
        <v>0</v>
      </c>
      <c r="RP271" s="864">
        <v>0</v>
      </c>
      <c r="RQ271" s="864">
        <v>0</v>
      </c>
      <c r="RR271" s="864">
        <v>0</v>
      </c>
      <c r="RS271" s="864">
        <v>0</v>
      </c>
      <c r="RT271" s="864">
        <v>0</v>
      </c>
      <c r="RU271" s="864">
        <v>0</v>
      </c>
      <c r="RV271" s="864">
        <v>0</v>
      </c>
      <c r="RW271" s="864">
        <v>0</v>
      </c>
      <c r="RX271" s="864">
        <v>0</v>
      </c>
      <c r="RY271" s="864">
        <v>0</v>
      </c>
      <c r="RZ271" s="864">
        <v>0</v>
      </c>
      <c r="SA271" s="864">
        <v>0</v>
      </c>
      <c r="SB271" s="864">
        <v>0</v>
      </c>
      <c r="SC271" s="864">
        <v>0</v>
      </c>
      <c r="SD271" s="864">
        <v>0</v>
      </c>
      <c r="SE271" s="864">
        <v>0</v>
      </c>
      <c r="SF271" s="864">
        <v>0</v>
      </c>
      <c r="SG271" s="864">
        <v>0</v>
      </c>
      <c r="SH271" s="864">
        <v>0</v>
      </c>
      <c r="SI271" s="864">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762</v>
      </c>
      <c r="J272" s="770"/>
      <c r="K272" s="866">
        <v>0</v>
      </c>
      <c r="L272" s="866">
        <v>0</v>
      </c>
      <c r="M272" s="866">
        <v>0</v>
      </c>
      <c r="N272" s="866">
        <v>0</v>
      </c>
      <c r="O272" s="866">
        <v>0</v>
      </c>
      <c r="P272" s="866">
        <v>0</v>
      </c>
      <c r="Q272" s="866">
        <v>0</v>
      </c>
      <c r="R272" s="866">
        <v>0</v>
      </c>
      <c r="S272" s="866">
        <v>0</v>
      </c>
      <c r="T272" s="866">
        <v>0</v>
      </c>
      <c r="U272" s="866">
        <v>0</v>
      </c>
      <c r="V272" s="866">
        <v>0</v>
      </c>
      <c r="W272" s="866">
        <v>0</v>
      </c>
      <c r="X272" s="866">
        <v>0</v>
      </c>
      <c r="Y272" s="866">
        <v>0</v>
      </c>
      <c r="Z272" s="866">
        <v>0</v>
      </c>
      <c r="AA272" s="866">
        <v>0</v>
      </c>
      <c r="AB272" s="866">
        <v>0</v>
      </c>
      <c r="AC272" s="866">
        <v>0</v>
      </c>
      <c r="AD272" s="866">
        <v>0</v>
      </c>
      <c r="AE272" s="866">
        <v>0</v>
      </c>
      <c r="AF272" s="866">
        <v>0</v>
      </c>
      <c r="AG272" s="866">
        <v>0</v>
      </c>
      <c r="AH272" s="866">
        <v>0</v>
      </c>
      <c r="AI272" s="866">
        <v>0</v>
      </c>
      <c r="AJ272" s="866">
        <v>0</v>
      </c>
      <c r="AK272" s="866">
        <v>0</v>
      </c>
      <c r="AL272" s="866">
        <v>0</v>
      </c>
      <c r="AM272" s="866">
        <v>0</v>
      </c>
      <c r="AN272" s="866">
        <v>0</v>
      </c>
      <c r="AO272" s="866">
        <v>0</v>
      </c>
      <c r="AP272" s="866">
        <v>0</v>
      </c>
      <c r="AQ272" s="866">
        <v>0</v>
      </c>
      <c r="AR272" s="866">
        <v>0</v>
      </c>
      <c r="AS272" s="866">
        <v>0</v>
      </c>
      <c r="AT272" s="866">
        <v>0</v>
      </c>
      <c r="AU272" s="866">
        <v>0</v>
      </c>
      <c r="AV272" s="866">
        <v>0</v>
      </c>
      <c r="AW272" s="866">
        <v>0</v>
      </c>
      <c r="AX272" s="866">
        <v>0</v>
      </c>
      <c r="AY272" s="866">
        <v>0</v>
      </c>
      <c r="AZ272" s="866">
        <v>0</v>
      </c>
      <c r="BA272" s="866">
        <v>0</v>
      </c>
      <c r="BB272" s="866">
        <v>0</v>
      </c>
      <c r="BC272" s="866">
        <v>0</v>
      </c>
      <c r="BD272" s="866">
        <v>0</v>
      </c>
      <c r="BE272" s="866">
        <v>0</v>
      </c>
      <c r="BF272" s="866">
        <v>0</v>
      </c>
      <c r="BG272" s="866">
        <v>0</v>
      </c>
      <c r="BH272" s="866">
        <v>0</v>
      </c>
      <c r="BI272" s="866">
        <v>0</v>
      </c>
      <c r="BJ272" s="866">
        <v>0</v>
      </c>
      <c r="BK272" s="866">
        <v>0</v>
      </c>
      <c r="BL272" s="866">
        <v>0</v>
      </c>
      <c r="BM272" s="866">
        <v>0</v>
      </c>
      <c r="BN272" s="866">
        <v>0</v>
      </c>
      <c r="BO272" s="866">
        <v>0</v>
      </c>
      <c r="BP272" s="866">
        <v>0</v>
      </c>
      <c r="BQ272" s="866">
        <v>0</v>
      </c>
      <c r="BR272" s="866">
        <v>0</v>
      </c>
      <c r="BS272" s="866">
        <v>0</v>
      </c>
      <c r="BT272" s="866">
        <v>0</v>
      </c>
      <c r="BU272" s="866">
        <v>0</v>
      </c>
      <c r="BV272" s="866">
        <v>0</v>
      </c>
      <c r="BW272" s="866">
        <v>0</v>
      </c>
      <c r="BX272" s="866">
        <v>0</v>
      </c>
      <c r="BY272" s="866">
        <v>0</v>
      </c>
      <c r="BZ272" s="866">
        <v>0</v>
      </c>
      <c r="CA272" s="866">
        <v>0</v>
      </c>
      <c r="CB272" s="866">
        <v>0</v>
      </c>
      <c r="CC272" s="866">
        <v>0</v>
      </c>
      <c r="CD272" s="866">
        <v>0</v>
      </c>
      <c r="CE272" s="866">
        <v>0</v>
      </c>
      <c r="CF272" s="866">
        <v>0</v>
      </c>
      <c r="CG272" s="866">
        <v>0</v>
      </c>
      <c r="CH272" s="866">
        <v>0</v>
      </c>
      <c r="CI272" s="866">
        <v>0</v>
      </c>
      <c r="CJ272" s="866">
        <v>0</v>
      </c>
      <c r="CK272" s="866">
        <v>0</v>
      </c>
      <c r="CL272" s="866">
        <v>0</v>
      </c>
      <c r="CM272" s="866">
        <v>0</v>
      </c>
      <c r="CN272" s="866">
        <v>0</v>
      </c>
      <c r="CO272" s="866">
        <v>0</v>
      </c>
      <c r="CP272" s="866">
        <v>0</v>
      </c>
      <c r="CQ272" s="866">
        <v>0</v>
      </c>
      <c r="CR272" s="866">
        <v>0</v>
      </c>
      <c r="CS272" s="866">
        <v>0</v>
      </c>
      <c r="CT272" s="866">
        <v>0</v>
      </c>
      <c r="CU272" s="866">
        <v>0</v>
      </c>
      <c r="CV272" s="866">
        <v>0</v>
      </c>
      <c r="CW272" s="866">
        <v>0</v>
      </c>
      <c r="CX272" s="866">
        <v>0</v>
      </c>
      <c r="CY272" s="866">
        <v>0</v>
      </c>
      <c r="CZ272" s="866">
        <v>0</v>
      </c>
      <c r="DA272" s="866">
        <v>0</v>
      </c>
      <c r="DB272" s="866">
        <v>0</v>
      </c>
      <c r="DC272" s="866">
        <v>0</v>
      </c>
      <c r="DD272" s="866">
        <v>0</v>
      </c>
      <c r="DE272" s="866">
        <v>0</v>
      </c>
      <c r="DF272" s="866">
        <v>0</v>
      </c>
      <c r="DG272" s="866">
        <v>0</v>
      </c>
      <c r="DH272" s="866">
        <v>0</v>
      </c>
      <c r="DI272" s="866">
        <v>0</v>
      </c>
      <c r="DJ272" s="866">
        <v>0</v>
      </c>
      <c r="DK272" s="866">
        <v>0</v>
      </c>
      <c r="DL272" s="866">
        <v>0</v>
      </c>
      <c r="DM272" s="866">
        <v>0</v>
      </c>
      <c r="DN272" s="866">
        <v>0</v>
      </c>
      <c r="DO272" s="866">
        <v>0</v>
      </c>
      <c r="DP272" s="866">
        <v>0</v>
      </c>
      <c r="DQ272" s="866">
        <v>0</v>
      </c>
      <c r="DR272" s="866">
        <v>0</v>
      </c>
      <c r="DS272" s="866">
        <v>0</v>
      </c>
      <c r="DT272" s="866">
        <v>0</v>
      </c>
      <c r="DU272" s="866">
        <v>0</v>
      </c>
      <c r="DV272" s="866">
        <v>0</v>
      </c>
      <c r="DW272" s="866">
        <v>0</v>
      </c>
      <c r="DX272" s="866">
        <v>0</v>
      </c>
      <c r="DY272" s="866">
        <v>0</v>
      </c>
      <c r="DZ272" s="866">
        <v>0</v>
      </c>
      <c r="EA272" s="866">
        <v>0</v>
      </c>
      <c r="EB272" s="866">
        <v>0</v>
      </c>
      <c r="EC272" s="866">
        <v>0</v>
      </c>
      <c r="ED272" s="866">
        <v>0</v>
      </c>
      <c r="EE272" s="866">
        <v>0</v>
      </c>
      <c r="EF272" s="866">
        <v>0</v>
      </c>
      <c r="EG272" s="866">
        <v>0</v>
      </c>
      <c r="EH272" s="866">
        <v>0</v>
      </c>
      <c r="EI272" s="866">
        <v>0</v>
      </c>
      <c r="EJ272" s="866">
        <v>0</v>
      </c>
      <c r="EK272" s="866">
        <v>0</v>
      </c>
      <c r="EL272" s="866">
        <v>0</v>
      </c>
      <c r="EM272" s="866">
        <v>0</v>
      </c>
      <c r="EN272" s="866">
        <v>0</v>
      </c>
      <c r="EO272" s="866">
        <v>0</v>
      </c>
      <c r="EP272" s="866">
        <v>0</v>
      </c>
      <c r="EQ272" s="866">
        <v>0</v>
      </c>
      <c r="ER272" s="866">
        <v>0</v>
      </c>
      <c r="ES272" s="866">
        <v>0</v>
      </c>
      <c r="ET272" s="866">
        <v>0</v>
      </c>
      <c r="EU272" s="866">
        <v>0</v>
      </c>
      <c r="EV272" s="866">
        <v>0</v>
      </c>
      <c r="EW272" s="866">
        <v>0</v>
      </c>
      <c r="EX272" s="866">
        <v>0</v>
      </c>
      <c r="EY272" s="866">
        <v>0</v>
      </c>
      <c r="EZ272" s="866">
        <v>0</v>
      </c>
      <c r="FA272" s="866">
        <v>0</v>
      </c>
      <c r="FB272" s="866">
        <v>0</v>
      </c>
      <c r="FC272" s="866">
        <v>0</v>
      </c>
      <c r="FD272" s="866">
        <v>0</v>
      </c>
      <c r="FE272" s="866">
        <v>0</v>
      </c>
      <c r="FF272" s="866">
        <v>0</v>
      </c>
      <c r="FG272" s="866">
        <v>0</v>
      </c>
      <c r="FH272" s="866">
        <v>0</v>
      </c>
      <c r="FI272" s="866">
        <v>0</v>
      </c>
      <c r="FJ272" s="866">
        <v>0</v>
      </c>
      <c r="FK272" s="866">
        <v>0</v>
      </c>
      <c r="FL272" s="866">
        <v>0</v>
      </c>
      <c r="FM272" s="866">
        <v>0</v>
      </c>
      <c r="FN272" s="866">
        <v>0</v>
      </c>
      <c r="FO272" s="866">
        <v>0</v>
      </c>
      <c r="FP272" s="866">
        <v>0</v>
      </c>
      <c r="FQ272" s="866">
        <v>0</v>
      </c>
      <c r="FR272" s="866">
        <v>0</v>
      </c>
      <c r="FS272" s="866">
        <v>0</v>
      </c>
      <c r="FT272" s="866">
        <v>0</v>
      </c>
      <c r="FU272" s="866">
        <v>0</v>
      </c>
      <c r="FV272" s="866">
        <v>0</v>
      </c>
      <c r="FW272" s="866">
        <v>0</v>
      </c>
      <c r="FX272" s="866">
        <v>0</v>
      </c>
      <c r="FY272" s="866">
        <v>0</v>
      </c>
      <c r="FZ272" s="866">
        <v>0</v>
      </c>
      <c r="GA272" s="866">
        <v>0</v>
      </c>
      <c r="GB272" s="866">
        <v>0</v>
      </c>
      <c r="GC272" s="866">
        <v>0</v>
      </c>
      <c r="GD272" s="866">
        <v>0</v>
      </c>
      <c r="GE272" s="866">
        <v>0</v>
      </c>
      <c r="GF272" s="866">
        <v>0</v>
      </c>
      <c r="GG272" s="866">
        <v>0</v>
      </c>
      <c r="GH272" s="866">
        <v>0</v>
      </c>
      <c r="GI272" s="866">
        <v>0</v>
      </c>
      <c r="GJ272" s="866">
        <v>0</v>
      </c>
      <c r="GK272" s="866">
        <v>0</v>
      </c>
      <c r="GL272" s="866">
        <v>0</v>
      </c>
      <c r="GM272" s="866">
        <v>0</v>
      </c>
      <c r="GN272" s="866">
        <v>0</v>
      </c>
      <c r="GO272" s="866">
        <v>0</v>
      </c>
      <c r="GP272" s="866">
        <v>0</v>
      </c>
      <c r="GQ272" s="866">
        <v>0</v>
      </c>
      <c r="GR272" s="866">
        <v>0</v>
      </c>
      <c r="GS272" s="866">
        <v>0</v>
      </c>
      <c r="GT272" s="866">
        <v>0</v>
      </c>
      <c r="GU272" s="866">
        <v>0</v>
      </c>
      <c r="GV272" s="866">
        <v>0</v>
      </c>
      <c r="GW272" s="866">
        <v>0</v>
      </c>
      <c r="GX272" s="866">
        <v>0</v>
      </c>
      <c r="GY272" s="866">
        <v>0</v>
      </c>
      <c r="GZ272" s="866">
        <v>0</v>
      </c>
      <c r="HA272" s="866">
        <v>0</v>
      </c>
      <c r="HB272" s="866">
        <v>0</v>
      </c>
      <c r="HC272" s="866">
        <v>0</v>
      </c>
      <c r="HD272" s="866">
        <v>0</v>
      </c>
      <c r="HE272" s="866">
        <v>0</v>
      </c>
      <c r="HF272" s="866">
        <v>0</v>
      </c>
      <c r="HG272" s="866">
        <v>0</v>
      </c>
      <c r="HH272" s="866">
        <v>0</v>
      </c>
      <c r="HI272" s="866">
        <v>0</v>
      </c>
      <c r="HJ272" s="866">
        <v>0</v>
      </c>
      <c r="HK272" s="866">
        <v>0</v>
      </c>
      <c r="HL272" s="866">
        <v>0</v>
      </c>
      <c r="HM272" s="866">
        <v>0</v>
      </c>
      <c r="HN272" s="866">
        <v>0</v>
      </c>
      <c r="HO272" s="866">
        <v>0</v>
      </c>
      <c r="HP272" s="866">
        <v>0</v>
      </c>
      <c r="HQ272" s="866">
        <v>0</v>
      </c>
      <c r="HR272" s="866">
        <v>0</v>
      </c>
      <c r="HS272" s="866">
        <v>0</v>
      </c>
      <c r="HT272" s="866">
        <v>0</v>
      </c>
      <c r="HU272" s="866">
        <v>0</v>
      </c>
      <c r="HV272" s="866">
        <v>0</v>
      </c>
      <c r="HW272" s="866">
        <v>0</v>
      </c>
      <c r="HX272" s="866">
        <v>0</v>
      </c>
      <c r="HY272" s="866">
        <v>0</v>
      </c>
      <c r="HZ272" s="866">
        <v>0</v>
      </c>
      <c r="IA272" s="866">
        <v>0</v>
      </c>
      <c r="IB272" s="866">
        <v>0</v>
      </c>
      <c r="IC272" s="866">
        <v>0</v>
      </c>
      <c r="ID272" s="866">
        <v>0</v>
      </c>
      <c r="IE272" s="866">
        <v>0</v>
      </c>
      <c r="IF272" s="866">
        <v>0</v>
      </c>
      <c r="IG272" s="866">
        <v>0</v>
      </c>
      <c r="IH272" s="866">
        <v>0</v>
      </c>
      <c r="II272" s="866">
        <v>0</v>
      </c>
      <c r="IJ272" s="866">
        <v>0</v>
      </c>
      <c r="IK272" s="866">
        <v>0</v>
      </c>
      <c r="IL272" s="866">
        <v>0</v>
      </c>
      <c r="IM272" s="866">
        <v>0</v>
      </c>
      <c r="IN272" s="866">
        <v>0</v>
      </c>
      <c r="IO272" s="866">
        <v>0</v>
      </c>
      <c r="IP272" s="866">
        <v>0</v>
      </c>
      <c r="IQ272" s="866">
        <v>0</v>
      </c>
      <c r="IR272" s="866">
        <v>0</v>
      </c>
      <c r="IS272" s="866">
        <v>0</v>
      </c>
      <c r="IT272" s="866">
        <v>0</v>
      </c>
      <c r="IU272" s="866">
        <v>0</v>
      </c>
      <c r="IV272" s="866">
        <v>0</v>
      </c>
      <c r="IW272" s="866">
        <v>0</v>
      </c>
      <c r="IX272" s="866">
        <v>0</v>
      </c>
      <c r="IY272" s="866">
        <v>0</v>
      </c>
      <c r="IZ272" s="866">
        <v>0</v>
      </c>
      <c r="JA272" s="866">
        <v>0</v>
      </c>
      <c r="JB272" s="866">
        <v>0</v>
      </c>
      <c r="JC272" s="866">
        <v>0</v>
      </c>
      <c r="JD272" s="866">
        <v>0</v>
      </c>
      <c r="JE272" s="866">
        <v>0</v>
      </c>
      <c r="JF272" s="866">
        <v>0</v>
      </c>
      <c r="JG272" s="866">
        <v>0</v>
      </c>
      <c r="JH272" s="866">
        <v>0</v>
      </c>
      <c r="JI272" s="866">
        <v>0</v>
      </c>
      <c r="JJ272" s="866">
        <v>0</v>
      </c>
      <c r="JK272" s="866">
        <v>0</v>
      </c>
      <c r="JL272" s="866">
        <v>0</v>
      </c>
      <c r="JM272" s="866">
        <v>0</v>
      </c>
      <c r="JN272" s="866">
        <v>0</v>
      </c>
      <c r="JO272" s="866">
        <v>0</v>
      </c>
      <c r="JP272" s="866">
        <v>0</v>
      </c>
      <c r="JQ272" s="866">
        <v>0</v>
      </c>
      <c r="JR272" s="866">
        <v>0</v>
      </c>
      <c r="JS272" s="866">
        <v>0</v>
      </c>
      <c r="JT272" s="866">
        <v>0</v>
      </c>
      <c r="JU272" s="866">
        <v>0</v>
      </c>
      <c r="JV272" s="866">
        <v>0</v>
      </c>
      <c r="JW272" s="866">
        <v>0</v>
      </c>
      <c r="JX272" s="866">
        <v>0</v>
      </c>
      <c r="JY272" s="866">
        <v>0</v>
      </c>
      <c r="JZ272" s="866">
        <v>0</v>
      </c>
      <c r="KA272" s="866">
        <v>0</v>
      </c>
      <c r="KB272" s="866">
        <v>0</v>
      </c>
      <c r="KC272" s="866">
        <v>0</v>
      </c>
      <c r="KD272" s="866">
        <v>0</v>
      </c>
      <c r="KE272" s="866">
        <v>0</v>
      </c>
      <c r="KF272" s="866">
        <v>0</v>
      </c>
      <c r="KG272" s="866">
        <v>0</v>
      </c>
      <c r="KH272" s="866">
        <v>0</v>
      </c>
      <c r="KI272" s="866">
        <v>0</v>
      </c>
      <c r="KJ272" s="866">
        <v>0</v>
      </c>
      <c r="KK272" s="866">
        <v>0</v>
      </c>
      <c r="KL272" s="866">
        <v>0</v>
      </c>
      <c r="KM272" s="866">
        <v>0</v>
      </c>
      <c r="KN272" s="866">
        <v>0</v>
      </c>
      <c r="KO272" s="866">
        <v>0</v>
      </c>
      <c r="KP272" s="866">
        <v>0</v>
      </c>
      <c r="KQ272" s="866">
        <v>0</v>
      </c>
      <c r="KR272" s="866">
        <v>0</v>
      </c>
      <c r="KS272" s="866">
        <v>0</v>
      </c>
      <c r="KT272" s="866">
        <v>0</v>
      </c>
      <c r="KU272" s="866">
        <v>0</v>
      </c>
      <c r="KV272" s="866">
        <v>0</v>
      </c>
      <c r="KW272" s="866">
        <v>0</v>
      </c>
      <c r="KX272" s="866">
        <v>0</v>
      </c>
      <c r="KY272" s="866">
        <v>0</v>
      </c>
      <c r="KZ272" s="866">
        <v>0</v>
      </c>
      <c r="LA272" s="866">
        <v>0</v>
      </c>
      <c r="LB272" s="866">
        <v>0</v>
      </c>
      <c r="LC272" s="866">
        <v>0</v>
      </c>
      <c r="LD272" s="866">
        <v>0</v>
      </c>
      <c r="LE272" s="866">
        <v>0</v>
      </c>
      <c r="LF272" s="866">
        <v>0</v>
      </c>
      <c r="LG272" s="866">
        <v>0</v>
      </c>
      <c r="LH272" s="866">
        <v>0</v>
      </c>
      <c r="LI272" s="866">
        <v>0</v>
      </c>
      <c r="LJ272" s="866">
        <v>0</v>
      </c>
      <c r="LK272" s="866">
        <v>0</v>
      </c>
      <c r="LL272" s="866">
        <v>0</v>
      </c>
      <c r="LM272" s="866">
        <v>0</v>
      </c>
      <c r="LN272" s="866">
        <v>0</v>
      </c>
      <c r="LO272" s="866">
        <v>0</v>
      </c>
      <c r="LP272" s="866">
        <v>0</v>
      </c>
      <c r="LQ272" s="866">
        <v>0</v>
      </c>
      <c r="LR272" s="866">
        <v>0</v>
      </c>
      <c r="LS272" s="866">
        <v>0</v>
      </c>
      <c r="LT272" s="866">
        <v>0</v>
      </c>
      <c r="LU272" s="866">
        <v>0</v>
      </c>
      <c r="LV272" s="866">
        <v>0</v>
      </c>
      <c r="LW272" s="866">
        <v>0</v>
      </c>
      <c r="LX272" s="866">
        <v>0</v>
      </c>
      <c r="LY272" s="866">
        <v>0</v>
      </c>
      <c r="LZ272" s="866">
        <v>0</v>
      </c>
      <c r="MA272" s="866">
        <v>0</v>
      </c>
      <c r="MB272" s="866">
        <v>0</v>
      </c>
      <c r="MC272" s="866">
        <v>0</v>
      </c>
      <c r="MD272" s="866">
        <v>0</v>
      </c>
      <c r="ME272" s="866">
        <v>0</v>
      </c>
      <c r="MF272" s="866">
        <v>0</v>
      </c>
      <c r="MG272" s="866">
        <v>0</v>
      </c>
      <c r="MH272" s="866">
        <v>0</v>
      </c>
      <c r="MI272" s="866">
        <v>0</v>
      </c>
      <c r="MJ272" s="866">
        <v>0</v>
      </c>
      <c r="MK272" s="866">
        <v>0</v>
      </c>
      <c r="ML272" s="866">
        <v>0</v>
      </c>
      <c r="MM272" s="866">
        <v>0</v>
      </c>
      <c r="MN272" s="866">
        <v>0</v>
      </c>
      <c r="MO272" s="866">
        <v>0</v>
      </c>
      <c r="MP272" s="866">
        <v>0</v>
      </c>
      <c r="MQ272" s="866">
        <v>0</v>
      </c>
      <c r="MR272" s="866">
        <v>0</v>
      </c>
      <c r="MS272" s="866">
        <v>0</v>
      </c>
      <c r="MT272" s="866">
        <v>0</v>
      </c>
      <c r="MU272" s="866">
        <v>0</v>
      </c>
      <c r="MV272" s="866">
        <v>0</v>
      </c>
      <c r="MW272" s="866">
        <v>0</v>
      </c>
      <c r="MX272" s="866">
        <v>0</v>
      </c>
      <c r="MY272" s="866">
        <v>0</v>
      </c>
      <c r="MZ272" s="866">
        <v>0</v>
      </c>
      <c r="NA272" s="866">
        <v>0</v>
      </c>
      <c r="NB272" s="866">
        <v>0</v>
      </c>
      <c r="NC272" s="866">
        <v>0</v>
      </c>
      <c r="ND272" s="866">
        <v>0</v>
      </c>
      <c r="NE272" s="866">
        <v>0</v>
      </c>
      <c r="NF272" s="866">
        <v>0</v>
      </c>
      <c r="NG272" s="866">
        <v>0</v>
      </c>
      <c r="NH272" s="866">
        <v>0</v>
      </c>
      <c r="NI272" s="866">
        <v>0</v>
      </c>
      <c r="NJ272" s="866">
        <v>0</v>
      </c>
      <c r="NK272" s="866">
        <v>0</v>
      </c>
      <c r="NL272" s="866">
        <v>0</v>
      </c>
      <c r="NM272" s="866">
        <v>0</v>
      </c>
      <c r="NN272" s="866">
        <v>0</v>
      </c>
      <c r="NO272" s="866">
        <v>0</v>
      </c>
      <c r="NP272" s="866">
        <v>0</v>
      </c>
      <c r="NQ272" s="866">
        <v>0</v>
      </c>
      <c r="NR272" s="866">
        <v>0</v>
      </c>
      <c r="NS272" s="866">
        <v>0</v>
      </c>
      <c r="NT272" s="866">
        <v>0</v>
      </c>
      <c r="NU272" s="866">
        <v>0</v>
      </c>
      <c r="NV272" s="866">
        <v>0</v>
      </c>
      <c r="NW272" s="866">
        <v>0</v>
      </c>
      <c r="NX272" s="866">
        <v>0</v>
      </c>
      <c r="NY272" s="866">
        <v>0</v>
      </c>
      <c r="NZ272" s="866">
        <v>0</v>
      </c>
      <c r="OA272" s="866">
        <v>0</v>
      </c>
      <c r="OB272" s="866">
        <v>0</v>
      </c>
      <c r="OC272" s="866">
        <v>0</v>
      </c>
      <c r="OD272" s="866">
        <v>0</v>
      </c>
      <c r="OE272" s="866">
        <v>0</v>
      </c>
      <c r="OF272" s="866">
        <v>0</v>
      </c>
      <c r="OG272" s="866">
        <v>0</v>
      </c>
      <c r="OH272" s="866">
        <v>0</v>
      </c>
      <c r="OI272" s="866">
        <v>0</v>
      </c>
      <c r="OJ272" s="866">
        <v>0</v>
      </c>
      <c r="OK272" s="866">
        <v>0</v>
      </c>
      <c r="OL272" s="866">
        <v>0</v>
      </c>
      <c r="OM272" s="866">
        <v>0</v>
      </c>
      <c r="ON272" s="866">
        <v>0</v>
      </c>
      <c r="OO272" s="866">
        <v>0</v>
      </c>
      <c r="OP272" s="866">
        <v>0</v>
      </c>
      <c r="OQ272" s="866">
        <v>0</v>
      </c>
      <c r="OR272" s="866">
        <v>0</v>
      </c>
      <c r="OS272" s="866">
        <v>0</v>
      </c>
      <c r="OT272" s="866">
        <v>0</v>
      </c>
      <c r="OU272" s="866">
        <v>0</v>
      </c>
      <c r="OV272" s="866">
        <v>0</v>
      </c>
      <c r="OW272" s="866">
        <v>0</v>
      </c>
      <c r="OX272" s="866">
        <v>0</v>
      </c>
      <c r="OY272" s="866">
        <v>0</v>
      </c>
      <c r="OZ272" s="866">
        <v>0</v>
      </c>
      <c r="PA272" s="866">
        <v>0</v>
      </c>
      <c r="PB272" s="866">
        <v>0</v>
      </c>
      <c r="PC272" s="866">
        <v>0</v>
      </c>
      <c r="PD272" s="866">
        <v>0</v>
      </c>
      <c r="PE272" s="866">
        <v>0</v>
      </c>
      <c r="PF272" s="866">
        <v>0</v>
      </c>
      <c r="PG272" s="866">
        <v>0</v>
      </c>
      <c r="PH272" s="866">
        <v>0</v>
      </c>
      <c r="PI272" s="866">
        <v>0</v>
      </c>
      <c r="PJ272" s="866">
        <v>0</v>
      </c>
      <c r="PK272" s="866">
        <v>0</v>
      </c>
      <c r="PL272" s="866">
        <v>0</v>
      </c>
      <c r="PM272" s="866">
        <v>0</v>
      </c>
      <c r="PN272" s="866">
        <v>0</v>
      </c>
      <c r="PO272" s="866">
        <v>0</v>
      </c>
      <c r="PP272" s="866">
        <v>0</v>
      </c>
      <c r="PQ272" s="866">
        <v>0</v>
      </c>
      <c r="PR272" s="866">
        <v>0</v>
      </c>
      <c r="PS272" s="866">
        <v>0</v>
      </c>
      <c r="PT272" s="866">
        <v>0</v>
      </c>
      <c r="PU272" s="866">
        <v>0</v>
      </c>
      <c r="PV272" s="866">
        <v>0</v>
      </c>
      <c r="PW272" s="866">
        <v>0</v>
      </c>
      <c r="PX272" s="866">
        <v>0</v>
      </c>
      <c r="PY272" s="866">
        <v>0</v>
      </c>
      <c r="PZ272" s="866">
        <v>0</v>
      </c>
      <c r="QA272" s="866">
        <v>0</v>
      </c>
      <c r="QB272" s="866">
        <v>0</v>
      </c>
      <c r="QC272" s="866">
        <v>0</v>
      </c>
      <c r="QD272" s="866">
        <v>0</v>
      </c>
      <c r="QE272" s="866">
        <v>0</v>
      </c>
      <c r="QF272" s="866">
        <v>0</v>
      </c>
      <c r="QG272" s="866">
        <v>0</v>
      </c>
      <c r="QH272" s="866">
        <v>0</v>
      </c>
      <c r="QI272" s="866">
        <v>0</v>
      </c>
      <c r="QJ272" s="866">
        <v>0</v>
      </c>
      <c r="QK272" s="866">
        <v>0</v>
      </c>
      <c r="QL272" s="866">
        <v>0</v>
      </c>
      <c r="QM272" s="866">
        <v>0</v>
      </c>
      <c r="QN272" s="866">
        <v>0</v>
      </c>
      <c r="QO272" s="866">
        <v>0</v>
      </c>
      <c r="QP272" s="866">
        <v>0</v>
      </c>
      <c r="QQ272" s="866">
        <v>0</v>
      </c>
      <c r="QR272" s="866">
        <v>0</v>
      </c>
      <c r="QS272" s="866">
        <v>0</v>
      </c>
      <c r="QT272" s="866">
        <v>0</v>
      </c>
      <c r="QU272" s="866">
        <v>0</v>
      </c>
      <c r="QV272" s="866">
        <v>0</v>
      </c>
      <c r="QW272" s="866">
        <v>0</v>
      </c>
      <c r="QX272" s="866">
        <v>0</v>
      </c>
      <c r="QY272" s="866">
        <v>0</v>
      </c>
      <c r="QZ272" s="866">
        <v>0</v>
      </c>
      <c r="RA272" s="866">
        <v>0</v>
      </c>
      <c r="RB272" s="866">
        <v>0</v>
      </c>
      <c r="RC272" s="866">
        <v>0</v>
      </c>
      <c r="RD272" s="866">
        <v>0</v>
      </c>
      <c r="RE272" s="866">
        <v>0</v>
      </c>
      <c r="RF272" s="866">
        <v>0</v>
      </c>
      <c r="RG272" s="866">
        <v>0</v>
      </c>
      <c r="RH272" s="866">
        <v>0</v>
      </c>
      <c r="RI272" s="866">
        <v>0</v>
      </c>
      <c r="RJ272" s="866">
        <v>0</v>
      </c>
      <c r="RK272" s="866">
        <v>0</v>
      </c>
      <c r="RL272" s="866">
        <v>0</v>
      </c>
      <c r="RM272" s="866">
        <v>0</v>
      </c>
      <c r="RN272" s="866">
        <v>0</v>
      </c>
      <c r="RO272" s="866">
        <v>0</v>
      </c>
      <c r="RP272" s="866">
        <v>0</v>
      </c>
      <c r="RQ272" s="866">
        <v>0</v>
      </c>
      <c r="RR272" s="866">
        <v>0</v>
      </c>
      <c r="RS272" s="866">
        <v>0</v>
      </c>
      <c r="RT272" s="866">
        <v>0</v>
      </c>
      <c r="RU272" s="866">
        <v>0</v>
      </c>
      <c r="RV272" s="866">
        <v>0</v>
      </c>
      <c r="RW272" s="866">
        <v>0</v>
      </c>
      <c r="RX272" s="866">
        <v>0</v>
      </c>
      <c r="RY272" s="866">
        <v>0</v>
      </c>
      <c r="RZ272" s="866">
        <v>0</v>
      </c>
      <c r="SA272" s="866">
        <v>0</v>
      </c>
      <c r="SB272" s="866">
        <v>0</v>
      </c>
      <c r="SC272" s="866">
        <v>0</v>
      </c>
      <c r="SD272" s="866">
        <v>0</v>
      </c>
      <c r="SE272" s="866">
        <v>0</v>
      </c>
      <c r="SF272" s="866">
        <v>0</v>
      </c>
      <c r="SG272" s="866">
        <v>0</v>
      </c>
      <c r="SH272" s="866">
        <v>0</v>
      </c>
      <c r="SI272" s="866">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927</v>
      </c>
      <c r="J273" s="762"/>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-0.38209002063025999</v>
      </c>
      <c r="FO273" s="861">
        <v>-0.38209002063025999</v>
      </c>
      <c r="FP273" s="861">
        <v>-0.38209002063025999</v>
      </c>
      <c r="FQ273" s="861">
        <v>-0.38209002063025999</v>
      </c>
      <c r="FR273" s="861">
        <v>-0.38209002063025999</v>
      </c>
      <c r="FS273" s="861">
        <v>-0.38209002063025999</v>
      </c>
      <c r="FT273" s="861">
        <v>-0.38209002063025999</v>
      </c>
      <c r="FU273" s="861">
        <v>-0.35864217583971048</v>
      </c>
      <c r="FV273" s="861">
        <v>-0.35864217583971048</v>
      </c>
      <c r="FW273" s="861">
        <v>-0.35864217583971048</v>
      </c>
      <c r="FX273" s="861">
        <v>-0.35864217583971048</v>
      </c>
      <c r="FY273" s="861">
        <v>-0.3344917044820015</v>
      </c>
      <c r="FZ273" s="861">
        <v>-0.3344917044820015</v>
      </c>
      <c r="GA273" s="861">
        <v>-2.9542858293226892E-2</v>
      </c>
      <c r="GB273" s="861">
        <v>-2.9542858293226892E-2</v>
      </c>
      <c r="GC273" s="861">
        <v>-2.9542858293226892E-2</v>
      </c>
      <c r="GD273" s="861">
        <v>0.4909578329496016</v>
      </c>
      <c r="GE273" s="861">
        <v>0.4909578329496016</v>
      </c>
      <c r="GF273" s="861">
        <v>0.4909578329496016</v>
      </c>
      <c r="GG273" s="861">
        <v>0.4909578329496016</v>
      </c>
      <c r="GH273" s="861">
        <v>-0.14041013019597059</v>
      </c>
      <c r="GI273" s="861">
        <v>-0.14041013019597059</v>
      </c>
      <c r="GJ273" s="861">
        <v>-0.14041013019597059</v>
      </c>
      <c r="GK273" s="861">
        <v>-0.14041013019597059</v>
      </c>
      <c r="GL273" s="861">
        <v>-0.14041013019597059</v>
      </c>
      <c r="GM273" s="861">
        <v>-0.14041013019597059</v>
      </c>
      <c r="GN273" s="861">
        <v>-0.14041013019597059</v>
      </c>
      <c r="GO273" s="861">
        <v>-0.14041013019597059</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-0.41605357801961684</v>
      </c>
      <c r="HO273" s="861">
        <v>-0.41605357801961684</v>
      </c>
      <c r="HP273" s="861">
        <v>-0.41605357801961684</v>
      </c>
      <c r="HQ273" s="861">
        <v>-0.41605357801961684</v>
      </c>
      <c r="HR273" s="861">
        <v>-0.41605357801961684</v>
      </c>
      <c r="HS273" s="861">
        <v>-0.41605357801961684</v>
      </c>
      <c r="HT273" s="861">
        <v>-0.41605357801961684</v>
      </c>
      <c r="HU273" s="861">
        <v>-0.29886847986642273</v>
      </c>
      <c r="HV273" s="861">
        <v>-0.29886847986642273</v>
      </c>
      <c r="HW273" s="861">
        <v>-0.29886847986642273</v>
      </c>
      <c r="HX273" s="861">
        <v>-0.29886847986642273</v>
      </c>
      <c r="HY273" s="861">
        <v>-0.28835491765689802</v>
      </c>
      <c r="HZ273" s="861">
        <v>-0.28835491765689802</v>
      </c>
      <c r="IA273" s="861">
        <v>5.9085716586452897E-2</v>
      </c>
      <c r="IB273" s="861">
        <v>5.9085716586452897E-2</v>
      </c>
      <c r="IC273" s="861">
        <v>5.9085716586452897E-2</v>
      </c>
      <c r="ID273" s="861">
        <v>-0.22261954419730401</v>
      </c>
      <c r="IE273" s="861">
        <v>-0.22261954419730401</v>
      </c>
      <c r="IF273" s="861">
        <v>-0.22261954419730401</v>
      </c>
      <c r="IG273" s="861">
        <v>-0.22261954419730401</v>
      </c>
      <c r="IH273" s="861">
        <v>-0.63554058930808033</v>
      </c>
      <c r="II273" s="861">
        <v>-0.63554058930808033</v>
      </c>
      <c r="IJ273" s="861">
        <v>-0.63554058930808033</v>
      </c>
      <c r="IK273" s="861">
        <v>-0.63554058930808033</v>
      </c>
      <c r="IL273" s="861">
        <v>-0.63554058930808033</v>
      </c>
      <c r="IM273" s="861">
        <v>-0.63554058930808033</v>
      </c>
      <c r="IN273" s="861">
        <v>-0.63554058930808033</v>
      </c>
      <c r="IO273" s="861">
        <v>-0.63554058930808033</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-7.6418004126050931E-2</v>
      </c>
      <c r="JO273" s="861">
        <v>-7.6418004126050931E-2</v>
      </c>
      <c r="JP273" s="861">
        <v>-7.6418004126050931E-2</v>
      </c>
      <c r="JQ273" s="861">
        <v>-7.6418004126050931E-2</v>
      </c>
      <c r="JR273" s="861">
        <v>-7.6418004126050931E-2</v>
      </c>
      <c r="JS273" s="861">
        <v>-7.6418004126050931E-2</v>
      </c>
      <c r="JT273" s="861">
        <v>-7.6418004126050931E-2</v>
      </c>
      <c r="JU273" s="861">
        <v>-0.11954739194657016</v>
      </c>
      <c r="JV273" s="861">
        <v>-0.11954739194657016</v>
      </c>
      <c r="JW273" s="861">
        <v>-0.11954739194657016</v>
      </c>
      <c r="JX273" s="861">
        <v>-0.11954739194657016</v>
      </c>
      <c r="JY273" s="861">
        <v>-0.26528652424434451</v>
      </c>
      <c r="JZ273" s="861">
        <v>-0.26528652424434451</v>
      </c>
      <c r="KA273" s="861">
        <v>-5.9085716586457337E-2</v>
      </c>
      <c r="KB273" s="861">
        <v>-5.9085716586457337E-2</v>
      </c>
      <c r="KC273" s="861">
        <v>-5.9085716586457337E-2</v>
      </c>
      <c r="KD273" s="861">
        <v>0.14053236671124303</v>
      </c>
      <c r="KE273" s="861">
        <v>0.14053236671124303</v>
      </c>
      <c r="KF273" s="861">
        <v>0.14053236671124303</v>
      </c>
      <c r="KG273" s="861">
        <v>0.14053236671124303</v>
      </c>
      <c r="KH273" s="861">
        <v>-6.2815058245565325E-2</v>
      </c>
      <c r="KI273" s="861">
        <v>-6.2815058245565325E-2</v>
      </c>
      <c r="KJ273" s="861">
        <v>-6.2815058245565325E-2</v>
      </c>
      <c r="KK273" s="861">
        <v>-6.2815058245565325E-2</v>
      </c>
      <c r="KL273" s="861">
        <v>-6.2815058245565325E-2</v>
      </c>
      <c r="KM273" s="861">
        <v>-6.2815058245565325E-2</v>
      </c>
      <c r="KN273" s="861">
        <v>-6.2815058245565325E-2</v>
      </c>
      <c r="KO273" s="861">
        <v>-6.2815058245565325E-2</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0.12736334021008666</v>
      </c>
      <c r="LO273" s="861">
        <v>0.12736334021008666</v>
      </c>
      <c r="LP273" s="861">
        <v>0.12736334021008666</v>
      </c>
      <c r="LQ273" s="861">
        <v>0.12736334021008666</v>
      </c>
      <c r="LR273" s="861">
        <v>0.12736334021008666</v>
      </c>
      <c r="LS273" s="861">
        <v>0.12736334021008666</v>
      </c>
      <c r="LT273" s="861">
        <v>0.12736334021008666</v>
      </c>
      <c r="LU273" s="861">
        <v>-0.11954739194657016</v>
      </c>
      <c r="LV273" s="861">
        <v>-0.11954739194657016</v>
      </c>
      <c r="LW273" s="861">
        <v>-0.11954739194657016</v>
      </c>
      <c r="LX273" s="861">
        <v>-0.11954739194657016</v>
      </c>
      <c r="LY273" s="861">
        <v>-0.26528652424434451</v>
      </c>
      <c r="LZ273" s="861">
        <v>-0.26528652424434451</v>
      </c>
      <c r="MA273" s="861">
        <v>-5.9085716586457337E-2</v>
      </c>
      <c r="MB273" s="861">
        <v>-5.9085716586457337E-2</v>
      </c>
      <c r="MC273" s="861">
        <v>-5.9085716586457337E-2</v>
      </c>
      <c r="MD273" s="861">
        <v>0.14053236671124303</v>
      </c>
      <c r="ME273" s="861">
        <v>0.14053236671124303</v>
      </c>
      <c r="MF273" s="861">
        <v>0.14053236671124303</v>
      </c>
      <c r="MG273" s="861">
        <v>0.14053236671124303</v>
      </c>
      <c r="MH273" s="861">
        <v>-6.2815058245565325E-2</v>
      </c>
      <c r="MI273" s="861">
        <v>-6.2815058245565325E-2</v>
      </c>
      <c r="MJ273" s="861">
        <v>-6.2815058245565325E-2</v>
      </c>
      <c r="MK273" s="861">
        <v>-6.2815058245565325E-2</v>
      </c>
      <c r="ML273" s="861">
        <v>-6.2815058245565325E-2</v>
      </c>
      <c r="MM273" s="861">
        <v>-6.2815058245565325E-2</v>
      </c>
      <c r="MN273" s="861">
        <v>-6.2815058245565325E-2</v>
      </c>
      <c r="MO273" s="861">
        <v>-6.2815058245565325E-2</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0.12736334021008666</v>
      </c>
      <c r="NO273" s="861">
        <v>0.12736334021008666</v>
      </c>
      <c r="NP273" s="861">
        <v>0.12736334021008666</v>
      </c>
      <c r="NQ273" s="861">
        <v>0.12736334021008666</v>
      </c>
      <c r="NR273" s="861">
        <v>0.12736334021008666</v>
      </c>
      <c r="NS273" s="861">
        <v>0.12736334021008666</v>
      </c>
      <c r="NT273" s="861">
        <v>0.12736334021008666</v>
      </c>
      <c r="NU273" s="861">
        <v>-0.11954739194657016</v>
      </c>
      <c r="NV273" s="861">
        <v>-0.11954739194657016</v>
      </c>
      <c r="NW273" s="861">
        <v>-0.11954739194657016</v>
      </c>
      <c r="NX273" s="861">
        <v>-0.11954739194657016</v>
      </c>
      <c r="NY273" s="861">
        <v>-0.26528652424434451</v>
      </c>
      <c r="NZ273" s="861">
        <v>-0.26528652424434451</v>
      </c>
      <c r="OA273" s="861">
        <v>-5.9085716586457337E-2</v>
      </c>
      <c r="OB273" s="861">
        <v>-5.9085716586457337E-2</v>
      </c>
      <c r="OC273" s="861">
        <v>-5.9085716586457337E-2</v>
      </c>
      <c r="OD273" s="861">
        <v>0.14053236671124303</v>
      </c>
      <c r="OE273" s="861">
        <v>0.14053236671124303</v>
      </c>
      <c r="OF273" s="861">
        <v>0.14053236671124303</v>
      </c>
      <c r="OG273" s="861">
        <v>0.14053236671124303</v>
      </c>
      <c r="OH273" s="861">
        <v>-6.2815058245565325E-2</v>
      </c>
      <c r="OI273" s="861">
        <v>-6.2815058245565325E-2</v>
      </c>
      <c r="OJ273" s="861">
        <v>-6.2815058245565325E-2</v>
      </c>
      <c r="OK273" s="861">
        <v>-6.2815058245565325E-2</v>
      </c>
      <c r="OL273" s="861">
        <v>-6.2815058245565325E-2</v>
      </c>
      <c r="OM273" s="861">
        <v>-6.2815058245565325E-2</v>
      </c>
      <c r="ON273" s="861">
        <v>-6.2815058245565325E-2</v>
      </c>
      <c r="OO273" s="861">
        <v>-6.2815058245565325E-2</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0.12736334021008666</v>
      </c>
      <c r="PO273" s="861">
        <v>0.12736334021008666</v>
      </c>
      <c r="PP273" s="861">
        <v>0.12736334021008666</v>
      </c>
      <c r="PQ273" s="861">
        <v>0.12736334021008666</v>
      </c>
      <c r="PR273" s="861">
        <v>0.12736334021008666</v>
      </c>
      <c r="PS273" s="861">
        <v>0.12736334021008666</v>
      </c>
      <c r="PT273" s="861">
        <v>0.12736334021008666</v>
      </c>
      <c r="PU273" s="861">
        <v>-0.11954739194657016</v>
      </c>
      <c r="PV273" s="861">
        <v>-0.11954739194657016</v>
      </c>
      <c r="PW273" s="861">
        <v>-0.11954739194657016</v>
      </c>
      <c r="PX273" s="861">
        <v>-0.11954739194657016</v>
      </c>
      <c r="PY273" s="861">
        <v>-0.26528652424434451</v>
      </c>
      <c r="PZ273" s="861">
        <v>-0.26528652424434451</v>
      </c>
      <c r="QA273" s="861">
        <v>-5.9085716586457337E-2</v>
      </c>
      <c r="QB273" s="861">
        <v>-5.9085716586457337E-2</v>
      </c>
      <c r="QC273" s="861">
        <v>-5.9085716586457337E-2</v>
      </c>
      <c r="QD273" s="861">
        <v>0.14053236671124303</v>
      </c>
      <c r="QE273" s="861">
        <v>0.14053236671124303</v>
      </c>
      <c r="QF273" s="861">
        <v>0.14053236671124303</v>
      </c>
      <c r="QG273" s="861">
        <v>0.14053236671124303</v>
      </c>
      <c r="QH273" s="861">
        <v>-6.2815058245565325E-2</v>
      </c>
      <c r="QI273" s="861">
        <v>-6.2815058245565325E-2</v>
      </c>
      <c r="QJ273" s="861">
        <v>-6.2815058245565325E-2</v>
      </c>
      <c r="QK273" s="861">
        <v>-6.2815058245565325E-2</v>
      </c>
      <c r="QL273" s="861">
        <v>-6.2815058245565325E-2</v>
      </c>
      <c r="QM273" s="861">
        <v>-6.2815058245565325E-2</v>
      </c>
      <c r="QN273" s="861">
        <v>-6.2815058245565325E-2</v>
      </c>
      <c r="QO273" s="861">
        <v>-6.2815058245565325E-2</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0.12736334021008666</v>
      </c>
      <c r="RO273" s="861">
        <v>0.12736334021008666</v>
      </c>
      <c r="RP273" s="861">
        <v>0.12736334021008666</v>
      </c>
      <c r="RQ273" s="861">
        <v>0.12736334021008666</v>
      </c>
      <c r="RR273" s="861">
        <v>0.12736334021008666</v>
      </c>
      <c r="RS273" s="861">
        <v>0.12736334021008666</v>
      </c>
      <c r="RT273" s="861">
        <v>0.12736334021008666</v>
      </c>
      <c r="RU273" s="861">
        <v>-0.11954739194657016</v>
      </c>
      <c r="RV273" s="861">
        <v>-0.11954739194657016</v>
      </c>
      <c r="RW273" s="861">
        <v>-0.11954739194657016</v>
      </c>
      <c r="RX273" s="861">
        <v>-0.11954739194657016</v>
      </c>
      <c r="RY273" s="861">
        <v>-0.26528652424434451</v>
      </c>
      <c r="RZ273" s="861">
        <v>-0.26528652424434451</v>
      </c>
      <c r="SA273" s="861">
        <v>-5.9085716586457337E-2</v>
      </c>
      <c r="SB273" s="861">
        <v>-5.9085716586457337E-2</v>
      </c>
      <c r="SC273" s="861">
        <v>-5.9085716586457337E-2</v>
      </c>
      <c r="SD273" s="861">
        <v>0.14053236671124303</v>
      </c>
      <c r="SE273" s="861">
        <v>0.14053236671124303</v>
      </c>
      <c r="SF273" s="861">
        <v>0.14053236671124303</v>
      </c>
      <c r="SG273" s="861">
        <v>0.14053236671124303</v>
      </c>
      <c r="SH273" s="861">
        <v>-6.2815058245565325E-2</v>
      </c>
      <c r="SI273" s="861">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928</v>
      </c>
      <c r="J274" s="764"/>
      <c r="K274" s="862">
        <v>0</v>
      </c>
      <c r="L274" s="862">
        <v>0</v>
      </c>
      <c r="M274" s="862">
        <v>0</v>
      </c>
      <c r="N274" s="862">
        <v>0</v>
      </c>
      <c r="O274" s="862">
        <v>0</v>
      </c>
      <c r="P274" s="862">
        <v>0</v>
      </c>
      <c r="Q274" s="862">
        <v>0</v>
      </c>
      <c r="R274" s="862">
        <v>0</v>
      </c>
      <c r="S274" s="862">
        <v>0</v>
      </c>
      <c r="T274" s="862">
        <v>0</v>
      </c>
      <c r="U274" s="862">
        <v>0</v>
      </c>
      <c r="V274" s="862">
        <v>0</v>
      </c>
      <c r="W274" s="862">
        <v>0</v>
      </c>
      <c r="X274" s="862">
        <v>0</v>
      </c>
      <c r="Y274" s="862">
        <v>0</v>
      </c>
      <c r="Z274" s="862">
        <v>0</v>
      </c>
      <c r="AA274" s="862">
        <v>0</v>
      </c>
      <c r="AB274" s="862">
        <v>0</v>
      </c>
      <c r="AC274" s="862">
        <v>0</v>
      </c>
      <c r="AD274" s="862">
        <v>0</v>
      </c>
      <c r="AE274" s="862">
        <v>0</v>
      </c>
      <c r="AF274" s="862">
        <v>0</v>
      </c>
      <c r="AG274" s="862">
        <v>0</v>
      </c>
      <c r="AH274" s="862">
        <v>0</v>
      </c>
      <c r="AI274" s="862">
        <v>0</v>
      </c>
      <c r="AJ274" s="862">
        <v>0</v>
      </c>
      <c r="AK274" s="862">
        <v>0</v>
      </c>
      <c r="AL274" s="862">
        <v>0</v>
      </c>
      <c r="AM274" s="862">
        <v>0</v>
      </c>
      <c r="AN274" s="862">
        <v>0</v>
      </c>
      <c r="AO274" s="862">
        <v>0</v>
      </c>
      <c r="AP274" s="862">
        <v>0</v>
      </c>
      <c r="AQ274" s="862">
        <v>0</v>
      </c>
      <c r="AR274" s="862">
        <v>0</v>
      </c>
      <c r="AS274" s="862">
        <v>0</v>
      </c>
      <c r="AT274" s="862">
        <v>0</v>
      </c>
      <c r="AU274" s="862">
        <v>0</v>
      </c>
      <c r="AV274" s="862">
        <v>0</v>
      </c>
      <c r="AW274" s="862">
        <v>0</v>
      </c>
      <c r="AX274" s="862">
        <v>0</v>
      </c>
      <c r="AY274" s="862">
        <v>0</v>
      </c>
      <c r="AZ274" s="862">
        <v>0</v>
      </c>
      <c r="BA274" s="862">
        <v>0</v>
      </c>
      <c r="BB274" s="862">
        <v>0</v>
      </c>
      <c r="BC274" s="862">
        <v>0</v>
      </c>
      <c r="BD274" s="862">
        <v>0</v>
      </c>
      <c r="BE274" s="862">
        <v>0</v>
      </c>
      <c r="BF274" s="862">
        <v>0</v>
      </c>
      <c r="BG274" s="862">
        <v>0</v>
      </c>
      <c r="BH274" s="862">
        <v>0</v>
      </c>
      <c r="BI274" s="862">
        <v>0</v>
      </c>
      <c r="BJ274" s="862">
        <v>0</v>
      </c>
      <c r="BK274" s="862">
        <v>0</v>
      </c>
      <c r="BL274" s="862">
        <v>0</v>
      </c>
      <c r="BM274" s="862">
        <v>0</v>
      </c>
      <c r="BN274" s="862">
        <v>0</v>
      </c>
      <c r="BO274" s="862">
        <v>0</v>
      </c>
      <c r="BP274" s="862">
        <v>0</v>
      </c>
      <c r="BQ274" s="862">
        <v>0</v>
      </c>
      <c r="BR274" s="862">
        <v>0</v>
      </c>
      <c r="BS274" s="862">
        <v>0</v>
      </c>
      <c r="BT274" s="862">
        <v>0</v>
      </c>
      <c r="BU274" s="862">
        <v>0</v>
      </c>
      <c r="BV274" s="862">
        <v>0</v>
      </c>
      <c r="BW274" s="862">
        <v>0</v>
      </c>
      <c r="BX274" s="862">
        <v>0</v>
      </c>
      <c r="BY274" s="862">
        <v>0</v>
      </c>
      <c r="BZ274" s="862">
        <v>0</v>
      </c>
      <c r="CA274" s="862">
        <v>0</v>
      </c>
      <c r="CB274" s="862">
        <v>0</v>
      </c>
      <c r="CC274" s="862">
        <v>0</v>
      </c>
      <c r="CD274" s="862">
        <v>0</v>
      </c>
      <c r="CE274" s="862">
        <v>0</v>
      </c>
      <c r="CF274" s="862">
        <v>0</v>
      </c>
      <c r="CG274" s="862">
        <v>0</v>
      </c>
      <c r="CH274" s="862">
        <v>0</v>
      </c>
      <c r="CI274" s="862">
        <v>0</v>
      </c>
      <c r="CJ274" s="862">
        <v>0</v>
      </c>
      <c r="CK274" s="862">
        <v>0</v>
      </c>
      <c r="CL274" s="862">
        <v>0</v>
      </c>
      <c r="CM274" s="862">
        <v>0</v>
      </c>
      <c r="CN274" s="862">
        <v>0</v>
      </c>
      <c r="CO274" s="862">
        <v>0</v>
      </c>
      <c r="CP274" s="862">
        <v>0</v>
      </c>
      <c r="CQ274" s="862">
        <v>0</v>
      </c>
      <c r="CR274" s="862">
        <v>0</v>
      </c>
      <c r="CS274" s="862">
        <v>0</v>
      </c>
      <c r="CT274" s="862">
        <v>0</v>
      </c>
      <c r="CU274" s="862">
        <v>0</v>
      </c>
      <c r="CV274" s="862">
        <v>0</v>
      </c>
      <c r="CW274" s="862">
        <v>0</v>
      </c>
      <c r="CX274" s="862">
        <v>0</v>
      </c>
      <c r="CY274" s="862">
        <v>0</v>
      </c>
      <c r="CZ274" s="862">
        <v>0</v>
      </c>
      <c r="DA274" s="862">
        <v>0</v>
      </c>
      <c r="DB274" s="862">
        <v>0</v>
      </c>
      <c r="DC274" s="862">
        <v>0</v>
      </c>
      <c r="DD274" s="862">
        <v>0</v>
      </c>
      <c r="DE274" s="862">
        <v>0</v>
      </c>
      <c r="DF274" s="862">
        <v>0</v>
      </c>
      <c r="DG274" s="862">
        <v>0</v>
      </c>
      <c r="DH274" s="862">
        <v>0</v>
      </c>
      <c r="DI274" s="862">
        <v>0</v>
      </c>
      <c r="DJ274" s="862">
        <v>0</v>
      </c>
      <c r="DK274" s="862">
        <v>0</v>
      </c>
      <c r="DL274" s="862">
        <v>0</v>
      </c>
      <c r="DM274" s="862">
        <v>0</v>
      </c>
      <c r="DN274" s="862">
        <v>0.40756268867227874</v>
      </c>
      <c r="DO274" s="862">
        <v>0.40756268867227874</v>
      </c>
      <c r="DP274" s="862">
        <v>0.40756268867227874</v>
      </c>
      <c r="DQ274" s="862">
        <v>0.40756268867227874</v>
      </c>
      <c r="DR274" s="862">
        <v>0.40756268867227874</v>
      </c>
      <c r="DS274" s="862">
        <v>0.40756268867227874</v>
      </c>
      <c r="DT274" s="862">
        <v>0.40756268867227874</v>
      </c>
      <c r="DU274" s="862">
        <v>0.40845358915077945</v>
      </c>
      <c r="DV274" s="862">
        <v>0.40845358915077945</v>
      </c>
      <c r="DW274" s="862">
        <v>0.40845358915077945</v>
      </c>
      <c r="DX274" s="862">
        <v>0.40845358915077945</v>
      </c>
      <c r="DY274" s="862">
        <v>0.43829947483848564</v>
      </c>
      <c r="DZ274" s="862">
        <v>0.43829947483848564</v>
      </c>
      <c r="EA274" s="862">
        <v>7.8780955448605638E-2</v>
      </c>
      <c r="EB274" s="862">
        <v>7.8780955448605638E-2</v>
      </c>
      <c r="EC274" s="862">
        <v>7.8780955448605638E-2</v>
      </c>
      <c r="ED274" s="862">
        <v>-1.5709388239046982</v>
      </c>
      <c r="EE274" s="862">
        <v>-1.5709388239046982</v>
      </c>
      <c r="EF274" s="862">
        <v>-1.5709388239046982</v>
      </c>
      <c r="EG274" s="862">
        <v>-1.5709388239046982</v>
      </c>
      <c r="EH274" s="862">
        <v>-1.4048157361808489</v>
      </c>
      <c r="EI274" s="862">
        <v>-1.4048157361808489</v>
      </c>
      <c r="EJ274" s="862">
        <v>-1.4048157361808489</v>
      </c>
      <c r="EK274" s="862">
        <v>-1.4048157361808489</v>
      </c>
      <c r="EL274" s="862">
        <v>-1.4048157361808489</v>
      </c>
      <c r="EM274" s="862">
        <v>-1.4048157361808489</v>
      </c>
      <c r="EN274" s="862">
        <v>-1.4048157361808489</v>
      </c>
      <c r="EO274" s="862">
        <v>-1.4048157361808489</v>
      </c>
      <c r="EP274" s="862">
        <v>0</v>
      </c>
      <c r="EQ274" s="862">
        <v>0</v>
      </c>
      <c r="ER274" s="862">
        <v>0</v>
      </c>
      <c r="ES274" s="862">
        <v>0</v>
      </c>
      <c r="ET274" s="862">
        <v>0</v>
      </c>
      <c r="EU274" s="862">
        <v>0</v>
      </c>
      <c r="EV274" s="862">
        <v>0</v>
      </c>
      <c r="EW274" s="862">
        <v>0</v>
      </c>
      <c r="EX274" s="862">
        <v>0</v>
      </c>
      <c r="EY274" s="862">
        <v>0</v>
      </c>
      <c r="EZ274" s="862">
        <v>0</v>
      </c>
      <c r="FA274" s="862">
        <v>0</v>
      </c>
      <c r="FB274" s="862">
        <v>0</v>
      </c>
      <c r="FC274" s="862">
        <v>0</v>
      </c>
      <c r="FD274" s="862">
        <v>0</v>
      </c>
      <c r="FE274" s="862">
        <v>0</v>
      </c>
      <c r="FF274" s="862">
        <v>0</v>
      </c>
      <c r="FG274" s="862">
        <v>0</v>
      </c>
      <c r="FH274" s="862">
        <v>0</v>
      </c>
      <c r="FI274" s="862">
        <v>0</v>
      </c>
      <c r="FJ274" s="862">
        <v>0</v>
      </c>
      <c r="FK274" s="862">
        <v>0</v>
      </c>
      <c r="FL274" s="862">
        <v>0</v>
      </c>
      <c r="FM274" s="862">
        <v>0</v>
      </c>
      <c r="FN274" s="862">
        <v>0.11887245086274856</v>
      </c>
      <c r="FO274" s="862">
        <v>0.11887245086274856</v>
      </c>
      <c r="FP274" s="862">
        <v>0.11887245086274856</v>
      </c>
      <c r="FQ274" s="862">
        <v>0.11887245086274856</v>
      </c>
      <c r="FR274" s="862">
        <v>0.11887245086274856</v>
      </c>
      <c r="FS274" s="862">
        <v>0.11887245086274856</v>
      </c>
      <c r="FT274" s="862">
        <v>0.11887245086274856</v>
      </c>
      <c r="FU274" s="862">
        <v>9.9622826622116634E-3</v>
      </c>
      <c r="FV274" s="862">
        <v>9.9622826622116634E-3</v>
      </c>
      <c r="FW274" s="862">
        <v>9.9622826622116634E-3</v>
      </c>
      <c r="FX274" s="862">
        <v>9.9622826622116634E-3</v>
      </c>
      <c r="FY274" s="862">
        <v>0</v>
      </c>
      <c r="FZ274" s="862">
        <v>0</v>
      </c>
      <c r="GA274" s="862">
        <v>-0.21664762748366329</v>
      </c>
      <c r="GB274" s="862">
        <v>-0.21664762748366329</v>
      </c>
      <c r="GC274" s="862">
        <v>-0.21664762748366329</v>
      </c>
      <c r="GD274" s="862">
        <v>-3.8685954406611378</v>
      </c>
      <c r="GE274" s="862">
        <v>-3.8685954406611378</v>
      </c>
      <c r="GF274" s="862">
        <v>-3.8685954406611378</v>
      </c>
      <c r="GG274" s="862">
        <v>-3.8685954406611378</v>
      </c>
      <c r="GH274" s="862">
        <v>-2.0464869346173913</v>
      </c>
      <c r="GI274" s="862">
        <v>-2.0464869346173913</v>
      </c>
      <c r="GJ274" s="862">
        <v>-2.0464869346173913</v>
      </c>
      <c r="GK274" s="862">
        <v>-2.0464869346173913</v>
      </c>
      <c r="GL274" s="862">
        <v>-2.0464869346173913</v>
      </c>
      <c r="GM274" s="862">
        <v>-2.0464869346173913</v>
      </c>
      <c r="GN274" s="862">
        <v>-2.0464869346173913</v>
      </c>
      <c r="GO274" s="862">
        <v>-2.0464869346173913</v>
      </c>
      <c r="GP274" s="862">
        <v>-0.2169552129263792</v>
      </c>
      <c r="GQ274" s="862">
        <v>-0.2169552129263792</v>
      </c>
      <c r="GR274" s="862">
        <v>-0.2169552129263792</v>
      </c>
      <c r="GS274" s="862">
        <v>-0.2169552129263792</v>
      </c>
      <c r="GT274" s="862">
        <v>-0.2169552129263792</v>
      </c>
      <c r="GU274" s="862">
        <v>-0.2169552129263792</v>
      </c>
      <c r="GV274" s="862">
        <v>-0.2169552129263792</v>
      </c>
      <c r="GW274" s="862">
        <v>-1.3319382336350181</v>
      </c>
      <c r="GX274" s="862">
        <v>-1.3319382336350181</v>
      </c>
      <c r="GY274" s="862">
        <v>-1.3319382336350181</v>
      </c>
      <c r="GZ274" s="862">
        <v>-1.3319382336350181</v>
      </c>
      <c r="HA274" s="862">
        <v>-1.3319382336350181</v>
      </c>
      <c r="HB274" s="862">
        <v>-0.15682785379545994</v>
      </c>
      <c r="HC274" s="862">
        <v>-0.15682785379545994</v>
      </c>
      <c r="HD274" s="862">
        <v>-0.15682785379545994</v>
      </c>
      <c r="HE274" s="862">
        <v>-0.15682785379545994</v>
      </c>
      <c r="HF274" s="862">
        <v>-5.1756961369436638E-2</v>
      </c>
      <c r="HG274" s="862">
        <v>-5.1756961369436638E-2</v>
      </c>
      <c r="HH274" s="862">
        <v>-5.1756961369436638E-2</v>
      </c>
      <c r="HI274" s="862">
        <v>-5.1756961369436638E-2</v>
      </c>
      <c r="HJ274" s="862">
        <v>-5.1756961369436638E-2</v>
      </c>
      <c r="HK274" s="862">
        <v>-5.1756961369436638E-2</v>
      </c>
      <c r="HL274" s="862">
        <v>-5.1756961369436638E-2</v>
      </c>
      <c r="HM274" s="862">
        <v>-5.1756961369436638E-2</v>
      </c>
      <c r="HN274" s="862">
        <v>0.11887245086274767</v>
      </c>
      <c r="HO274" s="862">
        <v>0.11887245086274767</v>
      </c>
      <c r="HP274" s="862">
        <v>0.11887245086274767</v>
      </c>
      <c r="HQ274" s="862">
        <v>0.11887245086274767</v>
      </c>
      <c r="HR274" s="862">
        <v>0.11887245086274767</v>
      </c>
      <c r="HS274" s="862">
        <v>0.11887245086274767</v>
      </c>
      <c r="HT274" s="862">
        <v>0.11887245086274767</v>
      </c>
      <c r="HU274" s="862">
        <v>-9.9622826622125515E-3</v>
      </c>
      <c r="HV274" s="862">
        <v>-9.9622826622125515E-3</v>
      </c>
      <c r="HW274" s="862">
        <v>-9.9622826622125515E-3</v>
      </c>
      <c r="HX274" s="862">
        <v>-9.9622826622125515E-3</v>
      </c>
      <c r="HY274" s="862">
        <v>0</v>
      </c>
      <c r="HZ274" s="862">
        <v>0</v>
      </c>
      <c r="IA274" s="862">
        <v>-0.20680000805258913</v>
      </c>
      <c r="IB274" s="862">
        <v>-0.20680000805258913</v>
      </c>
      <c r="IC274" s="862">
        <v>-0.20680000805258913</v>
      </c>
      <c r="ID274" s="862">
        <v>-4.3740013652238812</v>
      </c>
      <c r="IE274" s="862">
        <v>-4.3740013652238812</v>
      </c>
      <c r="IF274" s="862">
        <v>-4.3740013652238812</v>
      </c>
      <c r="IG274" s="862">
        <v>-4.3740013652238812</v>
      </c>
      <c r="IH274" s="862">
        <v>-2.8435621047709807</v>
      </c>
      <c r="II274" s="862">
        <v>-2.8435621047709807</v>
      </c>
      <c r="IJ274" s="862">
        <v>-2.8435621047709807</v>
      </c>
      <c r="IK274" s="862">
        <v>-2.8435621047709807</v>
      </c>
      <c r="IL274" s="862">
        <v>-2.8435621047709807</v>
      </c>
      <c r="IM274" s="862">
        <v>-2.8435621047709807</v>
      </c>
      <c r="IN274" s="862">
        <v>-2.8435621047709807</v>
      </c>
      <c r="IO274" s="862">
        <v>-2.8435621047709807</v>
      </c>
      <c r="IP274" s="862">
        <v>-2.445934491190016E-3</v>
      </c>
      <c r="IQ274" s="862">
        <v>-2.445934491190016E-3</v>
      </c>
      <c r="IR274" s="862">
        <v>-2.445934491190016E-3</v>
      </c>
      <c r="IS274" s="862">
        <v>-2.445934491190016E-3</v>
      </c>
      <c r="IT274" s="862">
        <v>-2.445934491190016E-3</v>
      </c>
      <c r="IU274" s="862">
        <v>-2.445934491190016E-3</v>
      </c>
      <c r="IV274" s="862">
        <v>-2.445934491190016E-3</v>
      </c>
      <c r="IW274" s="862">
        <v>0</v>
      </c>
      <c r="IX274" s="862">
        <v>0</v>
      </c>
      <c r="IY274" s="862">
        <v>0</v>
      </c>
      <c r="IZ274" s="862">
        <v>0</v>
      </c>
      <c r="JA274" s="862">
        <v>0</v>
      </c>
      <c r="JB274" s="862">
        <v>-5.2297575834900911E-3</v>
      </c>
      <c r="JC274" s="862">
        <v>-5.2297575834900911E-3</v>
      </c>
      <c r="JD274" s="862">
        <v>-5.2297575834900911E-3</v>
      </c>
      <c r="JE274" s="862">
        <v>-5.2297575834900911E-3</v>
      </c>
      <c r="JF274" s="862">
        <v>-4.7035069374494753E-3</v>
      </c>
      <c r="JG274" s="862">
        <v>-4.7035069374494753E-3</v>
      </c>
      <c r="JH274" s="862">
        <v>-4.7035069374494753E-3</v>
      </c>
      <c r="JI274" s="862">
        <v>-4.7035069374494753E-3</v>
      </c>
      <c r="JJ274" s="862">
        <v>-4.7035069374494753E-3</v>
      </c>
      <c r="JK274" s="862">
        <v>-4.7035069374494753E-3</v>
      </c>
      <c r="JL274" s="862">
        <v>-4.7035069374494753E-3</v>
      </c>
      <c r="JM274" s="862">
        <v>-4.7035069374494753E-3</v>
      </c>
      <c r="JN274" s="862">
        <v>0</v>
      </c>
      <c r="JO274" s="862">
        <v>0</v>
      </c>
      <c r="JP274" s="862">
        <v>0</v>
      </c>
      <c r="JQ274" s="862">
        <v>0</v>
      </c>
      <c r="JR274" s="862">
        <v>0</v>
      </c>
      <c r="JS274" s="862">
        <v>0</v>
      </c>
      <c r="JT274" s="862">
        <v>0</v>
      </c>
      <c r="JU274" s="862">
        <v>9.9622826622125515E-3</v>
      </c>
      <c r="JV274" s="862">
        <v>9.9622826622125515E-3</v>
      </c>
      <c r="JW274" s="862">
        <v>9.9622826622125515E-3</v>
      </c>
      <c r="JX274" s="862">
        <v>9.9622826622125515E-3</v>
      </c>
      <c r="JY274" s="862">
        <v>1.1534196706278976E-2</v>
      </c>
      <c r="JZ274" s="862">
        <v>1.1534196706278976E-2</v>
      </c>
      <c r="KA274" s="862">
        <v>-0.21664762748367039</v>
      </c>
      <c r="KB274" s="862">
        <v>-0.21664762748367039</v>
      </c>
      <c r="KC274" s="862">
        <v>-0.21664762748367039</v>
      </c>
      <c r="KD274" s="862">
        <v>-4.313706390070692</v>
      </c>
      <c r="KE274" s="862">
        <v>-4.313706390070692</v>
      </c>
      <c r="KF274" s="862">
        <v>-4.313706390070692</v>
      </c>
      <c r="KG274" s="862">
        <v>-4.313706390070692</v>
      </c>
      <c r="KH274" s="862">
        <v>-2.4691700962899867</v>
      </c>
      <c r="KI274" s="862">
        <v>-2.4691700962899867</v>
      </c>
      <c r="KJ274" s="862">
        <v>-2.4691700962899867</v>
      </c>
      <c r="KK274" s="862">
        <v>-2.4691700962899867</v>
      </c>
      <c r="KL274" s="862">
        <v>-2.4691700962899867</v>
      </c>
      <c r="KM274" s="862">
        <v>-2.4691700962899867</v>
      </c>
      <c r="KN274" s="862">
        <v>-2.4691700962899867</v>
      </c>
      <c r="KO274" s="862">
        <v>-2.4691700962899867</v>
      </c>
      <c r="KP274" s="862">
        <v>2.445934491190016E-3</v>
      </c>
      <c r="KQ274" s="862">
        <v>2.445934491190016E-3</v>
      </c>
      <c r="KR274" s="862">
        <v>2.445934491190016E-3</v>
      </c>
      <c r="KS274" s="862">
        <v>2.445934491190016E-3</v>
      </c>
      <c r="KT274" s="862">
        <v>2.445934491190016E-3</v>
      </c>
      <c r="KU274" s="862">
        <v>2.445934491190016E-3</v>
      </c>
      <c r="KV274" s="862">
        <v>2.445934491190016E-3</v>
      </c>
      <c r="KW274" s="862">
        <v>-1.3889487335099204E-3</v>
      </c>
      <c r="KX274" s="862">
        <v>-1.3889487335099204E-3</v>
      </c>
      <c r="KY274" s="862">
        <v>-1.3889487335099204E-3</v>
      </c>
      <c r="KZ274" s="862">
        <v>-1.3889487335099204E-3</v>
      </c>
      <c r="LA274" s="862">
        <v>-1.3889487335099204E-3</v>
      </c>
      <c r="LB274" s="862">
        <v>2.6130897955347621E-3</v>
      </c>
      <c r="LC274" s="862">
        <v>2.6130897955347621E-3</v>
      </c>
      <c r="LD274" s="862">
        <v>2.6130897955347621E-3</v>
      </c>
      <c r="LE274" s="862">
        <v>2.6130897955347621E-3</v>
      </c>
      <c r="LF274" s="862">
        <v>-4.7037163022078943E-3</v>
      </c>
      <c r="LG274" s="862">
        <v>-4.7037163022078943E-3</v>
      </c>
      <c r="LH274" s="862">
        <v>-4.7037163022078943E-3</v>
      </c>
      <c r="LI274" s="862">
        <v>-4.7037163022078943E-3</v>
      </c>
      <c r="LJ274" s="862">
        <v>-4.7037163022078943E-3</v>
      </c>
      <c r="LK274" s="862">
        <v>-4.7037163022078943E-3</v>
      </c>
      <c r="LL274" s="862">
        <v>-4.7037163022078943E-3</v>
      </c>
      <c r="LM274" s="862">
        <v>-4.7037163022078943E-3</v>
      </c>
      <c r="LN274" s="862">
        <v>8.4908893473407687E-3</v>
      </c>
      <c r="LO274" s="862">
        <v>8.4908893473407687E-3</v>
      </c>
      <c r="LP274" s="862">
        <v>8.4908893473407687E-3</v>
      </c>
      <c r="LQ274" s="862">
        <v>8.4908893473407687E-3</v>
      </c>
      <c r="LR274" s="862">
        <v>8.4908893473407687E-3</v>
      </c>
      <c r="LS274" s="862">
        <v>8.4908893473407687E-3</v>
      </c>
      <c r="LT274" s="862">
        <v>8.4908893473407687E-3</v>
      </c>
      <c r="LU274" s="862">
        <v>-3.9849130648856423E-2</v>
      </c>
      <c r="LV274" s="862">
        <v>-3.9849130648856423E-2</v>
      </c>
      <c r="LW274" s="862">
        <v>-3.9849130648856423E-2</v>
      </c>
      <c r="LX274" s="862">
        <v>-3.9849130648856423E-2</v>
      </c>
      <c r="LY274" s="862">
        <v>-4.6136786825105247E-2</v>
      </c>
      <c r="LZ274" s="862">
        <v>-4.6136786825105247E-2</v>
      </c>
      <c r="MA274" s="862">
        <v>-0.15756191089721128</v>
      </c>
      <c r="MB274" s="862">
        <v>-0.15756191089721128</v>
      </c>
      <c r="MC274" s="862">
        <v>-0.15756191089721128</v>
      </c>
      <c r="MD274" s="862">
        <v>-2.0774819008838135</v>
      </c>
      <c r="ME274" s="862">
        <v>-2.0774819008838135</v>
      </c>
      <c r="MF274" s="862">
        <v>-2.0774819008838135</v>
      </c>
      <c r="MG274" s="862">
        <v>-2.0774819008838135</v>
      </c>
      <c r="MH274" s="862">
        <v>-1.7452607722478621</v>
      </c>
      <c r="MI274" s="862">
        <v>-1.7452607722478621</v>
      </c>
      <c r="MJ274" s="862">
        <v>-1.7452607722478621</v>
      </c>
      <c r="MK274" s="862">
        <v>-1.7452607722478621</v>
      </c>
      <c r="ML274" s="862">
        <v>-1.7452607722478621</v>
      </c>
      <c r="MM274" s="862">
        <v>-1.7452607722478621</v>
      </c>
      <c r="MN274" s="862">
        <v>-1.7452607722478621</v>
      </c>
      <c r="MO274" s="862">
        <v>-1.7452607722478621</v>
      </c>
      <c r="MP274" s="862">
        <v>0</v>
      </c>
      <c r="MQ274" s="862">
        <v>0</v>
      </c>
      <c r="MR274" s="862">
        <v>0</v>
      </c>
      <c r="MS274" s="862">
        <v>0</v>
      </c>
      <c r="MT274" s="862">
        <v>0</v>
      </c>
      <c r="MU274" s="862">
        <v>0</v>
      </c>
      <c r="MV274" s="862">
        <v>0</v>
      </c>
      <c r="MW274" s="862">
        <v>0</v>
      </c>
      <c r="MX274" s="862">
        <v>0</v>
      </c>
      <c r="MY274" s="862">
        <v>0</v>
      </c>
      <c r="MZ274" s="862">
        <v>0</v>
      </c>
      <c r="NA274" s="862">
        <v>0</v>
      </c>
      <c r="NB274" s="862">
        <v>0.54832171757711201</v>
      </c>
      <c r="NC274" s="862">
        <v>0.54832171757711201</v>
      </c>
      <c r="ND274" s="862">
        <v>0.54832171757711201</v>
      </c>
      <c r="NE274" s="862">
        <v>0.54832171757711201</v>
      </c>
      <c r="NF274" s="862">
        <v>0.38254899703091905</v>
      </c>
      <c r="NG274" s="862">
        <v>0.38254899703091905</v>
      </c>
      <c r="NH274" s="862">
        <v>0.38254899703091905</v>
      </c>
      <c r="NI274" s="862">
        <v>0.38254899703091905</v>
      </c>
      <c r="NJ274" s="862">
        <v>0.38254899703091905</v>
      </c>
      <c r="NK274" s="862">
        <v>0.38254899703091905</v>
      </c>
      <c r="NL274" s="862">
        <v>0.38254899703091905</v>
      </c>
      <c r="NM274" s="862">
        <v>0.38254899703091905</v>
      </c>
      <c r="NN274" s="862">
        <v>8.4908893473407687E-3</v>
      </c>
      <c r="NO274" s="862">
        <v>8.4908893473407687E-3</v>
      </c>
      <c r="NP274" s="862">
        <v>8.4908893473407687E-3</v>
      </c>
      <c r="NQ274" s="862">
        <v>8.4908893473407687E-3</v>
      </c>
      <c r="NR274" s="862">
        <v>8.4908893473407687E-3</v>
      </c>
      <c r="NS274" s="862">
        <v>8.4908893473407687E-3</v>
      </c>
      <c r="NT274" s="862">
        <v>8.4908893473407687E-3</v>
      </c>
      <c r="NU274" s="862">
        <v>-3.9849130648856423E-2</v>
      </c>
      <c r="NV274" s="862">
        <v>-3.9849130648856423E-2</v>
      </c>
      <c r="NW274" s="862">
        <v>-3.9849130648856423E-2</v>
      </c>
      <c r="NX274" s="862">
        <v>-3.9849130648856423E-2</v>
      </c>
      <c r="NY274" s="862">
        <v>-4.6136786825105247E-2</v>
      </c>
      <c r="NZ274" s="862">
        <v>-4.6136786825105247E-2</v>
      </c>
      <c r="OA274" s="862">
        <v>-0.15756191089721128</v>
      </c>
      <c r="OB274" s="862">
        <v>-0.15756191089721128</v>
      </c>
      <c r="OC274" s="862">
        <v>-0.15756191089721128</v>
      </c>
      <c r="OD274" s="862">
        <v>-2.0774819008838135</v>
      </c>
      <c r="OE274" s="862">
        <v>-2.0774819008838135</v>
      </c>
      <c r="OF274" s="862">
        <v>-2.0774819008838135</v>
      </c>
      <c r="OG274" s="862">
        <v>-2.0774819008838135</v>
      </c>
      <c r="OH274" s="862">
        <v>-1.7452607722478621</v>
      </c>
      <c r="OI274" s="862">
        <v>-1.7452607722478621</v>
      </c>
      <c r="OJ274" s="862">
        <v>-1.7452607722478621</v>
      </c>
      <c r="OK274" s="862">
        <v>-1.7452607722478621</v>
      </c>
      <c r="OL274" s="862">
        <v>-1.7452607722478621</v>
      </c>
      <c r="OM274" s="862">
        <v>-1.7452607722478621</v>
      </c>
      <c r="ON274" s="862">
        <v>-1.7452607722478621</v>
      </c>
      <c r="OO274" s="862">
        <v>-1.7452607722478621</v>
      </c>
      <c r="OP274" s="862">
        <v>0</v>
      </c>
      <c r="OQ274" s="862">
        <v>0</v>
      </c>
      <c r="OR274" s="862">
        <v>0</v>
      </c>
      <c r="OS274" s="862">
        <v>0</v>
      </c>
      <c r="OT274" s="862">
        <v>0</v>
      </c>
      <c r="OU274" s="862">
        <v>0</v>
      </c>
      <c r="OV274" s="862">
        <v>0</v>
      </c>
      <c r="OW274" s="862">
        <v>0</v>
      </c>
      <c r="OX274" s="862">
        <v>0</v>
      </c>
      <c r="OY274" s="862">
        <v>0</v>
      </c>
      <c r="OZ274" s="862">
        <v>0</v>
      </c>
      <c r="PA274" s="862">
        <v>0</v>
      </c>
      <c r="PB274" s="862">
        <v>0.54832171757711201</v>
      </c>
      <c r="PC274" s="862">
        <v>0.54832171757711201</v>
      </c>
      <c r="PD274" s="862">
        <v>0.54832171757711201</v>
      </c>
      <c r="PE274" s="862">
        <v>0.54832171757711201</v>
      </c>
      <c r="PF274" s="862">
        <v>0.38254899703091905</v>
      </c>
      <c r="PG274" s="862">
        <v>0.38254899703091905</v>
      </c>
      <c r="PH274" s="862">
        <v>0.38254899703091905</v>
      </c>
      <c r="PI274" s="862">
        <v>0.38254899703091905</v>
      </c>
      <c r="PJ274" s="862">
        <v>0.38254899703091905</v>
      </c>
      <c r="PK274" s="862">
        <v>0.38254899703091905</v>
      </c>
      <c r="PL274" s="862">
        <v>0.38254899703091905</v>
      </c>
      <c r="PM274" s="862">
        <v>0.38254899703091905</v>
      </c>
      <c r="PN274" s="862">
        <v>8.4908893473407687E-3</v>
      </c>
      <c r="PO274" s="862">
        <v>8.4908893473407687E-3</v>
      </c>
      <c r="PP274" s="862">
        <v>8.4908893473407687E-3</v>
      </c>
      <c r="PQ274" s="862">
        <v>8.4908893473407687E-3</v>
      </c>
      <c r="PR274" s="862">
        <v>8.4908893473407687E-3</v>
      </c>
      <c r="PS274" s="862">
        <v>8.4908893473407687E-3</v>
      </c>
      <c r="PT274" s="862">
        <v>8.4908893473407687E-3</v>
      </c>
      <c r="PU274" s="862">
        <v>-3.9849130648856423E-2</v>
      </c>
      <c r="PV274" s="862">
        <v>-3.9849130648856423E-2</v>
      </c>
      <c r="PW274" s="862">
        <v>-3.9849130648856423E-2</v>
      </c>
      <c r="PX274" s="862">
        <v>-3.9849130648856423E-2</v>
      </c>
      <c r="PY274" s="862">
        <v>-4.6136786825105247E-2</v>
      </c>
      <c r="PZ274" s="862">
        <v>-4.6136786825105247E-2</v>
      </c>
      <c r="QA274" s="862">
        <v>-0.15756191089721128</v>
      </c>
      <c r="QB274" s="862">
        <v>-0.15756191089721128</v>
      </c>
      <c r="QC274" s="862">
        <v>-0.15756191089721128</v>
      </c>
      <c r="QD274" s="862">
        <v>-2.0774819008838135</v>
      </c>
      <c r="QE274" s="862">
        <v>-2.0774819008838135</v>
      </c>
      <c r="QF274" s="862">
        <v>-2.0774819008838135</v>
      </c>
      <c r="QG274" s="862">
        <v>-2.0774819008838135</v>
      </c>
      <c r="QH274" s="862">
        <v>-1.7452607722478621</v>
      </c>
      <c r="QI274" s="862">
        <v>-1.7452607722478621</v>
      </c>
      <c r="QJ274" s="862">
        <v>-1.7452607722478621</v>
      </c>
      <c r="QK274" s="862">
        <v>-1.7452607722478621</v>
      </c>
      <c r="QL274" s="862">
        <v>-1.7452607722478621</v>
      </c>
      <c r="QM274" s="862">
        <v>-1.7452607722478621</v>
      </c>
      <c r="QN274" s="862">
        <v>-1.7452607722478621</v>
      </c>
      <c r="QO274" s="862">
        <v>-1.7452607722478621</v>
      </c>
      <c r="QP274" s="862">
        <v>0</v>
      </c>
      <c r="QQ274" s="862">
        <v>0</v>
      </c>
      <c r="QR274" s="862">
        <v>0</v>
      </c>
      <c r="QS274" s="862">
        <v>0</v>
      </c>
      <c r="QT274" s="862">
        <v>0</v>
      </c>
      <c r="QU274" s="862">
        <v>0</v>
      </c>
      <c r="QV274" s="862">
        <v>0</v>
      </c>
      <c r="QW274" s="862">
        <v>0</v>
      </c>
      <c r="QX274" s="862">
        <v>0</v>
      </c>
      <c r="QY274" s="862">
        <v>0</v>
      </c>
      <c r="QZ274" s="862">
        <v>0</v>
      </c>
      <c r="RA274" s="862">
        <v>0</v>
      </c>
      <c r="RB274" s="862">
        <v>0.54832171757711201</v>
      </c>
      <c r="RC274" s="862">
        <v>0.54832171757711201</v>
      </c>
      <c r="RD274" s="862">
        <v>0.54832171757711201</v>
      </c>
      <c r="RE274" s="862">
        <v>0.54832171757711201</v>
      </c>
      <c r="RF274" s="862">
        <v>0.38254899703091905</v>
      </c>
      <c r="RG274" s="862">
        <v>0.38254899703091905</v>
      </c>
      <c r="RH274" s="862">
        <v>0.38254899703091905</v>
      </c>
      <c r="RI274" s="862">
        <v>0.38254899703091905</v>
      </c>
      <c r="RJ274" s="862">
        <v>0.38254899703091905</v>
      </c>
      <c r="RK274" s="862">
        <v>0.38254899703091905</v>
      </c>
      <c r="RL274" s="862">
        <v>0.38254899703091905</v>
      </c>
      <c r="RM274" s="862">
        <v>0.38254899703091905</v>
      </c>
      <c r="RN274" s="862">
        <v>8.4908893473407687E-3</v>
      </c>
      <c r="RO274" s="862">
        <v>8.4908893473407687E-3</v>
      </c>
      <c r="RP274" s="862">
        <v>8.4908893473407687E-3</v>
      </c>
      <c r="RQ274" s="862">
        <v>8.4908893473407687E-3</v>
      </c>
      <c r="RR274" s="862">
        <v>8.4908893473407687E-3</v>
      </c>
      <c r="RS274" s="862">
        <v>8.4908893473407687E-3</v>
      </c>
      <c r="RT274" s="862">
        <v>8.4908893473407687E-3</v>
      </c>
      <c r="RU274" s="862">
        <v>-3.9849130648856423E-2</v>
      </c>
      <c r="RV274" s="862">
        <v>-3.9849130648856423E-2</v>
      </c>
      <c r="RW274" s="862">
        <v>-3.9849130648856423E-2</v>
      </c>
      <c r="RX274" s="862">
        <v>-3.9849130648856423E-2</v>
      </c>
      <c r="RY274" s="862">
        <v>-4.6136786825105247E-2</v>
      </c>
      <c r="RZ274" s="862">
        <v>-4.6136786825105247E-2</v>
      </c>
      <c r="SA274" s="862">
        <v>-0.15756191089721128</v>
      </c>
      <c r="SB274" s="862">
        <v>-0.15756191089721128</v>
      </c>
      <c r="SC274" s="862">
        <v>-0.15756191089721128</v>
      </c>
      <c r="SD274" s="862">
        <v>-2.0774819008838135</v>
      </c>
      <c r="SE274" s="862">
        <v>-2.0774819008838135</v>
      </c>
      <c r="SF274" s="862">
        <v>-2.0774819008838135</v>
      </c>
      <c r="SG274" s="862">
        <v>-2.0774819008838135</v>
      </c>
      <c r="SH274" s="862">
        <v>-1.7452607722478621</v>
      </c>
      <c r="SI274" s="862">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930</v>
      </c>
      <c r="J275" s="764"/>
      <c r="K275" s="862">
        <v>0</v>
      </c>
      <c r="L275" s="862">
        <v>0</v>
      </c>
      <c r="M275" s="862">
        <v>0</v>
      </c>
      <c r="N275" s="862">
        <v>0</v>
      </c>
      <c r="O275" s="862">
        <v>0</v>
      </c>
      <c r="P275" s="862">
        <v>0</v>
      </c>
      <c r="Q275" s="862">
        <v>0</v>
      </c>
      <c r="R275" s="862">
        <v>0</v>
      </c>
      <c r="S275" s="862">
        <v>0</v>
      </c>
      <c r="T275" s="862">
        <v>0</v>
      </c>
      <c r="U275" s="862">
        <v>0</v>
      </c>
      <c r="V275" s="862">
        <v>0</v>
      </c>
      <c r="W275" s="862">
        <v>0</v>
      </c>
      <c r="X275" s="862">
        <v>0</v>
      </c>
      <c r="Y275" s="862">
        <v>0</v>
      </c>
      <c r="Z275" s="862">
        <v>0</v>
      </c>
      <c r="AA275" s="862">
        <v>0</v>
      </c>
      <c r="AB275" s="862">
        <v>0</v>
      </c>
      <c r="AC275" s="862">
        <v>0</v>
      </c>
      <c r="AD275" s="862">
        <v>0</v>
      </c>
      <c r="AE275" s="862">
        <v>0</v>
      </c>
      <c r="AF275" s="862">
        <v>0</v>
      </c>
      <c r="AG275" s="862">
        <v>0</v>
      </c>
      <c r="AH275" s="862">
        <v>0</v>
      </c>
      <c r="AI275" s="862">
        <v>0</v>
      </c>
      <c r="AJ275" s="862">
        <v>0</v>
      </c>
      <c r="AK275" s="862">
        <v>0</v>
      </c>
      <c r="AL275" s="862">
        <v>0</v>
      </c>
      <c r="AM275" s="862">
        <v>0</v>
      </c>
      <c r="AN275" s="862">
        <v>0</v>
      </c>
      <c r="AO275" s="862">
        <v>0</v>
      </c>
      <c r="AP275" s="862">
        <v>0</v>
      </c>
      <c r="AQ275" s="862">
        <v>0</v>
      </c>
      <c r="AR275" s="862">
        <v>0</v>
      </c>
      <c r="AS275" s="862">
        <v>0</v>
      </c>
      <c r="AT275" s="862">
        <v>0</v>
      </c>
      <c r="AU275" s="862">
        <v>0</v>
      </c>
      <c r="AV275" s="862">
        <v>0</v>
      </c>
      <c r="AW275" s="862">
        <v>0</v>
      </c>
      <c r="AX275" s="862">
        <v>0</v>
      </c>
      <c r="AY275" s="862">
        <v>0</v>
      </c>
      <c r="AZ275" s="862">
        <v>0</v>
      </c>
      <c r="BA275" s="862">
        <v>0</v>
      </c>
      <c r="BB275" s="862">
        <v>0</v>
      </c>
      <c r="BC275" s="862">
        <v>0</v>
      </c>
      <c r="BD275" s="862">
        <v>0</v>
      </c>
      <c r="BE275" s="862">
        <v>0</v>
      </c>
      <c r="BF275" s="862">
        <v>0</v>
      </c>
      <c r="BG275" s="862">
        <v>0</v>
      </c>
      <c r="BH275" s="862">
        <v>0</v>
      </c>
      <c r="BI275" s="862">
        <v>0</v>
      </c>
      <c r="BJ275" s="862">
        <v>0</v>
      </c>
      <c r="BK275" s="862">
        <v>0</v>
      </c>
      <c r="BL275" s="862">
        <v>0</v>
      </c>
      <c r="BM275" s="862">
        <v>0</v>
      </c>
      <c r="BN275" s="862">
        <v>0</v>
      </c>
      <c r="BO275" s="862">
        <v>0</v>
      </c>
      <c r="BP275" s="862">
        <v>0</v>
      </c>
      <c r="BQ275" s="862">
        <v>0</v>
      </c>
      <c r="BR275" s="862">
        <v>0</v>
      </c>
      <c r="BS275" s="862">
        <v>0</v>
      </c>
      <c r="BT275" s="862">
        <v>0</v>
      </c>
      <c r="BU275" s="862">
        <v>0</v>
      </c>
      <c r="BV275" s="862">
        <v>0</v>
      </c>
      <c r="BW275" s="862">
        <v>0</v>
      </c>
      <c r="BX275" s="862">
        <v>0</v>
      </c>
      <c r="BY275" s="862">
        <v>0</v>
      </c>
      <c r="BZ275" s="862">
        <v>0</v>
      </c>
      <c r="CA275" s="862">
        <v>0</v>
      </c>
      <c r="CB275" s="862">
        <v>0</v>
      </c>
      <c r="CC275" s="862">
        <v>0</v>
      </c>
      <c r="CD275" s="862">
        <v>0</v>
      </c>
      <c r="CE275" s="862">
        <v>0</v>
      </c>
      <c r="CF275" s="862">
        <v>0</v>
      </c>
      <c r="CG275" s="862">
        <v>0</v>
      </c>
      <c r="CH275" s="862">
        <v>0</v>
      </c>
      <c r="CI275" s="862">
        <v>0</v>
      </c>
      <c r="CJ275" s="862">
        <v>0</v>
      </c>
      <c r="CK275" s="862">
        <v>0</v>
      </c>
      <c r="CL275" s="862">
        <v>0</v>
      </c>
      <c r="CM275" s="862">
        <v>0</v>
      </c>
      <c r="CN275" s="862">
        <v>0</v>
      </c>
      <c r="CO275" s="862">
        <v>0</v>
      </c>
      <c r="CP275" s="862">
        <v>0</v>
      </c>
      <c r="CQ275" s="862">
        <v>0</v>
      </c>
      <c r="CR275" s="862">
        <v>0</v>
      </c>
      <c r="CS275" s="862">
        <v>0</v>
      </c>
      <c r="CT275" s="862">
        <v>0</v>
      </c>
      <c r="CU275" s="862">
        <v>0</v>
      </c>
      <c r="CV275" s="862">
        <v>0</v>
      </c>
      <c r="CW275" s="862">
        <v>0</v>
      </c>
      <c r="CX275" s="862">
        <v>0</v>
      </c>
      <c r="CY275" s="862">
        <v>0</v>
      </c>
      <c r="CZ275" s="862">
        <v>0</v>
      </c>
      <c r="DA275" s="862">
        <v>0</v>
      </c>
      <c r="DB275" s="862">
        <v>0</v>
      </c>
      <c r="DC275" s="862">
        <v>0</v>
      </c>
      <c r="DD275" s="862">
        <v>0</v>
      </c>
      <c r="DE275" s="862">
        <v>0</v>
      </c>
      <c r="DF275" s="862">
        <v>0</v>
      </c>
      <c r="DG275" s="862">
        <v>0</v>
      </c>
      <c r="DH275" s="862">
        <v>0</v>
      </c>
      <c r="DI275" s="862">
        <v>0</v>
      </c>
      <c r="DJ275" s="862">
        <v>0</v>
      </c>
      <c r="DK275" s="862">
        <v>0</v>
      </c>
      <c r="DL275" s="862">
        <v>0</v>
      </c>
      <c r="DM275" s="862">
        <v>0</v>
      </c>
      <c r="DN275" s="862">
        <v>0.40756268867227874</v>
      </c>
      <c r="DO275" s="862">
        <v>0.40756268867227874</v>
      </c>
      <c r="DP275" s="862">
        <v>0.40756268867227874</v>
      </c>
      <c r="DQ275" s="862">
        <v>0.40756268867227874</v>
      </c>
      <c r="DR275" s="862">
        <v>0.40756268867227874</v>
      </c>
      <c r="DS275" s="862">
        <v>0.40756268867227874</v>
      </c>
      <c r="DT275" s="862">
        <v>0.40756268867227874</v>
      </c>
      <c r="DU275" s="862">
        <v>0.40845358915077945</v>
      </c>
      <c r="DV275" s="862">
        <v>0.40845358915077945</v>
      </c>
      <c r="DW275" s="862">
        <v>0.40845358915077945</v>
      </c>
      <c r="DX275" s="862">
        <v>0.40845358915077945</v>
      </c>
      <c r="DY275" s="862">
        <v>0.42676527813221021</v>
      </c>
      <c r="DZ275" s="862">
        <v>0.42676527813221021</v>
      </c>
      <c r="EA275" s="862">
        <v>0.23634286634581869</v>
      </c>
      <c r="EB275" s="862">
        <v>0.23634286634581869</v>
      </c>
      <c r="EC275" s="862">
        <v>0.23634286634581869</v>
      </c>
      <c r="ED275" s="862">
        <v>9.4753098014109582E-2</v>
      </c>
      <c r="EE275" s="862">
        <v>9.4753098014109582E-2</v>
      </c>
      <c r="EF275" s="862">
        <v>9.4753098014109582E-2</v>
      </c>
      <c r="EG275" s="862">
        <v>9.4753098014109582E-2</v>
      </c>
      <c r="EH275" s="862">
        <v>8.4985078802823466E-2</v>
      </c>
      <c r="EI275" s="862">
        <v>8.4985078802823466E-2</v>
      </c>
      <c r="EJ275" s="862">
        <v>8.4985078802823466E-2</v>
      </c>
      <c r="EK275" s="862">
        <v>8.4985078802823466E-2</v>
      </c>
      <c r="EL275" s="862">
        <v>8.4985078802823466E-2</v>
      </c>
      <c r="EM275" s="862">
        <v>8.4985078802823466E-2</v>
      </c>
      <c r="EN275" s="862">
        <v>8.4985078802823466E-2</v>
      </c>
      <c r="EO275" s="862">
        <v>8.4985078802823466E-2</v>
      </c>
      <c r="EP275" s="862">
        <v>0</v>
      </c>
      <c r="EQ275" s="862">
        <v>0</v>
      </c>
      <c r="ER275" s="862">
        <v>0</v>
      </c>
      <c r="ES275" s="862">
        <v>0</v>
      </c>
      <c r="ET275" s="862">
        <v>0</v>
      </c>
      <c r="EU275" s="862">
        <v>0</v>
      </c>
      <c r="EV275" s="862">
        <v>0</v>
      </c>
      <c r="EW275" s="862">
        <v>0</v>
      </c>
      <c r="EX275" s="862">
        <v>0</v>
      </c>
      <c r="EY275" s="862">
        <v>0</v>
      </c>
      <c r="EZ275" s="862">
        <v>0</v>
      </c>
      <c r="FA275" s="862">
        <v>0</v>
      </c>
      <c r="FB275" s="862">
        <v>0</v>
      </c>
      <c r="FC275" s="862">
        <v>0</v>
      </c>
      <c r="FD275" s="862">
        <v>0</v>
      </c>
      <c r="FE275" s="862">
        <v>0</v>
      </c>
      <c r="FF275" s="862">
        <v>0</v>
      </c>
      <c r="FG275" s="862">
        <v>0</v>
      </c>
      <c r="FH275" s="862">
        <v>0</v>
      </c>
      <c r="FI275" s="862">
        <v>0</v>
      </c>
      <c r="FJ275" s="862">
        <v>0</v>
      </c>
      <c r="FK275" s="862">
        <v>0</v>
      </c>
      <c r="FL275" s="862">
        <v>0</v>
      </c>
      <c r="FM275" s="862">
        <v>0</v>
      </c>
      <c r="FN275" s="862">
        <v>0.11887245086274856</v>
      </c>
      <c r="FO275" s="862">
        <v>0.11887245086274856</v>
      </c>
      <c r="FP275" s="862">
        <v>0.11887245086274856</v>
      </c>
      <c r="FQ275" s="862">
        <v>0.11887245086274856</v>
      </c>
      <c r="FR275" s="862">
        <v>0.11887245086274856</v>
      </c>
      <c r="FS275" s="862">
        <v>0.11887245086274856</v>
      </c>
      <c r="FT275" s="862">
        <v>0.11887245086274856</v>
      </c>
      <c r="FU275" s="862">
        <v>9.9622826622116634E-3</v>
      </c>
      <c r="FV275" s="862">
        <v>9.9622826622116634E-3</v>
      </c>
      <c r="FW275" s="862">
        <v>9.9622826622116634E-3</v>
      </c>
      <c r="FX275" s="862">
        <v>9.9622826622116634E-3</v>
      </c>
      <c r="FY275" s="862">
        <v>1.1534196706274535E-2</v>
      </c>
      <c r="FZ275" s="862">
        <v>1.1534196706274535E-2</v>
      </c>
      <c r="GA275" s="862">
        <v>-3.9390477724301043E-2</v>
      </c>
      <c r="GB275" s="862">
        <v>-3.9390477724301043E-2</v>
      </c>
      <c r="GC275" s="862">
        <v>-3.9390477724301043E-2</v>
      </c>
      <c r="GD275" s="862">
        <v>0.23462838191927116</v>
      </c>
      <c r="GE275" s="862">
        <v>0.23462838191927116</v>
      </c>
      <c r="GF275" s="862">
        <v>0.23462838191927116</v>
      </c>
      <c r="GG275" s="862">
        <v>0.23462838191927116</v>
      </c>
      <c r="GH275" s="862">
        <v>0.24017522270363934</v>
      </c>
      <c r="GI275" s="862">
        <v>0.24017522270363934</v>
      </c>
      <c r="GJ275" s="862">
        <v>0.24017522270363934</v>
      </c>
      <c r="GK275" s="862">
        <v>0.24017522270363934</v>
      </c>
      <c r="GL275" s="862">
        <v>0.24017522270363934</v>
      </c>
      <c r="GM275" s="862">
        <v>0.24017522270363934</v>
      </c>
      <c r="GN275" s="862">
        <v>0.24017522270363934</v>
      </c>
      <c r="GO275" s="862">
        <v>0.24017522270363934</v>
      </c>
      <c r="GP275" s="862">
        <v>0</v>
      </c>
      <c r="GQ275" s="862">
        <v>0</v>
      </c>
      <c r="GR275" s="862">
        <v>0</v>
      </c>
      <c r="GS275" s="862">
        <v>0</v>
      </c>
      <c r="GT275" s="862">
        <v>0</v>
      </c>
      <c r="GU275" s="862">
        <v>0</v>
      </c>
      <c r="GV275" s="862">
        <v>0</v>
      </c>
      <c r="GW275" s="862">
        <v>-1.3889487335099204E-3</v>
      </c>
      <c r="GX275" s="862">
        <v>-1.3889487335099204E-3</v>
      </c>
      <c r="GY275" s="862">
        <v>-1.3889487335099204E-3</v>
      </c>
      <c r="GZ275" s="862">
        <v>-1.3889487335099204E-3</v>
      </c>
      <c r="HA275" s="862">
        <v>-1.3889487335099204E-3</v>
      </c>
      <c r="HB275" s="862">
        <v>0</v>
      </c>
      <c r="HC275" s="862">
        <v>0</v>
      </c>
      <c r="HD275" s="862">
        <v>0</v>
      </c>
      <c r="HE275" s="862">
        <v>0</v>
      </c>
      <c r="HF275" s="862">
        <v>2.3537884245703466E-3</v>
      </c>
      <c r="HG275" s="862">
        <v>2.3537884245703466E-3</v>
      </c>
      <c r="HH275" s="862">
        <v>2.3537884245703466E-3</v>
      </c>
      <c r="HI275" s="862">
        <v>2.3537884245703466E-3</v>
      </c>
      <c r="HJ275" s="862">
        <v>2.3537884245703466E-3</v>
      </c>
      <c r="HK275" s="862">
        <v>2.3537884245703466E-3</v>
      </c>
      <c r="HL275" s="862">
        <v>2.3537884245703466E-3</v>
      </c>
      <c r="HM275" s="862">
        <v>2.3537884245703466E-3</v>
      </c>
      <c r="HN275" s="862">
        <v>0</v>
      </c>
      <c r="HO275" s="862">
        <v>0</v>
      </c>
      <c r="HP275" s="862">
        <v>0</v>
      </c>
      <c r="HQ275" s="862">
        <v>0</v>
      </c>
      <c r="HR275" s="862">
        <v>0</v>
      </c>
      <c r="HS275" s="862">
        <v>0</v>
      </c>
      <c r="HT275" s="862">
        <v>0</v>
      </c>
      <c r="HU275" s="862">
        <v>-9.9622826622125515E-3</v>
      </c>
      <c r="HV275" s="862">
        <v>-9.9622826622125515E-3</v>
      </c>
      <c r="HW275" s="862">
        <v>-9.9622826622125515E-3</v>
      </c>
      <c r="HX275" s="862">
        <v>-9.9622826622125515E-3</v>
      </c>
      <c r="HY275" s="862">
        <v>0</v>
      </c>
      <c r="HZ275" s="862">
        <v>0</v>
      </c>
      <c r="IA275" s="862">
        <v>4.9238097155378746E-2</v>
      </c>
      <c r="IB275" s="862">
        <v>4.9238097155378746E-2</v>
      </c>
      <c r="IC275" s="862">
        <v>4.9238097155378746E-2</v>
      </c>
      <c r="ID275" s="862">
        <v>0.36536892851111169</v>
      </c>
      <c r="IE275" s="862">
        <v>0.36536892851111169</v>
      </c>
      <c r="IF275" s="862">
        <v>0.36536892851111169</v>
      </c>
      <c r="IG275" s="862">
        <v>0.36536892851111169</v>
      </c>
      <c r="IH275" s="862">
        <v>0.21061519529395945</v>
      </c>
      <c r="II275" s="862">
        <v>0.21061519529395945</v>
      </c>
      <c r="IJ275" s="862">
        <v>0.21061519529395945</v>
      </c>
      <c r="IK275" s="862">
        <v>0.21061519529395945</v>
      </c>
      <c r="IL275" s="862">
        <v>0.21061519529395945</v>
      </c>
      <c r="IM275" s="862">
        <v>0.21061519529395945</v>
      </c>
      <c r="IN275" s="862">
        <v>0.21061519529395945</v>
      </c>
      <c r="IO275" s="862">
        <v>0.21061519529395945</v>
      </c>
      <c r="IP275" s="862">
        <v>-2.445934491190016E-3</v>
      </c>
      <c r="IQ275" s="862">
        <v>-2.445934491190016E-3</v>
      </c>
      <c r="IR275" s="862">
        <v>-2.445934491190016E-3</v>
      </c>
      <c r="IS275" s="862">
        <v>-2.445934491190016E-3</v>
      </c>
      <c r="IT275" s="862">
        <v>-2.445934491190016E-3</v>
      </c>
      <c r="IU275" s="862">
        <v>-2.445934491190016E-3</v>
      </c>
      <c r="IV275" s="862">
        <v>-2.445934491190016E-3</v>
      </c>
      <c r="IW275" s="862">
        <v>0</v>
      </c>
      <c r="IX275" s="862">
        <v>0</v>
      </c>
      <c r="IY275" s="862">
        <v>0</v>
      </c>
      <c r="IZ275" s="862">
        <v>0</v>
      </c>
      <c r="JA275" s="862">
        <v>0</v>
      </c>
      <c r="JB275" s="862">
        <v>0</v>
      </c>
      <c r="JC275" s="862">
        <v>0</v>
      </c>
      <c r="JD275" s="862">
        <v>0</v>
      </c>
      <c r="JE275" s="862">
        <v>0</v>
      </c>
      <c r="JF275" s="862">
        <v>0</v>
      </c>
      <c r="JG275" s="862">
        <v>0</v>
      </c>
      <c r="JH275" s="862">
        <v>0</v>
      </c>
      <c r="JI275" s="862">
        <v>0</v>
      </c>
      <c r="JJ275" s="862">
        <v>0</v>
      </c>
      <c r="JK275" s="862">
        <v>0</v>
      </c>
      <c r="JL275" s="862">
        <v>0</v>
      </c>
      <c r="JM275" s="862">
        <v>0</v>
      </c>
      <c r="JN275" s="862">
        <v>0</v>
      </c>
      <c r="JO275" s="862">
        <v>0</v>
      </c>
      <c r="JP275" s="862">
        <v>0</v>
      </c>
      <c r="JQ275" s="862">
        <v>0</v>
      </c>
      <c r="JR275" s="862">
        <v>0</v>
      </c>
      <c r="JS275" s="862">
        <v>0</v>
      </c>
      <c r="JT275" s="862">
        <v>0</v>
      </c>
      <c r="JU275" s="862">
        <v>9.9622826622125515E-3</v>
      </c>
      <c r="JV275" s="862">
        <v>9.9622826622125515E-3</v>
      </c>
      <c r="JW275" s="862">
        <v>9.9622826622125515E-3</v>
      </c>
      <c r="JX275" s="862">
        <v>9.9622826622125515E-3</v>
      </c>
      <c r="JY275" s="862">
        <v>1.1534196706278976E-2</v>
      </c>
      <c r="JZ275" s="862">
        <v>1.1534196706278976E-2</v>
      </c>
      <c r="KA275" s="862">
        <v>4.9238097155375193E-2</v>
      </c>
      <c r="KB275" s="862">
        <v>4.9238097155375193E-2</v>
      </c>
      <c r="KC275" s="862">
        <v>4.9238097155375193E-2</v>
      </c>
      <c r="KD275" s="862">
        <v>0.4016117981202445</v>
      </c>
      <c r="KE275" s="862">
        <v>0.4016117981202445</v>
      </c>
      <c r="KF275" s="862">
        <v>0.4016117981202445</v>
      </c>
      <c r="KG275" s="862">
        <v>0.4016117981202445</v>
      </c>
      <c r="KH275" s="862">
        <v>0.50621546939074413</v>
      </c>
      <c r="KI275" s="862">
        <v>0.50621546939074413</v>
      </c>
      <c r="KJ275" s="862">
        <v>0.50621546939074413</v>
      </c>
      <c r="KK275" s="862">
        <v>0.50621546939074413</v>
      </c>
      <c r="KL275" s="862">
        <v>0.50621546939074413</v>
      </c>
      <c r="KM275" s="862">
        <v>0.50621546939074413</v>
      </c>
      <c r="KN275" s="862">
        <v>0.50621546939074413</v>
      </c>
      <c r="KO275" s="862">
        <v>0.50621546939074413</v>
      </c>
      <c r="KP275" s="862">
        <v>2.445934491190016E-3</v>
      </c>
      <c r="KQ275" s="862">
        <v>2.445934491190016E-3</v>
      </c>
      <c r="KR275" s="862">
        <v>2.445934491190016E-3</v>
      </c>
      <c r="KS275" s="862">
        <v>2.445934491190016E-3</v>
      </c>
      <c r="KT275" s="862">
        <v>2.445934491190016E-3</v>
      </c>
      <c r="KU275" s="862">
        <v>2.445934491190016E-3</v>
      </c>
      <c r="KV275" s="862">
        <v>2.445934491190016E-3</v>
      </c>
      <c r="KW275" s="862">
        <v>0</v>
      </c>
      <c r="KX275" s="862">
        <v>0</v>
      </c>
      <c r="KY275" s="862">
        <v>0</v>
      </c>
      <c r="KZ275" s="862">
        <v>0</v>
      </c>
      <c r="LA275" s="862">
        <v>0</v>
      </c>
      <c r="LB275" s="862">
        <v>0</v>
      </c>
      <c r="LC275" s="862">
        <v>0</v>
      </c>
      <c r="LD275" s="862">
        <v>0</v>
      </c>
      <c r="LE275" s="862">
        <v>0</v>
      </c>
      <c r="LF275" s="862">
        <v>-2.3519104818898739E-3</v>
      </c>
      <c r="LG275" s="862">
        <v>-2.3519104818898739E-3</v>
      </c>
      <c r="LH275" s="862">
        <v>-2.3519104818898739E-3</v>
      </c>
      <c r="LI275" s="862">
        <v>-2.3519104818898739E-3</v>
      </c>
      <c r="LJ275" s="862">
        <v>-2.3519104818898739E-3</v>
      </c>
      <c r="LK275" s="862">
        <v>-2.3519104818898739E-3</v>
      </c>
      <c r="LL275" s="862">
        <v>-2.3519104818898739E-3</v>
      </c>
      <c r="LM275" s="862">
        <v>-2.3519104818898739E-3</v>
      </c>
      <c r="LN275" s="862">
        <v>8.4908893473407687E-3</v>
      </c>
      <c r="LO275" s="862">
        <v>8.4908893473407687E-3</v>
      </c>
      <c r="LP275" s="862">
        <v>8.4908893473407687E-3</v>
      </c>
      <c r="LQ275" s="862">
        <v>8.4908893473407687E-3</v>
      </c>
      <c r="LR275" s="862">
        <v>8.4908893473407687E-3</v>
      </c>
      <c r="LS275" s="862">
        <v>8.4908893473407687E-3</v>
      </c>
      <c r="LT275" s="862">
        <v>8.4908893473407687E-3</v>
      </c>
      <c r="LU275" s="862">
        <v>-3.9849130648856423E-2</v>
      </c>
      <c r="LV275" s="862">
        <v>-3.9849130648856423E-2</v>
      </c>
      <c r="LW275" s="862">
        <v>-3.9849130648856423E-2</v>
      </c>
      <c r="LX275" s="862">
        <v>-3.9849130648856423E-2</v>
      </c>
      <c r="LY275" s="862">
        <v>-4.6136786825105247E-2</v>
      </c>
      <c r="LZ275" s="862">
        <v>-4.6136786825105247E-2</v>
      </c>
      <c r="MA275" s="862">
        <v>3.9390477724301931E-2</v>
      </c>
      <c r="MB275" s="862">
        <v>3.9390477724301931E-2</v>
      </c>
      <c r="MC275" s="862">
        <v>3.9390477724301931E-2</v>
      </c>
      <c r="MD275" s="862">
        <v>0.74294329712404483</v>
      </c>
      <c r="ME275" s="862">
        <v>0.74294329712404483</v>
      </c>
      <c r="MF275" s="862">
        <v>0.74294329712404483</v>
      </c>
      <c r="MG275" s="862">
        <v>0.74294329712404483</v>
      </c>
      <c r="MH275" s="862">
        <v>0.73900068524195461</v>
      </c>
      <c r="MI275" s="862">
        <v>0.73900068524195461</v>
      </c>
      <c r="MJ275" s="862">
        <v>0.73900068524195461</v>
      </c>
      <c r="MK275" s="862">
        <v>0.73900068524195461</v>
      </c>
      <c r="ML275" s="862">
        <v>0.73900068524195461</v>
      </c>
      <c r="MM275" s="862">
        <v>0.73900068524195461</v>
      </c>
      <c r="MN275" s="862">
        <v>0.73900068524195461</v>
      </c>
      <c r="MO275" s="862">
        <v>0.73900068524195461</v>
      </c>
      <c r="MP275" s="862">
        <v>-2.445934491190016E-3</v>
      </c>
      <c r="MQ275" s="862">
        <v>-2.445934491190016E-3</v>
      </c>
      <c r="MR275" s="862">
        <v>-2.445934491190016E-3</v>
      </c>
      <c r="MS275" s="862">
        <v>-2.445934491190016E-3</v>
      </c>
      <c r="MT275" s="862">
        <v>-2.445934491190016E-3</v>
      </c>
      <c r="MU275" s="862">
        <v>-2.445934491190016E-3</v>
      </c>
      <c r="MV275" s="862">
        <v>-2.445934491190016E-3</v>
      </c>
      <c r="MW275" s="862">
        <v>1.3844310920791969E-3</v>
      </c>
      <c r="MX275" s="862">
        <v>1.3844310920791969E-3</v>
      </c>
      <c r="MY275" s="862">
        <v>1.3844310920791969E-3</v>
      </c>
      <c r="MZ275" s="862">
        <v>1.3844310920791969E-3</v>
      </c>
      <c r="NA275" s="862">
        <v>1.3844310920791969E-3</v>
      </c>
      <c r="NB275" s="862">
        <v>0.54832171757711201</v>
      </c>
      <c r="NC275" s="862">
        <v>0.54832171757711201</v>
      </c>
      <c r="ND275" s="862">
        <v>0.54832171757711201</v>
      </c>
      <c r="NE275" s="862">
        <v>0.54832171757711201</v>
      </c>
      <c r="NF275" s="862">
        <v>0.38254899703091905</v>
      </c>
      <c r="NG275" s="862">
        <v>0.38254899703091905</v>
      </c>
      <c r="NH275" s="862">
        <v>0.38254899703091905</v>
      </c>
      <c r="NI275" s="862">
        <v>0.38254899703091905</v>
      </c>
      <c r="NJ275" s="862">
        <v>0.38254899703091905</v>
      </c>
      <c r="NK275" s="862">
        <v>0.38254899703091905</v>
      </c>
      <c r="NL275" s="862">
        <v>0.38254899703091905</v>
      </c>
      <c r="NM275" s="862">
        <v>0.38254899703091905</v>
      </c>
      <c r="NN275" s="862">
        <v>8.4908893473407687E-3</v>
      </c>
      <c r="NO275" s="862">
        <v>8.4908893473407687E-3</v>
      </c>
      <c r="NP275" s="862">
        <v>8.4908893473407687E-3</v>
      </c>
      <c r="NQ275" s="862">
        <v>8.4908893473407687E-3</v>
      </c>
      <c r="NR275" s="862">
        <v>8.4908893473407687E-3</v>
      </c>
      <c r="NS275" s="862">
        <v>8.4908893473407687E-3</v>
      </c>
      <c r="NT275" s="862">
        <v>8.4908893473407687E-3</v>
      </c>
      <c r="NU275" s="862">
        <v>-3.9849130648856423E-2</v>
      </c>
      <c r="NV275" s="862">
        <v>-3.9849130648856423E-2</v>
      </c>
      <c r="NW275" s="862">
        <v>-3.9849130648856423E-2</v>
      </c>
      <c r="NX275" s="862">
        <v>-3.9849130648856423E-2</v>
      </c>
      <c r="NY275" s="862">
        <v>-4.6136786825105247E-2</v>
      </c>
      <c r="NZ275" s="862">
        <v>-4.6136786825105247E-2</v>
      </c>
      <c r="OA275" s="862">
        <v>3.9390477724301931E-2</v>
      </c>
      <c r="OB275" s="862">
        <v>3.9390477724301931E-2</v>
      </c>
      <c r="OC275" s="862">
        <v>3.9390477724301931E-2</v>
      </c>
      <c r="OD275" s="862">
        <v>0.74294329712404483</v>
      </c>
      <c r="OE275" s="862">
        <v>0.74294329712404483</v>
      </c>
      <c r="OF275" s="862">
        <v>0.74294329712404483</v>
      </c>
      <c r="OG275" s="862">
        <v>0.74294329712404483</v>
      </c>
      <c r="OH275" s="862">
        <v>0.73900068524195461</v>
      </c>
      <c r="OI275" s="862">
        <v>0.73900068524195461</v>
      </c>
      <c r="OJ275" s="862">
        <v>0.73900068524195461</v>
      </c>
      <c r="OK275" s="862">
        <v>0.73900068524195461</v>
      </c>
      <c r="OL275" s="862">
        <v>0.73900068524195461</v>
      </c>
      <c r="OM275" s="862">
        <v>0.73900068524195461</v>
      </c>
      <c r="ON275" s="862">
        <v>0.73900068524195461</v>
      </c>
      <c r="OO275" s="862">
        <v>0.73900068524195461</v>
      </c>
      <c r="OP275" s="862">
        <v>-2.445934491190016E-3</v>
      </c>
      <c r="OQ275" s="862">
        <v>-2.445934491190016E-3</v>
      </c>
      <c r="OR275" s="862">
        <v>-2.445934491190016E-3</v>
      </c>
      <c r="OS275" s="862">
        <v>-2.445934491190016E-3</v>
      </c>
      <c r="OT275" s="862">
        <v>-2.445934491190016E-3</v>
      </c>
      <c r="OU275" s="862">
        <v>-2.445934491190016E-3</v>
      </c>
      <c r="OV275" s="862">
        <v>-2.445934491190016E-3</v>
      </c>
      <c r="OW275" s="862">
        <v>1.3844310920791969E-3</v>
      </c>
      <c r="OX275" s="862">
        <v>1.3844310920791969E-3</v>
      </c>
      <c r="OY275" s="862">
        <v>1.3844310920791969E-3</v>
      </c>
      <c r="OZ275" s="862">
        <v>1.3844310920791969E-3</v>
      </c>
      <c r="PA275" s="862">
        <v>1.3844310920791969E-3</v>
      </c>
      <c r="PB275" s="862">
        <v>0.54832171757711201</v>
      </c>
      <c r="PC275" s="862">
        <v>0.54832171757711201</v>
      </c>
      <c r="PD275" s="862">
        <v>0.54832171757711201</v>
      </c>
      <c r="PE275" s="862">
        <v>0.54832171757711201</v>
      </c>
      <c r="PF275" s="862">
        <v>0.38254899703091905</v>
      </c>
      <c r="PG275" s="862">
        <v>0.38254899703091905</v>
      </c>
      <c r="PH275" s="862">
        <v>0.38254899703091905</v>
      </c>
      <c r="PI275" s="862">
        <v>0.38254899703091905</v>
      </c>
      <c r="PJ275" s="862">
        <v>0.38254899703091905</v>
      </c>
      <c r="PK275" s="862">
        <v>0.38254899703091905</v>
      </c>
      <c r="PL275" s="862">
        <v>0.38254899703091905</v>
      </c>
      <c r="PM275" s="862">
        <v>0.38254899703091905</v>
      </c>
      <c r="PN275" s="862">
        <v>8.4908893473407687E-3</v>
      </c>
      <c r="PO275" s="862">
        <v>8.4908893473407687E-3</v>
      </c>
      <c r="PP275" s="862">
        <v>8.4908893473407687E-3</v>
      </c>
      <c r="PQ275" s="862">
        <v>8.4908893473407687E-3</v>
      </c>
      <c r="PR275" s="862">
        <v>8.4908893473407687E-3</v>
      </c>
      <c r="PS275" s="862">
        <v>8.4908893473407687E-3</v>
      </c>
      <c r="PT275" s="862">
        <v>8.4908893473407687E-3</v>
      </c>
      <c r="PU275" s="862">
        <v>-3.9849130648856423E-2</v>
      </c>
      <c r="PV275" s="862">
        <v>-3.9849130648856423E-2</v>
      </c>
      <c r="PW275" s="862">
        <v>-3.9849130648856423E-2</v>
      </c>
      <c r="PX275" s="862">
        <v>-3.9849130648856423E-2</v>
      </c>
      <c r="PY275" s="862">
        <v>-4.6136786825105247E-2</v>
      </c>
      <c r="PZ275" s="862">
        <v>-4.6136786825105247E-2</v>
      </c>
      <c r="QA275" s="862">
        <v>3.9390477724301931E-2</v>
      </c>
      <c r="QB275" s="862">
        <v>3.9390477724301931E-2</v>
      </c>
      <c r="QC275" s="862">
        <v>3.9390477724301931E-2</v>
      </c>
      <c r="QD275" s="862">
        <v>0.74294329712404483</v>
      </c>
      <c r="QE275" s="862">
        <v>0.74294329712404483</v>
      </c>
      <c r="QF275" s="862">
        <v>0.74294329712404483</v>
      </c>
      <c r="QG275" s="862">
        <v>0.74294329712404483</v>
      </c>
      <c r="QH275" s="862">
        <v>0.73900068524195461</v>
      </c>
      <c r="QI275" s="862">
        <v>0.73900068524195461</v>
      </c>
      <c r="QJ275" s="862">
        <v>0.73900068524195461</v>
      </c>
      <c r="QK275" s="862">
        <v>0.73900068524195461</v>
      </c>
      <c r="QL275" s="862">
        <v>0.73900068524195461</v>
      </c>
      <c r="QM275" s="862">
        <v>0.73900068524195461</v>
      </c>
      <c r="QN275" s="862">
        <v>0.73900068524195461</v>
      </c>
      <c r="QO275" s="862">
        <v>0.73900068524195461</v>
      </c>
      <c r="QP275" s="862">
        <v>-2.445934491190016E-3</v>
      </c>
      <c r="QQ275" s="862">
        <v>-2.445934491190016E-3</v>
      </c>
      <c r="QR275" s="862">
        <v>-2.445934491190016E-3</v>
      </c>
      <c r="QS275" s="862">
        <v>-2.445934491190016E-3</v>
      </c>
      <c r="QT275" s="862">
        <v>-2.445934491190016E-3</v>
      </c>
      <c r="QU275" s="862">
        <v>-2.445934491190016E-3</v>
      </c>
      <c r="QV275" s="862">
        <v>-2.445934491190016E-3</v>
      </c>
      <c r="QW275" s="862">
        <v>1.3844310920791969E-3</v>
      </c>
      <c r="QX275" s="862">
        <v>1.3844310920791969E-3</v>
      </c>
      <c r="QY275" s="862">
        <v>1.3844310920791969E-3</v>
      </c>
      <c r="QZ275" s="862">
        <v>1.3844310920791969E-3</v>
      </c>
      <c r="RA275" s="862">
        <v>1.3844310920791969E-3</v>
      </c>
      <c r="RB275" s="862">
        <v>0.54832171757711201</v>
      </c>
      <c r="RC275" s="862">
        <v>0.54832171757711201</v>
      </c>
      <c r="RD275" s="862">
        <v>0.54832171757711201</v>
      </c>
      <c r="RE275" s="862">
        <v>0.54832171757711201</v>
      </c>
      <c r="RF275" s="862">
        <v>0.38254899703091905</v>
      </c>
      <c r="RG275" s="862">
        <v>0.38254899703091905</v>
      </c>
      <c r="RH275" s="862">
        <v>0.38254899703091905</v>
      </c>
      <c r="RI275" s="862">
        <v>0.38254899703091905</v>
      </c>
      <c r="RJ275" s="862">
        <v>0.38254899703091905</v>
      </c>
      <c r="RK275" s="862">
        <v>0.38254899703091905</v>
      </c>
      <c r="RL275" s="862">
        <v>0.38254899703091905</v>
      </c>
      <c r="RM275" s="862">
        <v>0.38254899703091905</v>
      </c>
      <c r="RN275" s="862">
        <v>8.4908893473407687E-3</v>
      </c>
      <c r="RO275" s="862">
        <v>8.4908893473407687E-3</v>
      </c>
      <c r="RP275" s="862">
        <v>8.4908893473407687E-3</v>
      </c>
      <c r="RQ275" s="862">
        <v>8.4908893473407687E-3</v>
      </c>
      <c r="RR275" s="862">
        <v>8.4908893473407687E-3</v>
      </c>
      <c r="RS275" s="862">
        <v>8.4908893473407687E-3</v>
      </c>
      <c r="RT275" s="862">
        <v>8.4908893473407687E-3</v>
      </c>
      <c r="RU275" s="862">
        <v>-3.9849130648856423E-2</v>
      </c>
      <c r="RV275" s="862">
        <v>-3.9849130648856423E-2</v>
      </c>
      <c r="RW275" s="862">
        <v>-3.9849130648856423E-2</v>
      </c>
      <c r="RX275" s="862">
        <v>-3.9849130648856423E-2</v>
      </c>
      <c r="RY275" s="862">
        <v>-4.6136786825105247E-2</v>
      </c>
      <c r="RZ275" s="862">
        <v>-4.6136786825105247E-2</v>
      </c>
      <c r="SA275" s="862">
        <v>3.9390477724301931E-2</v>
      </c>
      <c r="SB275" s="862">
        <v>3.9390477724301931E-2</v>
      </c>
      <c r="SC275" s="862">
        <v>3.9390477724301931E-2</v>
      </c>
      <c r="SD275" s="862">
        <v>0.74294329712404483</v>
      </c>
      <c r="SE275" s="862">
        <v>0.74294329712404483</v>
      </c>
      <c r="SF275" s="862">
        <v>0.74294329712404483</v>
      </c>
      <c r="SG275" s="862">
        <v>0.74294329712404483</v>
      </c>
      <c r="SH275" s="862">
        <v>0.73900068524195461</v>
      </c>
      <c r="SI275" s="862">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929</v>
      </c>
      <c r="J276" s="764"/>
      <c r="K276" s="862">
        <v>0</v>
      </c>
      <c r="L276" s="862">
        <v>0</v>
      </c>
      <c r="M276" s="862">
        <v>0</v>
      </c>
      <c r="N276" s="862">
        <v>0</v>
      </c>
      <c r="O276" s="862">
        <v>0</v>
      </c>
      <c r="P276" s="862">
        <v>0</v>
      </c>
      <c r="Q276" s="862">
        <v>0</v>
      </c>
      <c r="R276" s="862">
        <v>0</v>
      </c>
      <c r="S276" s="862">
        <v>0</v>
      </c>
      <c r="T276" s="862">
        <v>0</v>
      </c>
      <c r="U276" s="862">
        <v>0</v>
      </c>
      <c r="V276" s="862">
        <v>0</v>
      </c>
      <c r="W276" s="862">
        <v>0</v>
      </c>
      <c r="X276" s="862">
        <v>0</v>
      </c>
      <c r="Y276" s="862">
        <v>0</v>
      </c>
      <c r="Z276" s="862">
        <v>0</v>
      </c>
      <c r="AA276" s="862">
        <v>0</v>
      </c>
      <c r="AB276" s="862">
        <v>0</v>
      </c>
      <c r="AC276" s="862">
        <v>0</v>
      </c>
      <c r="AD276" s="862">
        <v>0</v>
      </c>
      <c r="AE276" s="862">
        <v>0</v>
      </c>
      <c r="AF276" s="862">
        <v>0</v>
      </c>
      <c r="AG276" s="862">
        <v>0</v>
      </c>
      <c r="AH276" s="862">
        <v>0</v>
      </c>
      <c r="AI276" s="862">
        <v>0</v>
      </c>
      <c r="AJ276" s="862">
        <v>0</v>
      </c>
      <c r="AK276" s="862">
        <v>0</v>
      </c>
      <c r="AL276" s="862">
        <v>0</v>
      </c>
      <c r="AM276" s="862">
        <v>0</v>
      </c>
      <c r="AN276" s="862">
        <v>0</v>
      </c>
      <c r="AO276" s="862">
        <v>0</v>
      </c>
      <c r="AP276" s="862">
        <v>0</v>
      </c>
      <c r="AQ276" s="862">
        <v>0</v>
      </c>
      <c r="AR276" s="862">
        <v>0</v>
      </c>
      <c r="AS276" s="862">
        <v>0</v>
      </c>
      <c r="AT276" s="862">
        <v>0</v>
      </c>
      <c r="AU276" s="862">
        <v>0</v>
      </c>
      <c r="AV276" s="862">
        <v>0</v>
      </c>
      <c r="AW276" s="862">
        <v>0</v>
      </c>
      <c r="AX276" s="862">
        <v>0</v>
      </c>
      <c r="AY276" s="862">
        <v>0</v>
      </c>
      <c r="AZ276" s="862">
        <v>0</v>
      </c>
      <c r="BA276" s="862">
        <v>0</v>
      </c>
      <c r="BB276" s="862">
        <v>0</v>
      </c>
      <c r="BC276" s="862">
        <v>0</v>
      </c>
      <c r="BD276" s="862">
        <v>0</v>
      </c>
      <c r="BE276" s="862">
        <v>0</v>
      </c>
      <c r="BF276" s="862">
        <v>0</v>
      </c>
      <c r="BG276" s="862">
        <v>0</v>
      </c>
      <c r="BH276" s="862">
        <v>0</v>
      </c>
      <c r="BI276" s="862">
        <v>0</v>
      </c>
      <c r="BJ276" s="862">
        <v>0</v>
      </c>
      <c r="BK276" s="862">
        <v>0</v>
      </c>
      <c r="BL276" s="862">
        <v>0</v>
      </c>
      <c r="BM276" s="862">
        <v>0</v>
      </c>
      <c r="BN276" s="862">
        <v>0</v>
      </c>
      <c r="BO276" s="862">
        <v>0</v>
      </c>
      <c r="BP276" s="862">
        <v>0</v>
      </c>
      <c r="BQ276" s="862">
        <v>0</v>
      </c>
      <c r="BR276" s="862">
        <v>0</v>
      </c>
      <c r="BS276" s="862">
        <v>0</v>
      </c>
      <c r="BT276" s="862">
        <v>0</v>
      </c>
      <c r="BU276" s="862">
        <v>0</v>
      </c>
      <c r="BV276" s="862">
        <v>0</v>
      </c>
      <c r="BW276" s="862">
        <v>0</v>
      </c>
      <c r="BX276" s="862">
        <v>0</v>
      </c>
      <c r="BY276" s="862">
        <v>0</v>
      </c>
      <c r="BZ276" s="862">
        <v>0</v>
      </c>
      <c r="CA276" s="862">
        <v>0</v>
      </c>
      <c r="CB276" s="862">
        <v>0</v>
      </c>
      <c r="CC276" s="862">
        <v>0</v>
      </c>
      <c r="CD276" s="862">
        <v>0</v>
      </c>
      <c r="CE276" s="862">
        <v>0</v>
      </c>
      <c r="CF276" s="862">
        <v>0</v>
      </c>
      <c r="CG276" s="862">
        <v>0</v>
      </c>
      <c r="CH276" s="862">
        <v>0</v>
      </c>
      <c r="CI276" s="862">
        <v>0</v>
      </c>
      <c r="CJ276" s="862">
        <v>0</v>
      </c>
      <c r="CK276" s="862">
        <v>0</v>
      </c>
      <c r="CL276" s="862">
        <v>0</v>
      </c>
      <c r="CM276" s="862">
        <v>0</v>
      </c>
      <c r="CN276" s="862">
        <v>0</v>
      </c>
      <c r="CO276" s="862">
        <v>0</v>
      </c>
      <c r="CP276" s="862">
        <v>0</v>
      </c>
      <c r="CQ276" s="862">
        <v>0</v>
      </c>
      <c r="CR276" s="862">
        <v>0</v>
      </c>
      <c r="CS276" s="862">
        <v>0</v>
      </c>
      <c r="CT276" s="862">
        <v>0</v>
      </c>
      <c r="CU276" s="862">
        <v>0</v>
      </c>
      <c r="CV276" s="862">
        <v>0</v>
      </c>
      <c r="CW276" s="862">
        <v>0</v>
      </c>
      <c r="CX276" s="862">
        <v>0</v>
      </c>
      <c r="CY276" s="862">
        <v>0</v>
      </c>
      <c r="CZ276" s="862">
        <v>0</v>
      </c>
      <c r="DA276" s="862">
        <v>0</v>
      </c>
      <c r="DB276" s="862">
        <v>0</v>
      </c>
      <c r="DC276" s="862">
        <v>0</v>
      </c>
      <c r="DD276" s="862">
        <v>0</v>
      </c>
      <c r="DE276" s="862">
        <v>0</v>
      </c>
      <c r="DF276" s="862">
        <v>0</v>
      </c>
      <c r="DG276" s="862">
        <v>0</v>
      </c>
      <c r="DH276" s="862">
        <v>0</v>
      </c>
      <c r="DI276" s="862">
        <v>0</v>
      </c>
      <c r="DJ276" s="862">
        <v>0</v>
      </c>
      <c r="DK276" s="862">
        <v>0</v>
      </c>
      <c r="DL276" s="862">
        <v>0</v>
      </c>
      <c r="DM276" s="862">
        <v>0</v>
      </c>
      <c r="DN276" s="862">
        <v>0.40756268867227874</v>
      </c>
      <c r="DO276" s="862">
        <v>0.40756268867227874</v>
      </c>
      <c r="DP276" s="862">
        <v>0.40756268867227874</v>
      </c>
      <c r="DQ276" s="862">
        <v>0.40756268867227874</v>
      </c>
      <c r="DR276" s="862">
        <v>0.40756268867227874</v>
      </c>
      <c r="DS276" s="862">
        <v>0.40756268867227874</v>
      </c>
      <c r="DT276" s="862">
        <v>0.40756268867227874</v>
      </c>
      <c r="DU276" s="862">
        <v>0.40845358915077945</v>
      </c>
      <c r="DV276" s="862">
        <v>0.40845358915077945</v>
      </c>
      <c r="DW276" s="862">
        <v>0.40845358915077945</v>
      </c>
      <c r="DX276" s="862">
        <v>0.40845358915077945</v>
      </c>
      <c r="DY276" s="862">
        <v>0.43829947483848564</v>
      </c>
      <c r="DZ276" s="862">
        <v>0.43829947483848564</v>
      </c>
      <c r="EA276" s="862">
        <v>0.33481906065657796</v>
      </c>
      <c r="EB276" s="862">
        <v>0.33481906065657796</v>
      </c>
      <c r="EC276" s="862">
        <v>0.33481906065657796</v>
      </c>
      <c r="ED276" s="862">
        <v>-1.0082455979834686</v>
      </c>
      <c r="EE276" s="862">
        <v>-1.0082455979834686</v>
      </c>
      <c r="EF276" s="862">
        <v>-1.0082455979834686</v>
      </c>
      <c r="EG276" s="862">
        <v>-1.0082455979834686</v>
      </c>
      <c r="EH276" s="862">
        <v>-1.399662881666405</v>
      </c>
      <c r="EI276" s="862">
        <v>-1.399662881666405</v>
      </c>
      <c r="EJ276" s="862">
        <v>-1.399662881666405</v>
      </c>
      <c r="EK276" s="862">
        <v>-1.399662881666405</v>
      </c>
      <c r="EL276" s="862">
        <v>-1.399662881666405</v>
      </c>
      <c r="EM276" s="862">
        <v>-1.399662881666405</v>
      </c>
      <c r="EN276" s="862">
        <v>-1.399662881666405</v>
      </c>
      <c r="EO276" s="862">
        <v>-1.399662881666405</v>
      </c>
      <c r="EP276" s="862">
        <v>0</v>
      </c>
      <c r="EQ276" s="862">
        <v>0</v>
      </c>
      <c r="ER276" s="862">
        <v>0</v>
      </c>
      <c r="ES276" s="862">
        <v>0</v>
      </c>
      <c r="ET276" s="862">
        <v>0</v>
      </c>
      <c r="EU276" s="862">
        <v>0</v>
      </c>
      <c r="EV276" s="862">
        <v>0</v>
      </c>
      <c r="EW276" s="862">
        <v>0</v>
      </c>
      <c r="EX276" s="862">
        <v>0</v>
      </c>
      <c r="EY276" s="862">
        <v>0</v>
      </c>
      <c r="EZ276" s="862">
        <v>0</v>
      </c>
      <c r="FA276" s="862">
        <v>0</v>
      </c>
      <c r="FB276" s="862">
        <v>0</v>
      </c>
      <c r="FC276" s="862">
        <v>0</v>
      </c>
      <c r="FD276" s="862">
        <v>0</v>
      </c>
      <c r="FE276" s="862">
        <v>0</v>
      </c>
      <c r="FF276" s="862">
        <v>0</v>
      </c>
      <c r="FG276" s="862">
        <v>0</v>
      </c>
      <c r="FH276" s="862">
        <v>0</v>
      </c>
      <c r="FI276" s="862">
        <v>0</v>
      </c>
      <c r="FJ276" s="862">
        <v>0</v>
      </c>
      <c r="FK276" s="862">
        <v>0</v>
      </c>
      <c r="FL276" s="862">
        <v>0</v>
      </c>
      <c r="FM276" s="862">
        <v>0</v>
      </c>
      <c r="FN276" s="862">
        <v>0.45850802475631536</v>
      </c>
      <c r="FO276" s="862">
        <v>0.45850802475631536</v>
      </c>
      <c r="FP276" s="862">
        <v>0.45850802475631536</v>
      </c>
      <c r="FQ276" s="862">
        <v>0.45850802475631536</v>
      </c>
      <c r="FR276" s="862">
        <v>0.45850802475631536</v>
      </c>
      <c r="FS276" s="862">
        <v>0.45850802475631536</v>
      </c>
      <c r="FT276" s="862">
        <v>0.45850802475631536</v>
      </c>
      <c r="FU276" s="862">
        <v>0.25901934921756542</v>
      </c>
      <c r="FV276" s="862">
        <v>0.25901934921756542</v>
      </c>
      <c r="FW276" s="862">
        <v>0.25901934921756542</v>
      </c>
      <c r="FX276" s="862">
        <v>0.25901934921756542</v>
      </c>
      <c r="FY276" s="862">
        <v>0.23068393412552002</v>
      </c>
      <c r="FZ276" s="862">
        <v>0.23068393412552002</v>
      </c>
      <c r="GA276" s="862">
        <v>0.29542858293227248</v>
      </c>
      <c r="GB276" s="862">
        <v>0.29542858293227248</v>
      </c>
      <c r="GC276" s="862">
        <v>0.29542858293227248</v>
      </c>
      <c r="GD276" s="862">
        <v>-1.6902138124766024</v>
      </c>
      <c r="GE276" s="862">
        <v>-1.6902138124766024</v>
      </c>
      <c r="GF276" s="862">
        <v>-1.6902138124766024</v>
      </c>
      <c r="GG276" s="862">
        <v>-1.6902138124766024</v>
      </c>
      <c r="GH276" s="862">
        <v>-2.0464869346173913</v>
      </c>
      <c r="GI276" s="862">
        <v>-2.0464869346173913</v>
      </c>
      <c r="GJ276" s="862">
        <v>-2.0464869346173913</v>
      </c>
      <c r="GK276" s="862">
        <v>-2.0464869346173913</v>
      </c>
      <c r="GL276" s="862">
        <v>-2.0464869346173913</v>
      </c>
      <c r="GM276" s="862">
        <v>-2.0464869346173913</v>
      </c>
      <c r="GN276" s="862">
        <v>-2.0464869346173913</v>
      </c>
      <c r="GO276" s="862">
        <v>-2.0464869346173913</v>
      </c>
      <c r="GP276" s="862">
        <v>-2.445934491190016E-3</v>
      </c>
      <c r="GQ276" s="862">
        <v>-2.445934491190016E-3</v>
      </c>
      <c r="GR276" s="862">
        <v>-2.445934491190016E-3</v>
      </c>
      <c r="GS276" s="862">
        <v>-2.445934491190016E-3</v>
      </c>
      <c r="GT276" s="862">
        <v>-2.445934491190016E-3</v>
      </c>
      <c r="GU276" s="862">
        <v>-2.445934491190016E-3</v>
      </c>
      <c r="GV276" s="862">
        <v>-2.445934491190016E-3</v>
      </c>
      <c r="GW276" s="862">
        <v>-1.3889487335099204E-3</v>
      </c>
      <c r="GX276" s="862">
        <v>-1.3889487335099204E-3</v>
      </c>
      <c r="GY276" s="862">
        <v>-1.3889487335099204E-3</v>
      </c>
      <c r="GZ276" s="862">
        <v>-1.3889487335099204E-3</v>
      </c>
      <c r="HA276" s="862">
        <v>-1.3889487335099204E-3</v>
      </c>
      <c r="HB276" s="862">
        <v>-2.6174915640480023E-3</v>
      </c>
      <c r="HC276" s="862">
        <v>-2.6174915640480023E-3</v>
      </c>
      <c r="HD276" s="862">
        <v>-2.6174915640480023E-3</v>
      </c>
      <c r="HE276" s="862">
        <v>-2.6174915640480023E-3</v>
      </c>
      <c r="HF276" s="862">
        <v>0</v>
      </c>
      <c r="HG276" s="862">
        <v>0</v>
      </c>
      <c r="HH276" s="862">
        <v>0</v>
      </c>
      <c r="HI276" s="862">
        <v>0</v>
      </c>
      <c r="HJ276" s="862">
        <v>0</v>
      </c>
      <c r="HK276" s="862">
        <v>0</v>
      </c>
      <c r="HL276" s="862">
        <v>0</v>
      </c>
      <c r="HM276" s="862">
        <v>0</v>
      </c>
      <c r="HN276" s="862">
        <v>8.4908893473416569E-3</v>
      </c>
      <c r="HO276" s="862">
        <v>8.4908893473416569E-3</v>
      </c>
      <c r="HP276" s="862">
        <v>8.4908893473416569E-3</v>
      </c>
      <c r="HQ276" s="862">
        <v>8.4908893473416569E-3</v>
      </c>
      <c r="HR276" s="862">
        <v>8.4908893473416569E-3</v>
      </c>
      <c r="HS276" s="862">
        <v>8.4908893473416569E-3</v>
      </c>
      <c r="HT276" s="862">
        <v>8.4908893473416569E-3</v>
      </c>
      <c r="HU276" s="862">
        <v>3.9849130648855535E-2</v>
      </c>
      <c r="HV276" s="862">
        <v>3.9849130648855535E-2</v>
      </c>
      <c r="HW276" s="862">
        <v>3.9849130648855535E-2</v>
      </c>
      <c r="HX276" s="862">
        <v>3.9849130648855535E-2</v>
      </c>
      <c r="HY276" s="862">
        <v>4.6136786825103471E-2</v>
      </c>
      <c r="HZ276" s="862">
        <v>4.6136786825103471E-2</v>
      </c>
      <c r="IA276" s="862">
        <v>2.9542858293228669E-2</v>
      </c>
      <c r="IB276" s="862">
        <v>2.9542858293228669E-2</v>
      </c>
      <c r="IC276" s="862">
        <v>2.9542858293228669E-2</v>
      </c>
      <c r="ID276" s="862">
        <v>-2.314228928854102</v>
      </c>
      <c r="IE276" s="862">
        <v>-2.314228928854102</v>
      </c>
      <c r="IF276" s="862">
        <v>-2.314228928854102</v>
      </c>
      <c r="IG276" s="862">
        <v>-2.314228928854102</v>
      </c>
      <c r="IH276" s="862">
        <v>-2.8435621047709807</v>
      </c>
      <c r="II276" s="862">
        <v>-2.8435621047709807</v>
      </c>
      <c r="IJ276" s="862">
        <v>-2.8435621047709807</v>
      </c>
      <c r="IK276" s="862">
        <v>-2.8435621047709807</v>
      </c>
      <c r="IL276" s="862">
        <v>-2.8435621047709807</v>
      </c>
      <c r="IM276" s="862">
        <v>-2.8435621047709807</v>
      </c>
      <c r="IN276" s="862">
        <v>-2.8435621047709807</v>
      </c>
      <c r="IO276" s="862">
        <v>-2.8435621047709807</v>
      </c>
      <c r="IP276" s="862">
        <v>0</v>
      </c>
      <c r="IQ276" s="862">
        <v>0</v>
      </c>
      <c r="IR276" s="862">
        <v>0</v>
      </c>
      <c r="IS276" s="862">
        <v>0</v>
      </c>
      <c r="IT276" s="862">
        <v>0</v>
      </c>
      <c r="IU276" s="862">
        <v>0</v>
      </c>
      <c r="IV276" s="862">
        <v>0</v>
      </c>
      <c r="IW276" s="862">
        <v>0</v>
      </c>
      <c r="IX276" s="862">
        <v>0</v>
      </c>
      <c r="IY276" s="862">
        <v>0</v>
      </c>
      <c r="IZ276" s="862">
        <v>0</v>
      </c>
      <c r="JA276" s="862">
        <v>0</v>
      </c>
      <c r="JB276" s="862">
        <v>-2.6149413254366038E-3</v>
      </c>
      <c r="JC276" s="862">
        <v>-2.6149413254366038E-3</v>
      </c>
      <c r="JD276" s="862">
        <v>-2.6149413254366038E-3</v>
      </c>
      <c r="JE276" s="862">
        <v>-2.6149413254366038E-3</v>
      </c>
      <c r="JF276" s="862">
        <v>-2.3518058203180203E-3</v>
      </c>
      <c r="JG276" s="862">
        <v>-2.3518058203180203E-3</v>
      </c>
      <c r="JH276" s="862">
        <v>-2.3518058203180203E-3</v>
      </c>
      <c r="JI276" s="862">
        <v>-2.3518058203180203E-3</v>
      </c>
      <c r="JJ276" s="862">
        <v>-2.3518058203180203E-3</v>
      </c>
      <c r="JK276" s="862">
        <v>-2.3518058203180203E-3</v>
      </c>
      <c r="JL276" s="862">
        <v>-2.3518058203180203E-3</v>
      </c>
      <c r="JM276" s="862">
        <v>-2.3518058203180203E-3</v>
      </c>
      <c r="JN276" s="862">
        <v>0.14434511890476731</v>
      </c>
      <c r="JO276" s="862">
        <v>0.14434511890476731</v>
      </c>
      <c r="JP276" s="862">
        <v>0.14434511890476731</v>
      </c>
      <c r="JQ276" s="862">
        <v>0.14434511890476731</v>
      </c>
      <c r="JR276" s="862">
        <v>0.14434511890476731</v>
      </c>
      <c r="JS276" s="862">
        <v>0.14434511890476731</v>
      </c>
      <c r="JT276" s="862">
        <v>0.14434511890476731</v>
      </c>
      <c r="JU276" s="862">
        <v>0.3287553278530666</v>
      </c>
      <c r="JV276" s="862">
        <v>0.3287553278530666</v>
      </c>
      <c r="JW276" s="862">
        <v>0.3287553278530666</v>
      </c>
      <c r="JX276" s="862">
        <v>0.3287553278530666</v>
      </c>
      <c r="JY276" s="862">
        <v>0.33449170448200594</v>
      </c>
      <c r="JZ276" s="862">
        <v>0.33449170448200594</v>
      </c>
      <c r="KA276" s="862">
        <v>0.26588572463904203</v>
      </c>
      <c r="KB276" s="862">
        <v>0.26588572463904203</v>
      </c>
      <c r="KC276" s="862">
        <v>0.26588572463904203</v>
      </c>
      <c r="KD276" s="862">
        <v>-2.2337792621070216</v>
      </c>
      <c r="KE276" s="862">
        <v>-2.2337792621070216</v>
      </c>
      <c r="KF276" s="862">
        <v>-2.2337792621070216</v>
      </c>
      <c r="KG276" s="862">
        <v>-2.2337792621070216</v>
      </c>
      <c r="KH276" s="862">
        <v>-2.4657910550713948</v>
      </c>
      <c r="KI276" s="862">
        <v>-2.4657910550713948</v>
      </c>
      <c r="KJ276" s="862">
        <v>-2.4657910550713948</v>
      </c>
      <c r="KK276" s="862">
        <v>-2.4657910550713948</v>
      </c>
      <c r="KL276" s="862">
        <v>-2.4657910550713948</v>
      </c>
      <c r="KM276" s="862">
        <v>-2.4657910550713948</v>
      </c>
      <c r="KN276" s="862">
        <v>-2.4657910550713948</v>
      </c>
      <c r="KO276" s="862">
        <v>-2.4657910550713948</v>
      </c>
      <c r="KP276" s="862">
        <v>4.8918689823800321E-3</v>
      </c>
      <c r="KQ276" s="862">
        <v>4.8918689823800321E-3</v>
      </c>
      <c r="KR276" s="862">
        <v>4.8918689823800321E-3</v>
      </c>
      <c r="KS276" s="862">
        <v>4.8918689823800321E-3</v>
      </c>
      <c r="KT276" s="862">
        <v>4.8918689823800321E-3</v>
      </c>
      <c r="KU276" s="862">
        <v>4.8918689823800321E-3</v>
      </c>
      <c r="KV276" s="862">
        <v>4.8918689823800321E-3</v>
      </c>
      <c r="KW276" s="862">
        <v>-1.3889487335099204E-3</v>
      </c>
      <c r="KX276" s="862">
        <v>-1.3889487335099204E-3</v>
      </c>
      <c r="KY276" s="862">
        <v>-1.3889487335099204E-3</v>
      </c>
      <c r="KZ276" s="862">
        <v>-1.3889487335099204E-3</v>
      </c>
      <c r="LA276" s="862">
        <v>-1.3889487335099204E-3</v>
      </c>
      <c r="LB276" s="862">
        <v>0</v>
      </c>
      <c r="LC276" s="862">
        <v>0</v>
      </c>
      <c r="LD276" s="862">
        <v>0</v>
      </c>
      <c r="LE276" s="862">
        <v>0</v>
      </c>
      <c r="LF276" s="862">
        <v>-2.3519104818898739E-3</v>
      </c>
      <c r="LG276" s="862">
        <v>-2.3519104818898739E-3</v>
      </c>
      <c r="LH276" s="862">
        <v>-2.3519104818898739E-3</v>
      </c>
      <c r="LI276" s="862">
        <v>-2.3519104818898739E-3</v>
      </c>
      <c r="LJ276" s="862">
        <v>-2.3519104818898739E-3</v>
      </c>
      <c r="LK276" s="862">
        <v>-2.3519104818898739E-3</v>
      </c>
      <c r="LL276" s="862">
        <v>-2.3519104818898739E-3</v>
      </c>
      <c r="LM276" s="862">
        <v>-2.3519104818898739E-3</v>
      </c>
      <c r="LN276" s="862">
        <v>9.3399782820729804E-2</v>
      </c>
      <c r="LO276" s="862">
        <v>9.3399782820729804E-2</v>
      </c>
      <c r="LP276" s="862">
        <v>9.3399782820729804E-2</v>
      </c>
      <c r="LQ276" s="862">
        <v>9.3399782820729804E-2</v>
      </c>
      <c r="LR276" s="862">
        <v>9.3399782820729804E-2</v>
      </c>
      <c r="LS276" s="862">
        <v>9.3399782820729804E-2</v>
      </c>
      <c r="LT276" s="862">
        <v>9.3399782820729804E-2</v>
      </c>
      <c r="LU276" s="862">
        <v>0.1494342399332087</v>
      </c>
      <c r="LV276" s="862">
        <v>0.1494342399332087</v>
      </c>
      <c r="LW276" s="862">
        <v>0.1494342399332087</v>
      </c>
      <c r="LX276" s="862">
        <v>0.1494342399332087</v>
      </c>
      <c r="LY276" s="862">
        <v>0.14994455718159028</v>
      </c>
      <c r="LZ276" s="862">
        <v>0.14994455718159028</v>
      </c>
      <c r="MA276" s="862">
        <v>7.8780955448605638E-2</v>
      </c>
      <c r="MB276" s="862">
        <v>7.8780955448605638E-2</v>
      </c>
      <c r="MC276" s="862">
        <v>7.8780955448605638E-2</v>
      </c>
      <c r="MD276" s="862">
        <v>-2.1960761805999196</v>
      </c>
      <c r="ME276" s="862">
        <v>-2.1960761805999196</v>
      </c>
      <c r="MF276" s="862">
        <v>-2.1960761805999196</v>
      </c>
      <c r="MG276" s="862">
        <v>-2.1960761805999196</v>
      </c>
      <c r="MH276" s="862">
        <v>-2.3721919743163227</v>
      </c>
      <c r="MI276" s="862">
        <v>-2.3721919743163227</v>
      </c>
      <c r="MJ276" s="862">
        <v>-2.3721919743163227</v>
      </c>
      <c r="MK276" s="862">
        <v>-2.3721919743163227</v>
      </c>
      <c r="ML276" s="862">
        <v>-2.3721919743163227</v>
      </c>
      <c r="MM276" s="862">
        <v>-2.3721919743163227</v>
      </c>
      <c r="MN276" s="862">
        <v>-2.3721919743163227</v>
      </c>
      <c r="MO276" s="862">
        <v>-2.3721919743163227</v>
      </c>
      <c r="MP276" s="862">
        <v>2.445934491190016E-3</v>
      </c>
      <c r="MQ276" s="862">
        <v>2.445934491190016E-3</v>
      </c>
      <c r="MR276" s="862">
        <v>2.445934491190016E-3</v>
      </c>
      <c r="MS276" s="862">
        <v>2.445934491190016E-3</v>
      </c>
      <c r="MT276" s="862">
        <v>2.445934491190016E-3</v>
      </c>
      <c r="MU276" s="862">
        <v>2.445934491190016E-3</v>
      </c>
      <c r="MV276" s="862">
        <v>2.445934491190016E-3</v>
      </c>
      <c r="MW276" s="862">
        <v>1.3844310920791969E-3</v>
      </c>
      <c r="MX276" s="862">
        <v>1.3844310920791969E-3</v>
      </c>
      <c r="MY276" s="862">
        <v>1.3844310920791969E-3</v>
      </c>
      <c r="MZ276" s="862">
        <v>1.3844310920791969E-3</v>
      </c>
      <c r="NA276" s="862">
        <v>1.3844310920791969E-3</v>
      </c>
      <c r="NB276" s="862">
        <v>0.54832171757711201</v>
      </c>
      <c r="NC276" s="862">
        <v>0.54832171757711201</v>
      </c>
      <c r="ND276" s="862">
        <v>0.54832171757711201</v>
      </c>
      <c r="NE276" s="862">
        <v>0.54832171757711201</v>
      </c>
      <c r="NF276" s="862">
        <v>0.38924068559390523</v>
      </c>
      <c r="NG276" s="862">
        <v>0.38924068559390523</v>
      </c>
      <c r="NH276" s="862">
        <v>0.38924068559390523</v>
      </c>
      <c r="NI276" s="862">
        <v>0.38924068559390523</v>
      </c>
      <c r="NJ276" s="862">
        <v>0.38924068559390523</v>
      </c>
      <c r="NK276" s="862">
        <v>0.38924068559390523</v>
      </c>
      <c r="NL276" s="862">
        <v>0.38924068559390523</v>
      </c>
      <c r="NM276" s="862">
        <v>0.38924068559390523</v>
      </c>
      <c r="NN276" s="862">
        <v>9.3399782820729804E-2</v>
      </c>
      <c r="NO276" s="862">
        <v>9.3399782820729804E-2</v>
      </c>
      <c r="NP276" s="862">
        <v>9.3399782820729804E-2</v>
      </c>
      <c r="NQ276" s="862">
        <v>9.3399782820729804E-2</v>
      </c>
      <c r="NR276" s="862">
        <v>9.3399782820729804E-2</v>
      </c>
      <c r="NS276" s="862">
        <v>9.3399782820729804E-2</v>
      </c>
      <c r="NT276" s="862">
        <v>9.3399782820729804E-2</v>
      </c>
      <c r="NU276" s="862">
        <v>0.1494342399332087</v>
      </c>
      <c r="NV276" s="862">
        <v>0.1494342399332087</v>
      </c>
      <c r="NW276" s="862">
        <v>0.1494342399332087</v>
      </c>
      <c r="NX276" s="862">
        <v>0.1494342399332087</v>
      </c>
      <c r="NY276" s="862">
        <v>0.14994455718159028</v>
      </c>
      <c r="NZ276" s="862">
        <v>0.14994455718159028</v>
      </c>
      <c r="OA276" s="862">
        <v>7.8780955448605638E-2</v>
      </c>
      <c r="OB276" s="862">
        <v>7.8780955448605638E-2</v>
      </c>
      <c r="OC276" s="862">
        <v>7.8780955448605638E-2</v>
      </c>
      <c r="OD276" s="862">
        <v>-2.1960761805999196</v>
      </c>
      <c r="OE276" s="862">
        <v>-2.1960761805999196</v>
      </c>
      <c r="OF276" s="862">
        <v>-2.1960761805999196</v>
      </c>
      <c r="OG276" s="862">
        <v>-2.1960761805999196</v>
      </c>
      <c r="OH276" s="862">
        <v>-2.3721919743163227</v>
      </c>
      <c r="OI276" s="862">
        <v>-2.3721919743163227</v>
      </c>
      <c r="OJ276" s="862">
        <v>-2.3721919743163227</v>
      </c>
      <c r="OK276" s="862">
        <v>-2.3721919743163227</v>
      </c>
      <c r="OL276" s="862">
        <v>-2.3721919743163227</v>
      </c>
      <c r="OM276" s="862">
        <v>-2.3721919743163227</v>
      </c>
      <c r="ON276" s="862">
        <v>-2.3721919743163227</v>
      </c>
      <c r="OO276" s="862">
        <v>-2.3721919743163227</v>
      </c>
      <c r="OP276" s="862">
        <v>2.445934491190016E-3</v>
      </c>
      <c r="OQ276" s="862">
        <v>2.445934491190016E-3</v>
      </c>
      <c r="OR276" s="862">
        <v>2.445934491190016E-3</v>
      </c>
      <c r="OS276" s="862">
        <v>2.445934491190016E-3</v>
      </c>
      <c r="OT276" s="862">
        <v>2.445934491190016E-3</v>
      </c>
      <c r="OU276" s="862">
        <v>2.445934491190016E-3</v>
      </c>
      <c r="OV276" s="862">
        <v>2.445934491190016E-3</v>
      </c>
      <c r="OW276" s="862">
        <v>1.3844310920791969E-3</v>
      </c>
      <c r="OX276" s="862">
        <v>1.3844310920791969E-3</v>
      </c>
      <c r="OY276" s="862">
        <v>1.3844310920791969E-3</v>
      </c>
      <c r="OZ276" s="862">
        <v>1.3844310920791969E-3</v>
      </c>
      <c r="PA276" s="862">
        <v>1.3844310920791969E-3</v>
      </c>
      <c r="PB276" s="862">
        <v>0.54832171757711201</v>
      </c>
      <c r="PC276" s="862">
        <v>0.54832171757711201</v>
      </c>
      <c r="PD276" s="862">
        <v>0.54832171757711201</v>
      </c>
      <c r="PE276" s="862">
        <v>0.54832171757711201</v>
      </c>
      <c r="PF276" s="862">
        <v>0.38924068559390523</v>
      </c>
      <c r="PG276" s="862">
        <v>0.38924068559390523</v>
      </c>
      <c r="PH276" s="862">
        <v>0.38924068559390523</v>
      </c>
      <c r="PI276" s="862">
        <v>0.38924068559390523</v>
      </c>
      <c r="PJ276" s="862">
        <v>0.38924068559390523</v>
      </c>
      <c r="PK276" s="862">
        <v>0.38924068559390523</v>
      </c>
      <c r="PL276" s="862">
        <v>0.38924068559390523</v>
      </c>
      <c r="PM276" s="862">
        <v>0.38924068559390523</v>
      </c>
      <c r="PN276" s="862">
        <v>9.3399782820729804E-2</v>
      </c>
      <c r="PO276" s="862">
        <v>9.3399782820729804E-2</v>
      </c>
      <c r="PP276" s="862">
        <v>9.3399782820729804E-2</v>
      </c>
      <c r="PQ276" s="862">
        <v>9.3399782820729804E-2</v>
      </c>
      <c r="PR276" s="862">
        <v>9.3399782820729804E-2</v>
      </c>
      <c r="PS276" s="862">
        <v>9.3399782820729804E-2</v>
      </c>
      <c r="PT276" s="862">
        <v>9.3399782820729804E-2</v>
      </c>
      <c r="PU276" s="862">
        <v>0.1494342399332087</v>
      </c>
      <c r="PV276" s="862">
        <v>0.1494342399332087</v>
      </c>
      <c r="PW276" s="862">
        <v>0.1494342399332087</v>
      </c>
      <c r="PX276" s="862">
        <v>0.1494342399332087</v>
      </c>
      <c r="PY276" s="862">
        <v>0.14994455718159028</v>
      </c>
      <c r="PZ276" s="862">
        <v>0.14994455718159028</v>
      </c>
      <c r="QA276" s="862">
        <v>7.8780955448605638E-2</v>
      </c>
      <c r="QB276" s="862">
        <v>7.8780955448605638E-2</v>
      </c>
      <c r="QC276" s="862">
        <v>7.8780955448605638E-2</v>
      </c>
      <c r="QD276" s="862">
        <v>-2.1960761805999196</v>
      </c>
      <c r="QE276" s="862">
        <v>-2.1960761805999196</v>
      </c>
      <c r="QF276" s="862">
        <v>-2.1960761805999196</v>
      </c>
      <c r="QG276" s="862">
        <v>-2.1960761805999196</v>
      </c>
      <c r="QH276" s="862">
        <v>-2.3721919743163227</v>
      </c>
      <c r="QI276" s="862">
        <v>-2.3721919743163227</v>
      </c>
      <c r="QJ276" s="862">
        <v>-2.3721919743163227</v>
      </c>
      <c r="QK276" s="862">
        <v>-2.3721919743163227</v>
      </c>
      <c r="QL276" s="862">
        <v>-2.3721919743163227</v>
      </c>
      <c r="QM276" s="862">
        <v>-2.3721919743163227</v>
      </c>
      <c r="QN276" s="862">
        <v>-2.3721919743163227</v>
      </c>
      <c r="QO276" s="862">
        <v>-2.3721919743163227</v>
      </c>
      <c r="QP276" s="862">
        <v>2.445934491190016E-3</v>
      </c>
      <c r="QQ276" s="862">
        <v>2.445934491190016E-3</v>
      </c>
      <c r="QR276" s="862">
        <v>2.445934491190016E-3</v>
      </c>
      <c r="QS276" s="862">
        <v>2.445934491190016E-3</v>
      </c>
      <c r="QT276" s="862">
        <v>2.445934491190016E-3</v>
      </c>
      <c r="QU276" s="862">
        <v>2.445934491190016E-3</v>
      </c>
      <c r="QV276" s="862">
        <v>2.445934491190016E-3</v>
      </c>
      <c r="QW276" s="862">
        <v>1.3844310920791969E-3</v>
      </c>
      <c r="QX276" s="862">
        <v>1.3844310920791969E-3</v>
      </c>
      <c r="QY276" s="862">
        <v>1.3844310920791969E-3</v>
      </c>
      <c r="QZ276" s="862">
        <v>1.3844310920791969E-3</v>
      </c>
      <c r="RA276" s="862">
        <v>1.3844310920791969E-3</v>
      </c>
      <c r="RB276" s="862">
        <v>0.54832171757711201</v>
      </c>
      <c r="RC276" s="862">
        <v>0.54832171757711201</v>
      </c>
      <c r="RD276" s="862">
        <v>0.54832171757711201</v>
      </c>
      <c r="RE276" s="862">
        <v>0.54832171757711201</v>
      </c>
      <c r="RF276" s="862">
        <v>0.38924068559390523</v>
      </c>
      <c r="RG276" s="862">
        <v>0.38924068559390523</v>
      </c>
      <c r="RH276" s="862">
        <v>0.38924068559390523</v>
      </c>
      <c r="RI276" s="862">
        <v>0.38924068559390523</v>
      </c>
      <c r="RJ276" s="862">
        <v>0.38924068559390523</v>
      </c>
      <c r="RK276" s="862">
        <v>0.38924068559390523</v>
      </c>
      <c r="RL276" s="862">
        <v>0.38924068559390523</v>
      </c>
      <c r="RM276" s="862">
        <v>0.38924068559390523</v>
      </c>
      <c r="RN276" s="862">
        <v>9.3399782820729804E-2</v>
      </c>
      <c r="RO276" s="862">
        <v>9.3399782820729804E-2</v>
      </c>
      <c r="RP276" s="862">
        <v>9.3399782820729804E-2</v>
      </c>
      <c r="RQ276" s="862">
        <v>9.3399782820729804E-2</v>
      </c>
      <c r="RR276" s="862">
        <v>9.3399782820729804E-2</v>
      </c>
      <c r="RS276" s="862">
        <v>9.3399782820729804E-2</v>
      </c>
      <c r="RT276" s="862">
        <v>9.3399782820729804E-2</v>
      </c>
      <c r="RU276" s="862">
        <v>0.1494342399332087</v>
      </c>
      <c r="RV276" s="862">
        <v>0.1494342399332087</v>
      </c>
      <c r="RW276" s="862">
        <v>0.1494342399332087</v>
      </c>
      <c r="RX276" s="862">
        <v>0.1494342399332087</v>
      </c>
      <c r="RY276" s="862">
        <v>0.14994455718159028</v>
      </c>
      <c r="RZ276" s="862">
        <v>0.14994455718159028</v>
      </c>
      <c r="SA276" s="862">
        <v>7.8780955448605638E-2</v>
      </c>
      <c r="SB276" s="862">
        <v>7.8780955448605638E-2</v>
      </c>
      <c r="SC276" s="862">
        <v>7.8780955448605638E-2</v>
      </c>
      <c r="SD276" s="862">
        <v>-2.1960761805999196</v>
      </c>
      <c r="SE276" s="862">
        <v>-2.1960761805999196</v>
      </c>
      <c r="SF276" s="862">
        <v>-2.1960761805999196</v>
      </c>
      <c r="SG276" s="862">
        <v>-2.1960761805999196</v>
      </c>
      <c r="SH276" s="862">
        <v>-2.3721919743163227</v>
      </c>
      <c r="SI276" s="862">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931</v>
      </c>
      <c r="J277" s="764"/>
      <c r="K277" s="862">
        <v>0</v>
      </c>
      <c r="L277" s="862">
        <v>0</v>
      </c>
      <c r="M277" s="862">
        <v>0</v>
      </c>
      <c r="N277" s="862">
        <v>0</v>
      </c>
      <c r="O277" s="862">
        <v>0</v>
      </c>
      <c r="P277" s="862">
        <v>0</v>
      </c>
      <c r="Q277" s="862">
        <v>0</v>
      </c>
      <c r="R277" s="862">
        <v>0</v>
      </c>
      <c r="S277" s="862">
        <v>0</v>
      </c>
      <c r="T277" s="862">
        <v>0</v>
      </c>
      <c r="U277" s="862">
        <v>0</v>
      </c>
      <c r="V277" s="862">
        <v>0</v>
      </c>
      <c r="W277" s="862">
        <v>0</v>
      </c>
      <c r="X277" s="862">
        <v>0</v>
      </c>
      <c r="Y277" s="862">
        <v>0</v>
      </c>
      <c r="Z277" s="862">
        <v>0</v>
      </c>
      <c r="AA277" s="862">
        <v>0</v>
      </c>
      <c r="AB277" s="862">
        <v>0</v>
      </c>
      <c r="AC277" s="862">
        <v>0</v>
      </c>
      <c r="AD277" s="862">
        <v>0</v>
      </c>
      <c r="AE277" s="862">
        <v>0</v>
      </c>
      <c r="AF277" s="862">
        <v>0</v>
      </c>
      <c r="AG277" s="862">
        <v>0</v>
      </c>
      <c r="AH277" s="862">
        <v>0</v>
      </c>
      <c r="AI277" s="862">
        <v>0</v>
      </c>
      <c r="AJ277" s="862">
        <v>0</v>
      </c>
      <c r="AK277" s="862">
        <v>0</v>
      </c>
      <c r="AL277" s="862">
        <v>0</v>
      </c>
      <c r="AM277" s="862">
        <v>0</v>
      </c>
      <c r="AN277" s="862">
        <v>0</v>
      </c>
      <c r="AO277" s="862">
        <v>0</v>
      </c>
      <c r="AP277" s="862">
        <v>0</v>
      </c>
      <c r="AQ277" s="862">
        <v>0</v>
      </c>
      <c r="AR277" s="862">
        <v>0</v>
      </c>
      <c r="AS277" s="862">
        <v>0</v>
      </c>
      <c r="AT277" s="862">
        <v>0</v>
      </c>
      <c r="AU277" s="862">
        <v>0</v>
      </c>
      <c r="AV277" s="862">
        <v>0</v>
      </c>
      <c r="AW277" s="862">
        <v>0</v>
      </c>
      <c r="AX277" s="862">
        <v>0</v>
      </c>
      <c r="AY277" s="862">
        <v>0</v>
      </c>
      <c r="AZ277" s="862">
        <v>0</v>
      </c>
      <c r="BA277" s="862">
        <v>0</v>
      </c>
      <c r="BB277" s="862">
        <v>0</v>
      </c>
      <c r="BC277" s="862">
        <v>0</v>
      </c>
      <c r="BD277" s="862">
        <v>0</v>
      </c>
      <c r="BE277" s="862">
        <v>0</v>
      </c>
      <c r="BF277" s="862">
        <v>0</v>
      </c>
      <c r="BG277" s="862">
        <v>0</v>
      </c>
      <c r="BH277" s="862">
        <v>0</v>
      </c>
      <c r="BI277" s="862">
        <v>0</v>
      </c>
      <c r="BJ277" s="862">
        <v>0</v>
      </c>
      <c r="BK277" s="862">
        <v>0</v>
      </c>
      <c r="BL277" s="862">
        <v>0</v>
      </c>
      <c r="BM277" s="862">
        <v>0</v>
      </c>
      <c r="BN277" s="862">
        <v>0</v>
      </c>
      <c r="BO277" s="862">
        <v>0</v>
      </c>
      <c r="BP277" s="862">
        <v>0</v>
      </c>
      <c r="BQ277" s="862">
        <v>0</v>
      </c>
      <c r="BR277" s="862">
        <v>0</v>
      </c>
      <c r="BS277" s="862">
        <v>0</v>
      </c>
      <c r="BT277" s="862">
        <v>0</v>
      </c>
      <c r="BU277" s="862">
        <v>0</v>
      </c>
      <c r="BV277" s="862">
        <v>0</v>
      </c>
      <c r="BW277" s="862">
        <v>0</v>
      </c>
      <c r="BX277" s="862">
        <v>0</v>
      </c>
      <c r="BY277" s="862">
        <v>0</v>
      </c>
      <c r="BZ277" s="862">
        <v>0</v>
      </c>
      <c r="CA277" s="862">
        <v>0</v>
      </c>
      <c r="CB277" s="862">
        <v>0</v>
      </c>
      <c r="CC277" s="862">
        <v>0</v>
      </c>
      <c r="CD277" s="862">
        <v>0</v>
      </c>
      <c r="CE277" s="862">
        <v>0</v>
      </c>
      <c r="CF277" s="862">
        <v>0</v>
      </c>
      <c r="CG277" s="862">
        <v>0</v>
      </c>
      <c r="CH277" s="862">
        <v>0</v>
      </c>
      <c r="CI277" s="862">
        <v>0</v>
      </c>
      <c r="CJ277" s="862">
        <v>0</v>
      </c>
      <c r="CK277" s="862">
        <v>0</v>
      </c>
      <c r="CL277" s="862">
        <v>0</v>
      </c>
      <c r="CM277" s="862">
        <v>0</v>
      </c>
      <c r="CN277" s="862">
        <v>0</v>
      </c>
      <c r="CO277" s="862">
        <v>0</v>
      </c>
      <c r="CP277" s="862">
        <v>0</v>
      </c>
      <c r="CQ277" s="862">
        <v>0</v>
      </c>
      <c r="CR277" s="862">
        <v>0</v>
      </c>
      <c r="CS277" s="862">
        <v>0</v>
      </c>
      <c r="CT277" s="862">
        <v>0</v>
      </c>
      <c r="CU277" s="862">
        <v>0</v>
      </c>
      <c r="CV277" s="862">
        <v>0</v>
      </c>
      <c r="CW277" s="862">
        <v>0</v>
      </c>
      <c r="CX277" s="862">
        <v>0</v>
      </c>
      <c r="CY277" s="862">
        <v>0</v>
      </c>
      <c r="CZ277" s="862">
        <v>0</v>
      </c>
      <c r="DA277" s="862">
        <v>0</v>
      </c>
      <c r="DB277" s="862">
        <v>0</v>
      </c>
      <c r="DC277" s="862">
        <v>0</v>
      </c>
      <c r="DD277" s="862">
        <v>0</v>
      </c>
      <c r="DE277" s="862">
        <v>0</v>
      </c>
      <c r="DF277" s="862">
        <v>0</v>
      </c>
      <c r="DG277" s="862">
        <v>0</v>
      </c>
      <c r="DH277" s="862">
        <v>0</v>
      </c>
      <c r="DI277" s="862">
        <v>0</v>
      </c>
      <c r="DJ277" s="862">
        <v>0</v>
      </c>
      <c r="DK277" s="862">
        <v>0</v>
      </c>
      <c r="DL277" s="862">
        <v>0</v>
      </c>
      <c r="DM277" s="862">
        <v>0</v>
      </c>
      <c r="DN277" s="862">
        <v>0.40756268867227874</v>
      </c>
      <c r="DO277" s="862">
        <v>0.40756268867227874</v>
      </c>
      <c r="DP277" s="862">
        <v>0.40756268867227874</v>
      </c>
      <c r="DQ277" s="862">
        <v>0.40756268867227874</v>
      </c>
      <c r="DR277" s="862">
        <v>0.40756268867227874</v>
      </c>
      <c r="DS277" s="862">
        <v>0.40756268867227874</v>
      </c>
      <c r="DT277" s="862">
        <v>0.40756268867227874</v>
      </c>
      <c r="DU277" s="862">
        <v>0.40845358915077945</v>
      </c>
      <c r="DV277" s="862">
        <v>0.40845358915077945</v>
      </c>
      <c r="DW277" s="862">
        <v>0.40845358915077945</v>
      </c>
      <c r="DX277" s="862">
        <v>0.40845358915077945</v>
      </c>
      <c r="DY277" s="862">
        <v>0.42676527813221021</v>
      </c>
      <c r="DZ277" s="862">
        <v>0.42676527813221021</v>
      </c>
      <c r="EA277" s="862">
        <v>0.33481906065657796</v>
      </c>
      <c r="EB277" s="862">
        <v>0.33481906065657796</v>
      </c>
      <c r="EC277" s="862">
        <v>0.33481906065657796</v>
      </c>
      <c r="ED277" s="862">
        <v>-6.4217831190557462E-2</v>
      </c>
      <c r="EE277" s="862">
        <v>-6.4217831190557462E-2</v>
      </c>
      <c r="EF277" s="862">
        <v>-6.4217831190557462E-2</v>
      </c>
      <c r="EG277" s="862">
        <v>-6.4217831190557462E-2</v>
      </c>
      <c r="EH277" s="862">
        <v>-0.10346009593387429</v>
      </c>
      <c r="EI277" s="862">
        <v>-0.10346009593387429</v>
      </c>
      <c r="EJ277" s="862">
        <v>-0.10346009593387429</v>
      </c>
      <c r="EK277" s="862">
        <v>-0.10346009593387429</v>
      </c>
      <c r="EL277" s="862">
        <v>-0.10346009593387429</v>
      </c>
      <c r="EM277" s="862">
        <v>-0.10346009593387429</v>
      </c>
      <c r="EN277" s="862">
        <v>-0.10346009593387429</v>
      </c>
      <c r="EO277" s="862">
        <v>-0.10346009593387429</v>
      </c>
      <c r="EP277" s="862">
        <v>0</v>
      </c>
      <c r="EQ277" s="862">
        <v>0</v>
      </c>
      <c r="ER277" s="862">
        <v>0</v>
      </c>
      <c r="ES277" s="862">
        <v>0</v>
      </c>
      <c r="ET277" s="862">
        <v>0</v>
      </c>
      <c r="EU277" s="862">
        <v>0</v>
      </c>
      <c r="EV277" s="862">
        <v>0</v>
      </c>
      <c r="EW277" s="862">
        <v>0</v>
      </c>
      <c r="EX277" s="862">
        <v>0</v>
      </c>
      <c r="EY277" s="862">
        <v>0</v>
      </c>
      <c r="EZ277" s="862">
        <v>0</v>
      </c>
      <c r="FA277" s="862">
        <v>0</v>
      </c>
      <c r="FB277" s="862">
        <v>0</v>
      </c>
      <c r="FC277" s="862">
        <v>0</v>
      </c>
      <c r="FD277" s="862">
        <v>0</v>
      </c>
      <c r="FE277" s="862">
        <v>0</v>
      </c>
      <c r="FF277" s="862">
        <v>0</v>
      </c>
      <c r="FG277" s="862">
        <v>0</v>
      </c>
      <c r="FH277" s="862">
        <v>0</v>
      </c>
      <c r="FI277" s="862">
        <v>0</v>
      </c>
      <c r="FJ277" s="862">
        <v>0</v>
      </c>
      <c r="FK277" s="862">
        <v>0</v>
      </c>
      <c r="FL277" s="862">
        <v>0</v>
      </c>
      <c r="FM277" s="862">
        <v>0</v>
      </c>
      <c r="FN277" s="862">
        <v>0.26321756976751409</v>
      </c>
      <c r="FO277" s="862">
        <v>0.26321756976751409</v>
      </c>
      <c r="FP277" s="862">
        <v>0.26321756976751409</v>
      </c>
      <c r="FQ277" s="862">
        <v>0.26321756976751409</v>
      </c>
      <c r="FR277" s="862">
        <v>0.26321756976751409</v>
      </c>
      <c r="FS277" s="862">
        <v>0.26321756976751409</v>
      </c>
      <c r="FT277" s="862">
        <v>0.26321756976751409</v>
      </c>
      <c r="FU277" s="862">
        <v>0.25901934921756542</v>
      </c>
      <c r="FV277" s="862">
        <v>0.25901934921756542</v>
      </c>
      <c r="FW277" s="862">
        <v>0.25901934921756542</v>
      </c>
      <c r="FX277" s="862">
        <v>0.25901934921756542</v>
      </c>
      <c r="FY277" s="862">
        <v>0.23068393412552002</v>
      </c>
      <c r="FZ277" s="862">
        <v>0.23068393412552002</v>
      </c>
      <c r="GA277" s="862">
        <v>0.29542858293227248</v>
      </c>
      <c r="GB277" s="862">
        <v>0.29542858293227248</v>
      </c>
      <c r="GC277" s="862">
        <v>0.29542858293227248</v>
      </c>
      <c r="GD277" s="862">
        <v>1.1867822318649246E-2</v>
      </c>
      <c r="GE277" s="862">
        <v>1.1867822318649246E-2</v>
      </c>
      <c r="GF277" s="862">
        <v>1.1867822318649246E-2</v>
      </c>
      <c r="GG277" s="862">
        <v>1.1867822318649246E-2</v>
      </c>
      <c r="GH277" s="862">
        <v>-0.34718873838595243</v>
      </c>
      <c r="GI277" s="862">
        <v>-0.34718873838595243</v>
      </c>
      <c r="GJ277" s="862">
        <v>-0.34718873838595243</v>
      </c>
      <c r="GK277" s="862">
        <v>-0.34718873838595243</v>
      </c>
      <c r="GL277" s="862">
        <v>-0.34718873838595243</v>
      </c>
      <c r="GM277" s="862">
        <v>-0.34718873838595243</v>
      </c>
      <c r="GN277" s="862">
        <v>-0.34718873838595243</v>
      </c>
      <c r="GO277" s="862">
        <v>-0.34718873838595243</v>
      </c>
      <c r="GP277" s="862">
        <v>-2.445934491190016E-3</v>
      </c>
      <c r="GQ277" s="862">
        <v>-2.445934491190016E-3</v>
      </c>
      <c r="GR277" s="862">
        <v>-2.445934491190016E-3</v>
      </c>
      <c r="GS277" s="862">
        <v>-2.445934491190016E-3</v>
      </c>
      <c r="GT277" s="862">
        <v>-2.445934491190016E-3</v>
      </c>
      <c r="GU277" s="862">
        <v>-2.445934491190016E-3</v>
      </c>
      <c r="GV277" s="862">
        <v>-2.445934491190016E-3</v>
      </c>
      <c r="GW277" s="862">
        <v>-1.3889487335099204E-3</v>
      </c>
      <c r="GX277" s="862">
        <v>-1.3889487335099204E-3</v>
      </c>
      <c r="GY277" s="862">
        <v>-1.3889487335099204E-3</v>
      </c>
      <c r="GZ277" s="862">
        <v>-1.3889487335099204E-3</v>
      </c>
      <c r="HA277" s="862">
        <v>-1.3889487335099204E-3</v>
      </c>
      <c r="HB277" s="862">
        <v>-2.6174915640480023E-3</v>
      </c>
      <c r="HC277" s="862">
        <v>-2.6174915640480023E-3</v>
      </c>
      <c r="HD277" s="862">
        <v>-2.6174915640480023E-3</v>
      </c>
      <c r="HE277" s="862">
        <v>-2.6174915640480023E-3</v>
      </c>
      <c r="HF277" s="862">
        <v>-2.3536843404308172E-3</v>
      </c>
      <c r="HG277" s="862">
        <v>-2.3536843404308172E-3</v>
      </c>
      <c r="HH277" s="862">
        <v>-2.3536843404308172E-3</v>
      </c>
      <c r="HI277" s="862">
        <v>-2.3536843404308172E-3</v>
      </c>
      <c r="HJ277" s="862">
        <v>-2.3536843404308172E-3</v>
      </c>
      <c r="HK277" s="862">
        <v>-2.3536843404308172E-3</v>
      </c>
      <c r="HL277" s="862">
        <v>-2.3536843404308172E-3</v>
      </c>
      <c r="HM277" s="862">
        <v>-2.3536843404308172E-3</v>
      </c>
      <c r="HN277" s="862">
        <v>8.4908893473416569E-3</v>
      </c>
      <c r="HO277" s="862">
        <v>8.4908893473416569E-3</v>
      </c>
      <c r="HP277" s="862">
        <v>8.4908893473416569E-3</v>
      </c>
      <c r="HQ277" s="862">
        <v>8.4908893473416569E-3</v>
      </c>
      <c r="HR277" s="862">
        <v>8.4908893473416569E-3</v>
      </c>
      <c r="HS277" s="862">
        <v>8.4908893473416569E-3</v>
      </c>
      <c r="HT277" s="862">
        <v>8.4908893473416569E-3</v>
      </c>
      <c r="HU277" s="862">
        <v>3.9849130648855535E-2</v>
      </c>
      <c r="HV277" s="862">
        <v>3.9849130648855535E-2</v>
      </c>
      <c r="HW277" s="862">
        <v>3.9849130648855535E-2</v>
      </c>
      <c r="HX277" s="862">
        <v>3.9849130648855535E-2</v>
      </c>
      <c r="HY277" s="862">
        <v>4.6136786825103471E-2</v>
      </c>
      <c r="HZ277" s="862">
        <v>4.6136786825103471E-2</v>
      </c>
      <c r="IA277" s="862">
        <v>2.9542858293228669E-2</v>
      </c>
      <c r="IB277" s="862">
        <v>2.9542858293228669E-2</v>
      </c>
      <c r="IC277" s="862">
        <v>2.9542858293228669E-2</v>
      </c>
      <c r="ID277" s="862">
        <v>-0.58282484375715526</v>
      </c>
      <c r="IE277" s="862">
        <v>-0.58282484375715526</v>
      </c>
      <c r="IF277" s="862">
        <v>-0.58282484375715526</v>
      </c>
      <c r="IG277" s="862">
        <v>-0.58282484375715526</v>
      </c>
      <c r="IH277" s="862">
        <v>-0.97125041904467402</v>
      </c>
      <c r="II277" s="862">
        <v>-0.97125041904467402</v>
      </c>
      <c r="IJ277" s="862">
        <v>-0.97125041904467402</v>
      </c>
      <c r="IK277" s="862">
        <v>-0.97125041904467402</v>
      </c>
      <c r="IL277" s="862">
        <v>-0.97125041904467402</v>
      </c>
      <c r="IM277" s="862">
        <v>-0.97125041904467402</v>
      </c>
      <c r="IN277" s="862">
        <v>-0.97125041904467402</v>
      </c>
      <c r="IO277" s="862">
        <v>-0.97125041904467402</v>
      </c>
      <c r="IP277" s="862">
        <v>-4.8918689823800321E-3</v>
      </c>
      <c r="IQ277" s="862">
        <v>-4.8918689823800321E-3</v>
      </c>
      <c r="IR277" s="862">
        <v>-4.8918689823800321E-3</v>
      </c>
      <c r="IS277" s="862">
        <v>-4.8918689823800321E-3</v>
      </c>
      <c r="IT277" s="862">
        <v>-4.8918689823800321E-3</v>
      </c>
      <c r="IU277" s="862">
        <v>-4.8918689823800321E-3</v>
      </c>
      <c r="IV277" s="862">
        <v>-4.8918689823800321E-3</v>
      </c>
      <c r="IW277" s="862">
        <v>0</v>
      </c>
      <c r="IX277" s="862">
        <v>0</v>
      </c>
      <c r="IY277" s="862">
        <v>0</v>
      </c>
      <c r="IZ277" s="862">
        <v>0</v>
      </c>
      <c r="JA277" s="862">
        <v>0</v>
      </c>
      <c r="JB277" s="862">
        <v>-5.2297575834900911E-3</v>
      </c>
      <c r="JC277" s="862">
        <v>-5.2297575834900911E-3</v>
      </c>
      <c r="JD277" s="862">
        <v>-5.2297575834900911E-3</v>
      </c>
      <c r="JE277" s="862">
        <v>-5.2297575834900911E-3</v>
      </c>
      <c r="JF277" s="862">
        <v>-4.7035069374494753E-3</v>
      </c>
      <c r="JG277" s="862">
        <v>-4.7035069374494753E-3</v>
      </c>
      <c r="JH277" s="862">
        <v>-4.7035069374494753E-3</v>
      </c>
      <c r="JI277" s="862">
        <v>-4.7035069374494753E-3</v>
      </c>
      <c r="JJ277" s="862">
        <v>-4.7035069374494753E-3</v>
      </c>
      <c r="JK277" s="862">
        <v>-4.7035069374494753E-3</v>
      </c>
      <c r="JL277" s="862">
        <v>-4.7035069374494753E-3</v>
      </c>
      <c r="JM277" s="862">
        <v>-4.7035069374494753E-3</v>
      </c>
      <c r="JN277" s="862">
        <v>0.13585422955742565</v>
      </c>
      <c r="JO277" s="862">
        <v>0.13585422955742565</v>
      </c>
      <c r="JP277" s="862">
        <v>0.13585422955742565</v>
      </c>
      <c r="JQ277" s="862">
        <v>0.13585422955742565</v>
      </c>
      <c r="JR277" s="862">
        <v>0.13585422955742565</v>
      </c>
      <c r="JS277" s="862">
        <v>0.13585422955742565</v>
      </c>
      <c r="JT277" s="862">
        <v>0.13585422955742565</v>
      </c>
      <c r="JU277" s="862">
        <v>0.3287553278530666</v>
      </c>
      <c r="JV277" s="862">
        <v>0.3287553278530666</v>
      </c>
      <c r="JW277" s="862">
        <v>0.3287553278530666</v>
      </c>
      <c r="JX277" s="862">
        <v>0.3287553278530666</v>
      </c>
      <c r="JY277" s="862">
        <v>0.32295750777572607</v>
      </c>
      <c r="JZ277" s="862">
        <v>0.32295750777572607</v>
      </c>
      <c r="KA277" s="862">
        <v>0.26588572463904203</v>
      </c>
      <c r="KB277" s="862">
        <v>0.26588572463904203</v>
      </c>
      <c r="KC277" s="862">
        <v>0.26588572463904203</v>
      </c>
      <c r="KD277" s="862">
        <v>-0.41275425900307461</v>
      </c>
      <c r="KE277" s="862">
        <v>-0.41275425900307461</v>
      </c>
      <c r="KF277" s="862">
        <v>-0.41275425900307461</v>
      </c>
      <c r="KG277" s="862">
        <v>-0.41275425900307461</v>
      </c>
      <c r="KH277" s="862">
        <v>-0.73238074083393379</v>
      </c>
      <c r="KI277" s="862">
        <v>-0.73238074083393379</v>
      </c>
      <c r="KJ277" s="862">
        <v>-0.73238074083393379</v>
      </c>
      <c r="KK277" s="862">
        <v>-0.73238074083393379</v>
      </c>
      <c r="KL277" s="862">
        <v>-0.73238074083393379</v>
      </c>
      <c r="KM277" s="862">
        <v>-0.73238074083393379</v>
      </c>
      <c r="KN277" s="862">
        <v>-0.73238074083393379</v>
      </c>
      <c r="KO277" s="862">
        <v>-0.73238074083393379</v>
      </c>
      <c r="KP277" s="862">
        <v>2.445934491190016E-3</v>
      </c>
      <c r="KQ277" s="862">
        <v>2.445934491190016E-3</v>
      </c>
      <c r="KR277" s="862">
        <v>2.445934491190016E-3</v>
      </c>
      <c r="KS277" s="862">
        <v>2.445934491190016E-3</v>
      </c>
      <c r="KT277" s="862">
        <v>2.445934491190016E-3</v>
      </c>
      <c r="KU277" s="862">
        <v>2.445934491190016E-3</v>
      </c>
      <c r="KV277" s="862">
        <v>2.445934491190016E-3</v>
      </c>
      <c r="KW277" s="862">
        <v>-1.3889487335099204E-3</v>
      </c>
      <c r="KX277" s="862">
        <v>-1.3889487335099204E-3</v>
      </c>
      <c r="KY277" s="862">
        <v>-1.3889487335099204E-3</v>
      </c>
      <c r="KZ277" s="862">
        <v>-1.3889487335099204E-3</v>
      </c>
      <c r="LA277" s="862">
        <v>-1.3889487335099204E-3</v>
      </c>
      <c r="LB277" s="862">
        <v>7.0596859325303463E-2</v>
      </c>
      <c r="LC277" s="862">
        <v>7.0596859325303463E-2</v>
      </c>
      <c r="LD277" s="862">
        <v>7.0596859325303463E-2</v>
      </c>
      <c r="LE277" s="862">
        <v>7.0596859325303463E-2</v>
      </c>
      <c r="LF277" s="862">
        <v>6.1186296310956401E-2</v>
      </c>
      <c r="LG277" s="862">
        <v>6.1186296310956401E-2</v>
      </c>
      <c r="LH277" s="862">
        <v>6.1186296310956401E-2</v>
      </c>
      <c r="LI277" s="862">
        <v>6.1186296310956401E-2</v>
      </c>
      <c r="LJ277" s="862">
        <v>6.1186296310956401E-2</v>
      </c>
      <c r="LK277" s="862">
        <v>6.1186296310956401E-2</v>
      </c>
      <c r="LL277" s="862">
        <v>6.1186296310956401E-2</v>
      </c>
      <c r="LM277" s="862">
        <v>6.1186296310956401E-2</v>
      </c>
      <c r="LN277" s="862">
        <v>0.13585422955742477</v>
      </c>
      <c r="LO277" s="862">
        <v>0.13585422955742477</v>
      </c>
      <c r="LP277" s="862">
        <v>0.13585422955742477</v>
      </c>
      <c r="LQ277" s="862">
        <v>0.13585422955742477</v>
      </c>
      <c r="LR277" s="862">
        <v>0.13585422955742477</v>
      </c>
      <c r="LS277" s="862">
        <v>0.13585422955742477</v>
      </c>
      <c r="LT277" s="862">
        <v>0.13585422955742477</v>
      </c>
      <c r="LU277" s="862">
        <v>0.13947195727099615</v>
      </c>
      <c r="LV277" s="862">
        <v>0.13947195727099615</v>
      </c>
      <c r="LW277" s="862">
        <v>0.13947195727099615</v>
      </c>
      <c r="LX277" s="862">
        <v>0.13947195727099615</v>
      </c>
      <c r="LY277" s="862">
        <v>0.1384103604753113</v>
      </c>
      <c r="LZ277" s="862">
        <v>0.1384103604753113</v>
      </c>
      <c r="MA277" s="862">
        <v>7.8780955448605638E-2</v>
      </c>
      <c r="MB277" s="862">
        <v>7.8780955448605638E-2</v>
      </c>
      <c r="MC277" s="862">
        <v>7.8780955448605638E-2</v>
      </c>
      <c r="MD277" s="862">
        <v>-0.62890744612783411</v>
      </c>
      <c r="ME277" s="862">
        <v>-0.62890744612783411</v>
      </c>
      <c r="MF277" s="862">
        <v>-0.62890744612783411</v>
      </c>
      <c r="MG277" s="862">
        <v>-0.62890744612783411</v>
      </c>
      <c r="MH277" s="862">
        <v>-0.43467532542767451</v>
      </c>
      <c r="MI277" s="862">
        <v>-0.43467532542767451</v>
      </c>
      <c r="MJ277" s="862">
        <v>-0.43467532542767451</v>
      </c>
      <c r="MK277" s="862">
        <v>-0.43467532542767451</v>
      </c>
      <c r="ML277" s="862">
        <v>-0.43467532542767451</v>
      </c>
      <c r="MM277" s="862">
        <v>-0.43467532542767451</v>
      </c>
      <c r="MN277" s="862">
        <v>-0.43467532542767451</v>
      </c>
      <c r="MO277" s="862">
        <v>-0.43467532542767451</v>
      </c>
      <c r="MP277" s="862">
        <v>0</v>
      </c>
      <c r="MQ277" s="862">
        <v>0</v>
      </c>
      <c r="MR277" s="862">
        <v>0</v>
      </c>
      <c r="MS277" s="862">
        <v>0</v>
      </c>
      <c r="MT277" s="862">
        <v>0</v>
      </c>
      <c r="MU277" s="862">
        <v>0</v>
      </c>
      <c r="MV277" s="862">
        <v>0</v>
      </c>
      <c r="MW277" s="862">
        <v>1.3844310920791969E-3</v>
      </c>
      <c r="MX277" s="862">
        <v>1.3844310920791969E-3</v>
      </c>
      <c r="MY277" s="862">
        <v>1.3844310920791969E-3</v>
      </c>
      <c r="MZ277" s="862">
        <v>1.3844310920791969E-3</v>
      </c>
      <c r="NA277" s="862">
        <v>1.3844310920791969E-3</v>
      </c>
      <c r="NB277" s="862">
        <v>0.55387189983141205</v>
      </c>
      <c r="NC277" s="862">
        <v>0.55387189983141205</v>
      </c>
      <c r="ND277" s="862">
        <v>0.55387189983141205</v>
      </c>
      <c r="NE277" s="862">
        <v>0.55387189983141205</v>
      </c>
      <c r="NF277" s="862">
        <v>0.38254899703091905</v>
      </c>
      <c r="NG277" s="862">
        <v>0.37585730846793375</v>
      </c>
      <c r="NH277" s="862">
        <v>0.37585730846793375</v>
      </c>
      <c r="NI277" s="862">
        <v>0.37585730846793375</v>
      </c>
      <c r="NJ277" s="862">
        <v>0.37585730846793375</v>
      </c>
      <c r="NK277" s="862">
        <v>0.37585730846793375</v>
      </c>
      <c r="NL277" s="862">
        <v>0.37585730846793375</v>
      </c>
      <c r="NM277" s="862">
        <v>0.37585730846793375</v>
      </c>
      <c r="NN277" s="862">
        <v>0.13585422955742477</v>
      </c>
      <c r="NO277" s="862">
        <v>0.13585422955742477</v>
      </c>
      <c r="NP277" s="862">
        <v>0.13585422955742477</v>
      </c>
      <c r="NQ277" s="862">
        <v>0.13585422955742477</v>
      </c>
      <c r="NR277" s="862">
        <v>0.13585422955742477</v>
      </c>
      <c r="NS277" s="862">
        <v>0.13585422955742477</v>
      </c>
      <c r="NT277" s="862">
        <v>0.13585422955742477</v>
      </c>
      <c r="NU277" s="862">
        <v>0.13947195727099615</v>
      </c>
      <c r="NV277" s="862">
        <v>0.13947195727099615</v>
      </c>
      <c r="NW277" s="862">
        <v>0.13947195727099615</v>
      </c>
      <c r="NX277" s="862">
        <v>0.13947195727099615</v>
      </c>
      <c r="NY277" s="862">
        <v>0.1384103604753113</v>
      </c>
      <c r="NZ277" s="862">
        <v>0.1384103604753113</v>
      </c>
      <c r="OA277" s="862">
        <v>7.8780955448605638E-2</v>
      </c>
      <c r="OB277" s="862">
        <v>7.8780955448605638E-2</v>
      </c>
      <c r="OC277" s="862">
        <v>7.8780955448605638E-2</v>
      </c>
      <c r="OD277" s="862">
        <v>-0.62890744612783411</v>
      </c>
      <c r="OE277" s="862">
        <v>-0.62890744612783411</v>
      </c>
      <c r="OF277" s="862">
        <v>-0.62890744612783411</v>
      </c>
      <c r="OG277" s="862">
        <v>-0.62890744612783411</v>
      </c>
      <c r="OH277" s="862">
        <v>-0.43467532542767451</v>
      </c>
      <c r="OI277" s="862">
        <v>-0.43467532542767451</v>
      </c>
      <c r="OJ277" s="862">
        <v>-0.43467532542767451</v>
      </c>
      <c r="OK277" s="862">
        <v>-0.43467532542767451</v>
      </c>
      <c r="OL277" s="862">
        <v>-0.43467532542767451</v>
      </c>
      <c r="OM277" s="862">
        <v>-0.43467532542767451</v>
      </c>
      <c r="ON277" s="862">
        <v>-0.43467532542767451</v>
      </c>
      <c r="OO277" s="862">
        <v>-0.43467532542767451</v>
      </c>
      <c r="OP277" s="862">
        <v>0</v>
      </c>
      <c r="OQ277" s="862">
        <v>0</v>
      </c>
      <c r="OR277" s="862">
        <v>0</v>
      </c>
      <c r="OS277" s="862">
        <v>0</v>
      </c>
      <c r="OT277" s="862">
        <v>0</v>
      </c>
      <c r="OU277" s="862">
        <v>0</v>
      </c>
      <c r="OV277" s="862">
        <v>0</v>
      </c>
      <c r="OW277" s="862">
        <v>1.3844310920791969E-3</v>
      </c>
      <c r="OX277" s="862">
        <v>1.3844310920791969E-3</v>
      </c>
      <c r="OY277" s="862">
        <v>1.3844310920791969E-3</v>
      </c>
      <c r="OZ277" s="862">
        <v>1.3844310920791969E-3</v>
      </c>
      <c r="PA277" s="862">
        <v>1.3844310920791969E-3</v>
      </c>
      <c r="PB277" s="862">
        <v>0.55387189983141205</v>
      </c>
      <c r="PC277" s="862">
        <v>0.55387189983141205</v>
      </c>
      <c r="PD277" s="862">
        <v>0.55387189983141205</v>
      </c>
      <c r="PE277" s="862">
        <v>0.55387189983141205</v>
      </c>
      <c r="PF277" s="862">
        <v>0.38254899703091905</v>
      </c>
      <c r="PG277" s="862">
        <v>0.37585730846793375</v>
      </c>
      <c r="PH277" s="862">
        <v>0.37585730846793375</v>
      </c>
      <c r="PI277" s="862">
        <v>0.37585730846793375</v>
      </c>
      <c r="PJ277" s="862">
        <v>0.37585730846793375</v>
      </c>
      <c r="PK277" s="862">
        <v>0.37585730846793375</v>
      </c>
      <c r="PL277" s="862">
        <v>0.37585730846793375</v>
      </c>
      <c r="PM277" s="862">
        <v>0.37585730846793375</v>
      </c>
      <c r="PN277" s="862">
        <v>0.13585422955742477</v>
      </c>
      <c r="PO277" s="862">
        <v>0.13585422955742477</v>
      </c>
      <c r="PP277" s="862">
        <v>0.13585422955742477</v>
      </c>
      <c r="PQ277" s="862">
        <v>0.13585422955742477</v>
      </c>
      <c r="PR277" s="862">
        <v>0.13585422955742477</v>
      </c>
      <c r="PS277" s="862">
        <v>0.13585422955742477</v>
      </c>
      <c r="PT277" s="862">
        <v>0.13585422955742477</v>
      </c>
      <c r="PU277" s="862">
        <v>0.13947195727099615</v>
      </c>
      <c r="PV277" s="862">
        <v>0.13947195727099615</v>
      </c>
      <c r="PW277" s="862">
        <v>0.13947195727099615</v>
      </c>
      <c r="PX277" s="862">
        <v>0.13947195727099615</v>
      </c>
      <c r="PY277" s="862">
        <v>0.1384103604753113</v>
      </c>
      <c r="PZ277" s="862">
        <v>0.1384103604753113</v>
      </c>
      <c r="QA277" s="862">
        <v>7.8780955448605638E-2</v>
      </c>
      <c r="QB277" s="862">
        <v>7.8780955448605638E-2</v>
      </c>
      <c r="QC277" s="862">
        <v>7.8780955448605638E-2</v>
      </c>
      <c r="QD277" s="862">
        <v>-0.62890744612783411</v>
      </c>
      <c r="QE277" s="862">
        <v>-0.62890744612783411</v>
      </c>
      <c r="QF277" s="862">
        <v>-0.62890744612783411</v>
      </c>
      <c r="QG277" s="862">
        <v>-0.62890744612783411</v>
      </c>
      <c r="QH277" s="862">
        <v>-0.43467532542767451</v>
      </c>
      <c r="QI277" s="862">
        <v>-0.43467532542767451</v>
      </c>
      <c r="QJ277" s="862">
        <v>-0.43467532542767451</v>
      </c>
      <c r="QK277" s="862">
        <v>-0.43467532542767451</v>
      </c>
      <c r="QL277" s="862">
        <v>-0.43467532542767451</v>
      </c>
      <c r="QM277" s="862">
        <v>-0.43467532542767451</v>
      </c>
      <c r="QN277" s="862">
        <v>-0.43467532542767451</v>
      </c>
      <c r="QO277" s="862">
        <v>-0.43467532542767451</v>
      </c>
      <c r="QP277" s="862">
        <v>0</v>
      </c>
      <c r="QQ277" s="862">
        <v>0</v>
      </c>
      <c r="QR277" s="862">
        <v>0</v>
      </c>
      <c r="QS277" s="862">
        <v>0</v>
      </c>
      <c r="QT277" s="862">
        <v>0</v>
      </c>
      <c r="QU277" s="862">
        <v>0</v>
      </c>
      <c r="QV277" s="862">
        <v>0</v>
      </c>
      <c r="QW277" s="862">
        <v>1.3844310920791969E-3</v>
      </c>
      <c r="QX277" s="862">
        <v>1.3844310920791969E-3</v>
      </c>
      <c r="QY277" s="862">
        <v>1.3844310920791969E-3</v>
      </c>
      <c r="QZ277" s="862">
        <v>1.3844310920791969E-3</v>
      </c>
      <c r="RA277" s="862">
        <v>1.3844310920791969E-3</v>
      </c>
      <c r="RB277" s="862">
        <v>0.55387189983141205</v>
      </c>
      <c r="RC277" s="862">
        <v>0.55387189983141205</v>
      </c>
      <c r="RD277" s="862">
        <v>0.55387189983141205</v>
      </c>
      <c r="RE277" s="862">
        <v>0.55387189983141205</v>
      </c>
      <c r="RF277" s="862">
        <v>0.38254899703091905</v>
      </c>
      <c r="RG277" s="862">
        <v>0.37585730846793375</v>
      </c>
      <c r="RH277" s="862">
        <v>0.37585730846793375</v>
      </c>
      <c r="RI277" s="862">
        <v>0.37585730846793375</v>
      </c>
      <c r="RJ277" s="862">
        <v>0.37585730846793375</v>
      </c>
      <c r="RK277" s="862">
        <v>0.37585730846793375</v>
      </c>
      <c r="RL277" s="862">
        <v>0.37585730846793375</v>
      </c>
      <c r="RM277" s="862">
        <v>0.37585730846793375</v>
      </c>
      <c r="RN277" s="862">
        <v>0.13585422955742477</v>
      </c>
      <c r="RO277" s="862">
        <v>0.13585422955742477</v>
      </c>
      <c r="RP277" s="862">
        <v>0.13585422955742477</v>
      </c>
      <c r="RQ277" s="862">
        <v>0.13585422955742477</v>
      </c>
      <c r="RR277" s="862">
        <v>0.13585422955742477</v>
      </c>
      <c r="RS277" s="862">
        <v>0.13585422955742477</v>
      </c>
      <c r="RT277" s="862">
        <v>0.13585422955742477</v>
      </c>
      <c r="RU277" s="862">
        <v>0.13947195727099615</v>
      </c>
      <c r="RV277" s="862">
        <v>0.13947195727099615</v>
      </c>
      <c r="RW277" s="862">
        <v>0.13947195727099615</v>
      </c>
      <c r="RX277" s="862">
        <v>0.13947195727099615</v>
      </c>
      <c r="RY277" s="862">
        <v>0.1384103604753113</v>
      </c>
      <c r="RZ277" s="862">
        <v>0.1384103604753113</v>
      </c>
      <c r="SA277" s="862">
        <v>7.8780955448605638E-2</v>
      </c>
      <c r="SB277" s="862">
        <v>7.8780955448605638E-2</v>
      </c>
      <c r="SC277" s="862">
        <v>7.8780955448605638E-2</v>
      </c>
      <c r="SD277" s="862">
        <v>-0.62890744612783411</v>
      </c>
      <c r="SE277" s="862">
        <v>-0.62890744612783411</v>
      </c>
      <c r="SF277" s="862">
        <v>-0.62890744612783411</v>
      </c>
      <c r="SG277" s="862">
        <v>-0.62890744612783411</v>
      </c>
      <c r="SH277" s="862">
        <v>-0.43467532542767451</v>
      </c>
      <c r="SI277" s="862">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934</v>
      </c>
      <c r="J278" s="764"/>
      <c r="K278" s="862">
        <v>0</v>
      </c>
      <c r="L278" s="862">
        <v>0</v>
      </c>
      <c r="M278" s="862">
        <v>0</v>
      </c>
      <c r="N278" s="862">
        <v>0</v>
      </c>
      <c r="O278" s="862">
        <v>0</v>
      </c>
      <c r="P278" s="862">
        <v>0</v>
      </c>
      <c r="Q278" s="862">
        <v>0</v>
      </c>
      <c r="R278" s="862">
        <v>0</v>
      </c>
      <c r="S278" s="862">
        <v>0</v>
      </c>
      <c r="T278" s="862">
        <v>0</v>
      </c>
      <c r="U278" s="862">
        <v>0</v>
      </c>
      <c r="V278" s="862">
        <v>0</v>
      </c>
      <c r="W278" s="862">
        <v>0</v>
      </c>
      <c r="X278" s="862">
        <v>0</v>
      </c>
      <c r="Y278" s="862">
        <v>0</v>
      </c>
      <c r="Z278" s="862">
        <v>0</v>
      </c>
      <c r="AA278" s="862">
        <v>0</v>
      </c>
      <c r="AB278" s="862">
        <v>0</v>
      </c>
      <c r="AC278" s="862">
        <v>0</v>
      </c>
      <c r="AD278" s="862">
        <v>0</v>
      </c>
      <c r="AE278" s="862">
        <v>0</v>
      </c>
      <c r="AF278" s="862">
        <v>0</v>
      </c>
      <c r="AG278" s="862">
        <v>0</v>
      </c>
      <c r="AH278" s="862">
        <v>0</v>
      </c>
      <c r="AI278" s="862">
        <v>0</v>
      </c>
      <c r="AJ278" s="862">
        <v>0</v>
      </c>
      <c r="AK278" s="862">
        <v>0</v>
      </c>
      <c r="AL278" s="862">
        <v>0</v>
      </c>
      <c r="AM278" s="862">
        <v>0</v>
      </c>
      <c r="AN278" s="862">
        <v>0</v>
      </c>
      <c r="AO278" s="862">
        <v>0</v>
      </c>
      <c r="AP278" s="862">
        <v>0</v>
      </c>
      <c r="AQ278" s="862">
        <v>0</v>
      </c>
      <c r="AR278" s="862">
        <v>0</v>
      </c>
      <c r="AS278" s="862">
        <v>0</v>
      </c>
      <c r="AT278" s="862">
        <v>0</v>
      </c>
      <c r="AU278" s="862">
        <v>0</v>
      </c>
      <c r="AV278" s="862">
        <v>0</v>
      </c>
      <c r="AW278" s="862">
        <v>0</v>
      </c>
      <c r="AX278" s="862">
        <v>0</v>
      </c>
      <c r="AY278" s="862">
        <v>0</v>
      </c>
      <c r="AZ278" s="862">
        <v>0</v>
      </c>
      <c r="BA278" s="862">
        <v>0</v>
      </c>
      <c r="BB278" s="862">
        <v>0</v>
      </c>
      <c r="BC278" s="862">
        <v>0</v>
      </c>
      <c r="BD278" s="862">
        <v>0</v>
      </c>
      <c r="BE278" s="862">
        <v>0</v>
      </c>
      <c r="BF278" s="862">
        <v>0</v>
      </c>
      <c r="BG278" s="862">
        <v>0</v>
      </c>
      <c r="BH278" s="862">
        <v>0</v>
      </c>
      <c r="BI278" s="862">
        <v>0</v>
      </c>
      <c r="BJ278" s="862">
        <v>0</v>
      </c>
      <c r="BK278" s="862">
        <v>0</v>
      </c>
      <c r="BL278" s="862">
        <v>0</v>
      </c>
      <c r="BM278" s="862">
        <v>0</v>
      </c>
      <c r="BN278" s="862">
        <v>0</v>
      </c>
      <c r="BO278" s="862">
        <v>0</v>
      </c>
      <c r="BP278" s="862">
        <v>0</v>
      </c>
      <c r="BQ278" s="862">
        <v>0</v>
      </c>
      <c r="BR278" s="862">
        <v>0</v>
      </c>
      <c r="BS278" s="862">
        <v>0</v>
      </c>
      <c r="BT278" s="862">
        <v>0</v>
      </c>
      <c r="BU278" s="862">
        <v>0</v>
      </c>
      <c r="BV278" s="862">
        <v>0</v>
      </c>
      <c r="BW278" s="862">
        <v>0</v>
      </c>
      <c r="BX278" s="862">
        <v>0</v>
      </c>
      <c r="BY278" s="862">
        <v>0</v>
      </c>
      <c r="BZ278" s="862">
        <v>0</v>
      </c>
      <c r="CA278" s="862">
        <v>0</v>
      </c>
      <c r="CB278" s="862">
        <v>0</v>
      </c>
      <c r="CC278" s="862">
        <v>0</v>
      </c>
      <c r="CD278" s="862">
        <v>0</v>
      </c>
      <c r="CE278" s="862">
        <v>0</v>
      </c>
      <c r="CF278" s="862">
        <v>0</v>
      </c>
      <c r="CG278" s="862">
        <v>0</v>
      </c>
      <c r="CH278" s="862">
        <v>0</v>
      </c>
      <c r="CI278" s="862">
        <v>0</v>
      </c>
      <c r="CJ278" s="862">
        <v>0</v>
      </c>
      <c r="CK278" s="862">
        <v>0</v>
      </c>
      <c r="CL278" s="862">
        <v>0</v>
      </c>
      <c r="CM278" s="862">
        <v>0</v>
      </c>
      <c r="CN278" s="862">
        <v>0</v>
      </c>
      <c r="CO278" s="862">
        <v>0</v>
      </c>
      <c r="CP278" s="862">
        <v>0</v>
      </c>
      <c r="CQ278" s="862">
        <v>0</v>
      </c>
      <c r="CR278" s="862">
        <v>0</v>
      </c>
      <c r="CS278" s="862">
        <v>0</v>
      </c>
      <c r="CT278" s="862">
        <v>0</v>
      </c>
      <c r="CU278" s="862">
        <v>0</v>
      </c>
      <c r="CV278" s="862">
        <v>0</v>
      </c>
      <c r="CW278" s="862">
        <v>0</v>
      </c>
      <c r="CX278" s="862">
        <v>0</v>
      </c>
      <c r="CY278" s="862">
        <v>0</v>
      </c>
      <c r="CZ278" s="862">
        <v>0</v>
      </c>
      <c r="DA278" s="862">
        <v>0</v>
      </c>
      <c r="DB278" s="862">
        <v>0</v>
      </c>
      <c r="DC278" s="862">
        <v>0</v>
      </c>
      <c r="DD278" s="862">
        <v>0</v>
      </c>
      <c r="DE278" s="862">
        <v>0</v>
      </c>
      <c r="DF278" s="862">
        <v>0</v>
      </c>
      <c r="DG278" s="862">
        <v>0</v>
      </c>
      <c r="DH278" s="862">
        <v>0</v>
      </c>
      <c r="DI278" s="862">
        <v>0</v>
      </c>
      <c r="DJ278" s="862">
        <v>0</v>
      </c>
      <c r="DK278" s="862">
        <v>0</v>
      </c>
      <c r="DL278" s="862">
        <v>0</v>
      </c>
      <c r="DM278" s="862">
        <v>0</v>
      </c>
      <c r="DN278" s="862">
        <v>0.41605357801961684</v>
      </c>
      <c r="DO278" s="862">
        <v>0.41605357801961684</v>
      </c>
      <c r="DP278" s="862">
        <v>0.41605357801961684</v>
      </c>
      <c r="DQ278" s="862">
        <v>0.41605357801961684</v>
      </c>
      <c r="DR278" s="862">
        <v>0.41605357801961684</v>
      </c>
      <c r="DS278" s="862">
        <v>0.41605357801961684</v>
      </c>
      <c r="DT278" s="862">
        <v>0.41605357801961684</v>
      </c>
      <c r="DU278" s="862">
        <v>0.40845358915077945</v>
      </c>
      <c r="DV278" s="862">
        <v>0.40845358915077945</v>
      </c>
      <c r="DW278" s="862">
        <v>0.40845358915077945</v>
      </c>
      <c r="DX278" s="862">
        <v>0.40845358915077945</v>
      </c>
      <c r="DY278" s="862">
        <v>0.42676527813221021</v>
      </c>
      <c r="DZ278" s="862">
        <v>0.42676527813221021</v>
      </c>
      <c r="EA278" s="862">
        <v>0.33481906065657796</v>
      </c>
      <c r="EB278" s="862">
        <v>0.33481906065657796</v>
      </c>
      <c r="EC278" s="862">
        <v>0.33481906065657796</v>
      </c>
      <c r="ED278" s="862">
        <v>0.35242166353677895</v>
      </c>
      <c r="EE278" s="862">
        <v>0.35242166353677895</v>
      </c>
      <c r="EF278" s="862">
        <v>0.35242166353677895</v>
      </c>
      <c r="EG278" s="862">
        <v>0.35242166353677895</v>
      </c>
      <c r="EH278" s="862">
        <v>0.31777029465403928</v>
      </c>
      <c r="EI278" s="862">
        <v>0.31777029465403928</v>
      </c>
      <c r="EJ278" s="862">
        <v>0.31777029465403928</v>
      </c>
      <c r="EK278" s="862">
        <v>0.31777029465403928</v>
      </c>
      <c r="EL278" s="862">
        <v>0.31777029465403928</v>
      </c>
      <c r="EM278" s="862">
        <v>0.31777029465403928</v>
      </c>
      <c r="EN278" s="862">
        <v>0.31777029465403928</v>
      </c>
      <c r="EO278" s="862">
        <v>0.31777029465403928</v>
      </c>
      <c r="EP278" s="862">
        <v>0</v>
      </c>
      <c r="EQ278" s="862">
        <v>0</v>
      </c>
      <c r="ER278" s="862">
        <v>0</v>
      </c>
      <c r="ES278" s="862">
        <v>0</v>
      </c>
      <c r="ET278" s="862">
        <v>0</v>
      </c>
      <c r="EU278" s="862">
        <v>0</v>
      </c>
      <c r="EV278" s="862">
        <v>0</v>
      </c>
      <c r="EW278" s="862">
        <v>0</v>
      </c>
      <c r="EX278" s="862">
        <v>0</v>
      </c>
      <c r="EY278" s="862">
        <v>0</v>
      </c>
      <c r="EZ278" s="862">
        <v>0</v>
      </c>
      <c r="FA278" s="862">
        <v>0</v>
      </c>
      <c r="FB278" s="862">
        <v>0</v>
      </c>
      <c r="FC278" s="862">
        <v>0</v>
      </c>
      <c r="FD278" s="862">
        <v>0</v>
      </c>
      <c r="FE278" s="862">
        <v>0</v>
      </c>
      <c r="FF278" s="862">
        <v>0</v>
      </c>
      <c r="FG278" s="862">
        <v>0</v>
      </c>
      <c r="FH278" s="862">
        <v>0</v>
      </c>
      <c r="FI278" s="862">
        <v>0</v>
      </c>
      <c r="FJ278" s="862">
        <v>0</v>
      </c>
      <c r="FK278" s="862">
        <v>0</v>
      </c>
      <c r="FL278" s="862">
        <v>0</v>
      </c>
      <c r="FM278" s="862">
        <v>0</v>
      </c>
      <c r="FN278" s="862">
        <v>0.26321756976751409</v>
      </c>
      <c r="FO278" s="862">
        <v>0.26321756976751409</v>
      </c>
      <c r="FP278" s="862">
        <v>0.26321756976751409</v>
      </c>
      <c r="FQ278" s="862">
        <v>0.26321756976751409</v>
      </c>
      <c r="FR278" s="862">
        <v>0.26321756976751409</v>
      </c>
      <c r="FS278" s="862">
        <v>0.26321756976751409</v>
      </c>
      <c r="FT278" s="862">
        <v>0.26321756976751409</v>
      </c>
      <c r="FU278" s="862">
        <v>0.26898163187977797</v>
      </c>
      <c r="FV278" s="862">
        <v>0.26898163187977797</v>
      </c>
      <c r="FW278" s="862">
        <v>0.26898163187977797</v>
      </c>
      <c r="FX278" s="862">
        <v>0.26898163187977797</v>
      </c>
      <c r="FY278" s="862">
        <v>0.24221813083179455</v>
      </c>
      <c r="FZ278" s="862">
        <v>0.24221813083179455</v>
      </c>
      <c r="GA278" s="862">
        <v>0.30527620236335107</v>
      </c>
      <c r="GB278" s="862">
        <v>0.30527620236335107</v>
      </c>
      <c r="GC278" s="862">
        <v>0.30527620236335107</v>
      </c>
      <c r="GD278" s="862">
        <v>1.2760532276179566</v>
      </c>
      <c r="GE278" s="862">
        <v>1.2760532276179566</v>
      </c>
      <c r="GF278" s="862">
        <v>1.2760532276179566</v>
      </c>
      <c r="GG278" s="862">
        <v>1.2760532276179566</v>
      </c>
      <c r="GH278" s="862">
        <v>1.1121960312891392</v>
      </c>
      <c r="GI278" s="862">
        <v>1.1121960312891392</v>
      </c>
      <c r="GJ278" s="862">
        <v>1.1121960312891392</v>
      </c>
      <c r="GK278" s="862">
        <v>1.1121960312891392</v>
      </c>
      <c r="GL278" s="862">
        <v>1.1121960312891392</v>
      </c>
      <c r="GM278" s="862">
        <v>1.1121960312891392</v>
      </c>
      <c r="GN278" s="862">
        <v>1.1121960312891392</v>
      </c>
      <c r="GO278" s="862">
        <v>1.1121960312891392</v>
      </c>
      <c r="GP278" s="862">
        <v>-2.445934491190016E-3</v>
      </c>
      <c r="GQ278" s="862">
        <v>-2.445934491190016E-3</v>
      </c>
      <c r="GR278" s="862">
        <v>-2.445934491190016E-3</v>
      </c>
      <c r="GS278" s="862">
        <v>-2.445934491190016E-3</v>
      </c>
      <c r="GT278" s="862">
        <v>-2.445934491190016E-3</v>
      </c>
      <c r="GU278" s="862">
        <v>-2.445934491190016E-3</v>
      </c>
      <c r="GV278" s="862">
        <v>-2.445934491190016E-3</v>
      </c>
      <c r="GW278" s="862">
        <v>0</v>
      </c>
      <c r="GX278" s="862">
        <v>0</v>
      </c>
      <c r="GY278" s="862">
        <v>0</v>
      </c>
      <c r="GZ278" s="862">
        <v>0</v>
      </c>
      <c r="HA278" s="862">
        <v>0</v>
      </c>
      <c r="HB278" s="862">
        <v>0</v>
      </c>
      <c r="HC278" s="862">
        <v>0</v>
      </c>
      <c r="HD278" s="862">
        <v>0</v>
      </c>
      <c r="HE278" s="862">
        <v>0</v>
      </c>
      <c r="HF278" s="862">
        <v>0</v>
      </c>
      <c r="HG278" s="862">
        <v>0</v>
      </c>
      <c r="HH278" s="862">
        <v>0</v>
      </c>
      <c r="HI278" s="862">
        <v>0</v>
      </c>
      <c r="HJ278" s="862">
        <v>0</v>
      </c>
      <c r="HK278" s="862">
        <v>0</v>
      </c>
      <c r="HL278" s="862">
        <v>0</v>
      </c>
      <c r="HM278" s="862">
        <v>0</v>
      </c>
      <c r="HN278" s="862">
        <v>1.6981778694678873E-2</v>
      </c>
      <c r="HO278" s="862">
        <v>1.6981778694678873E-2</v>
      </c>
      <c r="HP278" s="862">
        <v>1.6981778694678873E-2</v>
      </c>
      <c r="HQ278" s="862">
        <v>1.6981778694678873E-2</v>
      </c>
      <c r="HR278" s="862">
        <v>1.6981778694678873E-2</v>
      </c>
      <c r="HS278" s="862">
        <v>1.6981778694678873E-2</v>
      </c>
      <c r="HT278" s="862">
        <v>1.6981778694678873E-2</v>
      </c>
      <c r="HU278" s="862">
        <v>3.9849130648855535E-2</v>
      </c>
      <c r="HV278" s="862">
        <v>3.9849130648855535E-2</v>
      </c>
      <c r="HW278" s="862">
        <v>3.9849130648855535E-2</v>
      </c>
      <c r="HX278" s="862">
        <v>3.9849130648855535E-2</v>
      </c>
      <c r="HY278" s="862">
        <v>4.6136786825103471E-2</v>
      </c>
      <c r="HZ278" s="862">
        <v>4.6136786825103471E-2</v>
      </c>
      <c r="IA278" s="862">
        <v>2.9542858293228669E-2</v>
      </c>
      <c r="IB278" s="862">
        <v>2.9542858293228669E-2</v>
      </c>
      <c r="IC278" s="862">
        <v>2.9542858293228669E-2</v>
      </c>
      <c r="ID278" s="862">
        <v>0.64420311079590675</v>
      </c>
      <c r="IE278" s="862">
        <v>0.64420311079590675</v>
      </c>
      <c r="IF278" s="862">
        <v>0.64420311079590675</v>
      </c>
      <c r="IG278" s="862">
        <v>0.64420311079590675</v>
      </c>
      <c r="IH278" s="862">
        <v>0.55794551735767861</v>
      </c>
      <c r="II278" s="862">
        <v>0.55794551735767861</v>
      </c>
      <c r="IJ278" s="862">
        <v>0.55794551735767861</v>
      </c>
      <c r="IK278" s="862">
        <v>0.55794551735767861</v>
      </c>
      <c r="IL278" s="862">
        <v>0.55794551735767861</v>
      </c>
      <c r="IM278" s="862">
        <v>0.55794551735767861</v>
      </c>
      <c r="IN278" s="862">
        <v>0.55794551735767861</v>
      </c>
      <c r="IO278" s="862">
        <v>0.55794551735767861</v>
      </c>
      <c r="IP278" s="862">
        <v>-4.8918689823800321E-3</v>
      </c>
      <c r="IQ278" s="862">
        <v>-4.8918689823800321E-3</v>
      </c>
      <c r="IR278" s="862">
        <v>-4.8918689823800321E-3</v>
      </c>
      <c r="IS278" s="862">
        <v>-4.8918689823800321E-3</v>
      </c>
      <c r="IT278" s="862">
        <v>-4.8918689823800321E-3</v>
      </c>
      <c r="IU278" s="862">
        <v>-4.8918689823800321E-3</v>
      </c>
      <c r="IV278" s="862">
        <v>-4.8918689823800321E-3</v>
      </c>
      <c r="IW278" s="862">
        <v>-1.3934858573705355E-3</v>
      </c>
      <c r="IX278" s="862">
        <v>-1.3934858573705355E-3</v>
      </c>
      <c r="IY278" s="862">
        <v>-1.3934858573705355E-3</v>
      </c>
      <c r="IZ278" s="862">
        <v>-1.3934858573705355E-3</v>
      </c>
      <c r="JA278" s="862">
        <v>-1.3934858573705355E-3</v>
      </c>
      <c r="JB278" s="862">
        <v>-5.2297575834900911E-3</v>
      </c>
      <c r="JC278" s="862">
        <v>-5.2297575834900911E-3</v>
      </c>
      <c r="JD278" s="862">
        <v>-5.2297575834900911E-3</v>
      </c>
      <c r="JE278" s="862">
        <v>-5.2297575834900911E-3</v>
      </c>
      <c r="JF278" s="862">
        <v>-4.7035069374494753E-3</v>
      </c>
      <c r="JG278" s="862">
        <v>-4.7035069374494753E-3</v>
      </c>
      <c r="JH278" s="862">
        <v>-4.7035069374494753E-3</v>
      </c>
      <c r="JI278" s="862">
        <v>-4.7035069374494753E-3</v>
      </c>
      <c r="JJ278" s="862">
        <v>-4.7035069374494753E-3</v>
      </c>
      <c r="JK278" s="862">
        <v>-4.7035069374494753E-3</v>
      </c>
      <c r="JL278" s="862">
        <v>-4.7035069374494753E-3</v>
      </c>
      <c r="JM278" s="862">
        <v>-4.7035069374494753E-3</v>
      </c>
      <c r="JN278" s="862">
        <v>0.13585422955742565</v>
      </c>
      <c r="JO278" s="862">
        <v>0.13585422955742565</v>
      </c>
      <c r="JP278" s="862">
        <v>0.13585422955742565</v>
      </c>
      <c r="JQ278" s="862">
        <v>0.13585422955742565</v>
      </c>
      <c r="JR278" s="862">
        <v>0.13585422955742565</v>
      </c>
      <c r="JS278" s="862">
        <v>0.13585422955742565</v>
      </c>
      <c r="JT278" s="862">
        <v>0.13585422955742565</v>
      </c>
      <c r="JU278" s="862">
        <v>0.3287553278530666</v>
      </c>
      <c r="JV278" s="862">
        <v>0.3287553278530666</v>
      </c>
      <c r="JW278" s="862">
        <v>0.3287553278530666</v>
      </c>
      <c r="JX278" s="862">
        <v>0.3287553278530666</v>
      </c>
      <c r="JY278" s="862">
        <v>0.32295750777572607</v>
      </c>
      <c r="JZ278" s="862">
        <v>0.32295750777572607</v>
      </c>
      <c r="KA278" s="862">
        <v>0.26588572463904203</v>
      </c>
      <c r="KB278" s="862">
        <v>0.26588572463904203</v>
      </c>
      <c r="KC278" s="862">
        <v>0.26588572463904203</v>
      </c>
      <c r="KD278" s="862">
        <v>0.88236038826644148</v>
      </c>
      <c r="KE278" s="862">
        <v>0.88236038826644148</v>
      </c>
      <c r="KF278" s="862">
        <v>0.88236038826644148</v>
      </c>
      <c r="KG278" s="862">
        <v>0.88236038826644148</v>
      </c>
      <c r="KH278" s="862">
        <v>0.96809089766696488</v>
      </c>
      <c r="KI278" s="862">
        <v>0.96809089766696488</v>
      </c>
      <c r="KJ278" s="862">
        <v>0.96809089766696488</v>
      </c>
      <c r="KK278" s="862">
        <v>0.96809089766696488</v>
      </c>
      <c r="KL278" s="862">
        <v>0.96809089766696488</v>
      </c>
      <c r="KM278" s="862">
        <v>0.96809089766696488</v>
      </c>
      <c r="KN278" s="862">
        <v>0.96809089766696488</v>
      </c>
      <c r="KO278" s="862">
        <v>0.96809089766696488</v>
      </c>
      <c r="KP278" s="862">
        <v>0.17121541438336152</v>
      </c>
      <c r="KQ278" s="862">
        <v>0.17121541438336152</v>
      </c>
      <c r="KR278" s="862">
        <v>0.17121541438336152</v>
      </c>
      <c r="KS278" s="862">
        <v>0.17121541438336152</v>
      </c>
      <c r="KT278" s="862">
        <v>0.17121541438336152</v>
      </c>
      <c r="KU278" s="862">
        <v>0.17121541438336152</v>
      </c>
      <c r="KV278" s="862">
        <v>0.17121541438336152</v>
      </c>
      <c r="KW278" s="862">
        <v>4.2164113932528835E-2</v>
      </c>
      <c r="KX278" s="862">
        <v>4.2164113932528835E-2</v>
      </c>
      <c r="KY278" s="862">
        <v>4.2164113932528835E-2</v>
      </c>
      <c r="KZ278" s="862">
        <v>4.2164113932528835E-2</v>
      </c>
      <c r="LA278" s="862">
        <v>4.2164113932528835E-2</v>
      </c>
      <c r="LB278" s="862">
        <v>0.10985731948729516</v>
      </c>
      <c r="LC278" s="862">
        <v>0.10985731948729516</v>
      </c>
      <c r="LD278" s="862">
        <v>0.10985731948729516</v>
      </c>
      <c r="LE278" s="862">
        <v>0.10985731948729516</v>
      </c>
      <c r="LF278" s="862">
        <v>9.6518064813422733E-2</v>
      </c>
      <c r="LG278" s="862">
        <v>9.6518064813422733E-2</v>
      </c>
      <c r="LH278" s="862">
        <v>9.6518064813422733E-2</v>
      </c>
      <c r="LI278" s="862">
        <v>9.6518064813422733E-2</v>
      </c>
      <c r="LJ278" s="862">
        <v>9.6518064813422733E-2</v>
      </c>
      <c r="LK278" s="862">
        <v>9.6518064813422733E-2</v>
      </c>
      <c r="LL278" s="862">
        <v>9.6518064813422733E-2</v>
      </c>
      <c r="LM278" s="862">
        <v>9.6518064813422733E-2</v>
      </c>
      <c r="LN278" s="862">
        <v>7.6418004126054484E-2</v>
      </c>
      <c r="LO278" s="862">
        <v>7.6418004126054484E-2</v>
      </c>
      <c r="LP278" s="862">
        <v>7.6418004126054484E-2</v>
      </c>
      <c r="LQ278" s="862">
        <v>7.6418004126054484E-2</v>
      </c>
      <c r="LR278" s="862">
        <v>7.6418004126054484E-2</v>
      </c>
      <c r="LS278" s="862">
        <v>7.6418004126054484E-2</v>
      </c>
      <c r="LT278" s="862">
        <v>7.6418004126054484E-2</v>
      </c>
      <c r="LU278" s="862">
        <v>0.13947195727099615</v>
      </c>
      <c r="LV278" s="862">
        <v>0.13947195727099615</v>
      </c>
      <c r="LW278" s="862">
        <v>0.13947195727099615</v>
      </c>
      <c r="LX278" s="862">
        <v>0.13947195727099615</v>
      </c>
      <c r="LY278" s="862">
        <v>0.1384103604753113</v>
      </c>
      <c r="LZ278" s="862">
        <v>0.1384103604753113</v>
      </c>
      <c r="MA278" s="862">
        <v>7.8780955448605638E-2</v>
      </c>
      <c r="MB278" s="862">
        <v>7.8780955448605638E-2</v>
      </c>
      <c r="MC278" s="862">
        <v>7.8780955448605638E-2</v>
      </c>
      <c r="MD278" s="862">
        <v>0.87755290236498062</v>
      </c>
      <c r="ME278" s="862">
        <v>0.87755290236498062</v>
      </c>
      <c r="MF278" s="862">
        <v>0.87755290236498062</v>
      </c>
      <c r="MG278" s="862">
        <v>0.87755290236498062</v>
      </c>
      <c r="MH278" s="862">
        <v>0.93483586683107411</v>
      </c>
      <c r="MI278" s="862">
        <v>0.93483586683107411</v>
      </c>
      <c r="MJ278" s="862">
        <v>0.93483586683107411</v>
      </c>
      <c r="MK278" s="862">
        <v>0.93483586683107411</v>
      </c>
      <c r="ML278" s="862">
        <v>0.93483586683107411</v>
      </c>
      <c r="MM278" s="862">
        <v>0.93483586683107411</v>
      </c>
      <c r="MN278" s="862">
        <v>0.93483586683107411</v>
      </c>
      <c r="MO278" s="862">
        <v>0.93483586683107411</v>
      </c>
      <c r="MP278" s="862">
        <v>-2.445934491190016E-3</v>
      </c>
      <c r="MQ278" s="862">
        <v>-2.445934491190016E-3</v>
      </c>
      <c r="MR278" s="862">
        <v>-2.445934491190016E-3</v>
      </c>
      <c r="MS278" s="862">
        <v>-2.445934491190016E-3</v>
      </c>
      <c r="MT278" s="862">
        <v>-2.445934491190016E-3</v>
      </c>
      <c r="MU278" s="862">
        <v>-2.445934491190016E-3</v>
      </c>
      <c r="MV278" s="862">
        <v>-2.445934491190016E-3</v>
      </c>
      <c r="MW278" s="862">
        <v>1.3844310920791969E-3</v>
      </c>
      <c r="MX278" s="862">
        <v>1.3844310920791969E-3</v>
      </c>
      <c r="MY278" s="862">
        <v>1.3844310920791969E-3</v>
      </c>
      <c r="MZ278" s="862">
        <v>1.3844310920791969E-3</v>
      </c>
      <c r="NA278" s="862">
        <v>1.3844310920791969E-3</v>
      </c>
      <c r="NB278" s="862">
        <v>0.55942208208571387</v>
      </c>
      <c r="NC278" s="862">
        <v>0.55942208208571387</v>
      </c>
      <c r="ND278" s="862">
        <v>0.55942208208571387</v>
      </c>
      <c r="NE278" s="862">
        <v>0.55942208208571387</v>
      </c>
      <c r="NF278" s="862">
        <v>0.37585730846793375</v>
      </c>
      <c r="NG278" s="862">
        <v>0.37585730846793375</v>
      </c>
      <c r="NH278" s="862">
        <v>0.37585730846793375</v>
      </c>
      <c r="NI278" s="862">
        <v>0.37585730846793375</v>
      </c>
      <c r="NJ278" s="862">
        <v>0.37585730846793375</v>
      </c>
      <c r="NK278" s="862">
        <v>0.37585730846793375</v>
      </c>
      <c r="NL278" s="862">
        <v>0.37585730846793375</v>
      </c>
      <c r="NM278" s="862">
        <v>0.37585730846793375</v>
      </c>
      <c r="NN278" s="862">
        <v>7.6418004126054484E-2</v>
      </c>
      <c r="NO278" s="862">
        <v>7.6418004126054484E-2</v>
      </c>
      <c r="NP278" s="862">
        <v>7.6418004126054484E-2</v>
      </c>
      <c r="NQ278" s="862">
        <v>7.6418004126054484E-2</v>
      </c>
      <c r="NR278" s="862">
        <v>7.6418004126054484E-2</v>
      </c>
      <c r="NS278" s="862">
        <v>7.6418004126054484E-2</v>
      </c>
      <c r="NT278" s="862">
        <v>7.6418004126054484E-2</v>
      </c>
      <c r="NU278" s="862">
        <v>0.13947195727099615</v>
      </c>
      <c r="NV278" s="862">
        <v>0.13947195727099615</v>
      </c>
      <c r="NW278" s="862">
        <v>0.13947195727099615</v>
      </c>
      <c r="NX278" s="862">
        <v>0.13947195727099615</v>
      </c>
      <c r="NY278" s="862">
        <v>0.1384103604753113</v>
      </c>
      <c r="NZ278" s="862">
        <v>0.1384103604753113</v>
      </c>
      <c r="OA278" s="862">
        <v>7.8780955448605638E-2</v>
      </c>
      <c r="OB278" s="862">
        <v>7.8780955448605638E-2</v>
      </c>
      <c r="OC278" s="862">
        <v>7.8780955448605638E-2</v>
      </c>
      <c r="OD278" s="862">
        <v>0.87755290236498062</v>
      </c>
      <c r="OE278" s="862">
        <v>0.87755290236498062</v>
      </c>
      <c r="OF278" s="862">
        <v>0.87755290236498062</v>
      </c>
      <c r="OG278" s="862">
        <v>0.87755290236498062</v>
      </c>
      <c r="OH278" s="862">
        <v>0.93483586683107411</v>
      </c>
      <c r="OI278" s="862">
        <v>0.93483586683107411</v>
      </c>
      <c r="OJ278" s="862">
        <v>0.93483586683107411</v>
      </c>
      <c r="OK278" s="862">
        <v>0.93483586683107411</v>
      </c>
      <c r="OL278" s="862">
        <v>0.93483586683107411</v>
      </c>
      <c r="OM278" s="862">
        <v>0.93483586683107411</v>
      </c>
      <c r="ON278" s="862">
        <v>0.93483586683107411</v>
      </c>
      <c r="OO278" s="862">
        <v>0.93483586683107411</v>
      </c>
      <c r="OP278" s="862">
        <v>-2.445934491190016E-3</v>
      </c>
      <c r="OQ278" s="862">
        <v>-2.445934491190016E-3</v>
      </c>
      <c r="OR278" s="862">
        <v>-2.445934491190016E-3</v>
      </c>
      <c r="OS278" s="862">
        <v>-2.445934491190016E-3</v>
      </c>
      <c r="OT278" s="862">
        <v>-2.445934491190016E-3</v>
      </c>
      <c r="OU278" s="862">
        <v>-2.445934491190016E-3</v>
      </c>
      <c r="OV278" s="862">
        <v>-2.445934491190016E-3</v>
      </c>
      <c r="OW278" s="862">
        <v>1.3844310920791969E-3</v>
      </c>
      <c r="OX278" s="862">
        <v>1.3844310920791969E-3</v>
      </c>
      <c r="OY278" s="862">
        <v>1.3844310920791969E-3</v>
      </c>
      <c r="OZ278" s="862">
        <v>1.3844310920791969E-3</v>
      </c>
      <c r="PA278" s="862">
        <v>1.3844310920791969E-3</v>
      </c>
      <c r="PB278" s="862">
        <v>0.55942208208571387</v>
      </c>
      <c r="PC278" s="862">
        <v>0.55942208208571387</v>
      </c>
      <c r="PD278" s="862">
        <v>0.55942208208571387</v>
      </c>
      <c r="PE278" s="862">
        <v>0.55942208208571387</v>
      </c>
      <c r="PF278" s="862">
        <v>0.37585730846793375</v>
      </c>
      <c r="PG278" s="862">
        <v>0.37585730846793375</v>
      </c>
      <c r="PH278" s="862">
        <v>0.37585730846793375</v>
      </c>
      <c r="PI278" s="862">
        <v>0.37585730846793375</v>
      </c>
      <c r="PJ278" s="862">
        <v>0.37585730846793375</v>
      </c>
      <c r="PK278" s="862">
        <v>0.37585730846793375</v>
      </c>
      <c r="PL278" s="862">
        <v>0.37585730846793375</v>
      </c>
      <c r="PM278" s="862">
        <v>0.37585730846793375</v>
      </c>
      <c r="PN278" s="862">
        <v>7.6418004126054484E-2</v>
      </c>
      <c r="PO278" s="862">
        <v>7.6418004126054484E-2</v>
      </c>
      <c r="PP278" s="862">
        <v>7.6418004126054484E-2</v>
      </c>
      <c r="PQ278" s="862">
        <v>7.6418004126054484E-2</v>
      </c>
      <c r="PR278" s="862">
        <v>7.6418004126054484E-2</v>
      </c>
      <c r="PS278" s="862">
        <v>7.6418004126054484E-2</v>
      </c>
      <c r="PT278" s="862">
        <v>7.6418004126054484E-2</v>
      </c>
      <c r="PU278" s="862">
        <v>0.13947195727099615</v>
      </c>
      <c r="PV278" s="862">
        <v>0.13947195727099615</v>
      </c>
      <c r="PW278" s="862">
        <v>0.13947195727099615</v>
      </c>
      <c r="PX278" s="862">
        <v>0.13947195727099615</v>
      </c>
      <c r="PY278" s="862">
        <v>0.1384103604753113</v>
      </c>
      <c r="PZ278" s="862">
        <v>0.1384103604753113</v>
      </c>
      <c r="QA278" s="862">
        <v>7.8780955448605638E-2</v>
      </c>
      <c r="QB278" s="862">
        <v>7.8780955448605638E-2</v>
      </c>
      <c r="QC278" s="862">
        <v>7.8780955448605638E-2</v>
      </c>
      <c r="QD278" s="862">
        <v>0.87755290236498062</v>
      </c>
      <c r="QE278" s="862">
        <v>0.87755290236498062</v>
      </c>
      <c r="QF278" s="862">
        <v>0.87755290236498062</v>
      </c>
      <c r="QG278" s="862">
        <v>0.87755290236498062</v>
      </c>
      <c r="QH278" s="862">
        <v>0.93483586683107411</v>
      </c>
      <c r="QI278" s="862">
        <v>0.93483586683107411</v>
      </c>
      <c r="QJ278" s="862">
        <v>0.93483586683107411</v>
      </c>
      <c r="QK278" s="862">
        <v>0.93483586683107411</v>
      </c>
      <c r="QL278" s="862">
        <v>0.93483586683107411</v>
      </c>
      <c r="QM278" s="862">
        <v>0.93483586683107411</v>
      </c>
      <c r="QN278" s="862">
        <v>0.93483586683107411</v>
      </c>
      <c r="QO278" s="862">
        <v>0.93483586683107411</v>
      </c>
      <c r="QP278" s="862">
        <v>-2.445934491190016E-3</v>
      </c>
      <c r="QQ278" s="862">
        <v>-2.445934491190016E-3</v>
      </c>
      <c r="QR278" s="862">
        <v>-2.445934491190016E-3</v>
      </c>
      <c r="QS278" s="862">
        <v>-2.445934491190016E-3</v>
      </c>
      <c r="QT278" s="862">
        <v>-2.445934491190016E-3</v>
      </c>
      <c r="QU278" s="862">
        <v>-2.445934491190016E-3</v>
      </c>
      <c r="QV278" s="862">
        <v>-2.445934491190016E-3</v>
      </c>
      <c r="QW278" s="862">
        <v>1.3844310920791969E-3</v>
      </c>
      <c r="QX278" s="862">
        <v>1.3844310920791969E-3</v>
      </c>
      <c r="QY278" s="862">
        <v>1.3844310920791969E-3</v>
      </c>
      <c r="QZ278" s="862">
        <v>1.3844310920791969E-3</v>
      </c>
      <c r="RA278" s="862">
        <v>1.3844310920791969E-3</v>
      </c>
      <c r="RB278" s="862">
        <v>0.55942208208571387</v>
      </c>
      <c r="RC278" s="862">
        <v>0.55942208208571387</v>
      </c>
      <c r="RD278" s="862">
        <v>0.55942208208571387</v>
      </c>
      <c r="RE278" s="862">
        <v>0.55942208208571387</v>
      </c>
      <c r="RF278" s="862">
        <v>0.37585730846793375</v>
      </c>
      <c r="RG278" s="862">
        <v>0.37585730846793375</v>
      </c>
      <c r="RH278" s="862">
        <v>0.37585730846793375</v>
      </c>
      <c r="RI278" s="862">
        <v>0.37585730846793375</v>
      </c>
      <c r="RJ278" s="862">
        <v>0.37585730846793375</v>
      </c>
      <c r="RK278" s="862">
        <v>0.37585730846793375</v>
      </c>
      <c r="RL278" s="862">
        <v>0.37585730846793375</v>
      </c>
      <c r="RM278" s="862">
        <v>0.37585730846793375</v>
      </c>
      <c r="RN278" s="862">
        <v>7.6418004126054484E-2</v>
      </c>
      <c r="RO278" s="862">
        <v>7.6418004126054484E-2</v>
      </c>
      <c r="RP278" s="862">
        <v>7.6418004126054484E-2</v>
      </c>
      <c r="RQ278" s="862">
        <v>7.6418004126054484E-2</v>
      </c>
      <c r="RR278" s="862">
        <v>7.6418004126054484E-2</v>
      </c>
      <c r="RS278" s="862">
        <v>7.6418004126054484E-2</v>
      </c>
      <c r="RT278" s="862">
        <v>7.6418004126054484E-2</v>
      </c>
      <c r="RU278" s="862">
        <v>0.13947195727099615</v>
      </c>
      <c r="RV278" s="862">
        <v>0.13947195727099615</v>
      </c>
      <c r="RW278" s="862">
        <v>0.13947195727099615</v>
      </c>
      <c r="RX278" s="862">
        <v>0.13947195727099615</v>
      </c>
      <c r="RY278" s="862">
        <v>0.1384103604753113</v>
      </c>
      <c r="RZ278" s="862">
        <v>0.1384103604753113</v>
      </c>
      <c r="SA278" s="862">
        <v>7.8780955448605638E-2</v>
      </c>
      <c r="SB278" s="862">
        <v>7.8780955448605638E-2</v>
      </c>
      <c r="SC278" s="862">
        <v>7.8780955448605638E-2</v>
      </c>
      <c r="SD278" s="862">
        <v>0.87755290236498062</v>
      </c>
      <c r="SE278" s="862">
        <v>0.87755290236498062</v>
      </c>
      <c r="SF278" s="862">
        <v>0.87755290236498062</v>
      </c>
      <c r="SG278" s="862">
        <v>0.87755290236498062</v>
      </c>
      <c r="SH278" s="862">
        <v>0.93483586683107411</v>
      </c>
      <c r="SI278" s="862">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935</v>
      </c>
      <c r="J279" s="764"/>
      <c r="K279" s="862">
        <v>0</v>
      </c>
      <c r="L279" s="862">
        <v>0</v>
      </c>
      <c r="M279" s="862">
        <v>0</v>
      </c>
      <c r="N279" s="862">
        <v>0</v>
      </c>
      <c r="O279" s="862">
        <v>0</v>
      </c>
      <c r="P279" s="862">
        <v>0</v>
      </c>
      <c r="Q279" s="862">
        <v>0</v>
      </c>
      <c r="R279" s="862">
        <v>0</v>
      </c>
      <c r="S279" s="862">
        <v>0</v>
      </c>
      <c r="T279" s="862">
        <v>0</v>
      </c>
      <c r="U279" s="862">
        <v>0</v>
      </c>
      <c r="V279" s="862">
        <v>0</v>
      </c>
      <c r="W279" s="862">
        <v>0</v>
      </c>
      <c r="X279" s="862">
        <v>0</v>
      </c>
      <c r="Y279" s="862">
        <v>0</v>
      </c>
      <c r="Z279" s="862">
        <v>0</v>
      </c>
      <c r="AA279" s="862">
        <v>0</v>
      </c>
      <c r="AB279" s="862">
        <v>0</v>
      </c>
      <c r="AC279" s="862">
        <v>0</v>
      </c>
      <c r="AD279" s="862">
        <v>0</v>
      </c>
      <c r="AE279" s="862">
        <v>0</v>
      </c>
      <c r="AF279" s="862">
        <v>0</v>
      </c>
      <c r="AG279" s="862">
        <v>0</v>
      </c>
      <c r="AH279" s="862">
        <v>0</v>
      </c>
      <c r="AI279" s="862">
        <v>0</v>
      </c>
      <c r="AJ279" s="862">
        <v>0</v>
      </c>
      <c r="AK279" s="862">
        <v>0</v>
      </c>
      <c r="AL279" s="862">
        <v>0</v>
      </c>
      <c r="AM279" s="862">
        <v>0</v>
      </c>
      <c r="AN279" s="862">
        <v>0</v>
      </c>
      <c r="AO279" s="862">
        <v>0</v>
      </c>
      <c r="AP279" s="862">
        <v>0</v>
      </c>
      <c r="AQ279" s="862">
        <v>0</v>
      </c>
      <c r="AR279" s="862">
        <v>0</v>
      </c>
      <c r="AS279" s="862">
        <v>0</v>
      </c>
      <c r="AT279" s="862">
        <v>0</v>
      </c>
      <c r="AU279" s="862">
        <v>0</v>
      </c>
      <c r="AV279" s="862">
        <v>0</v>
      </c>
      <c r="AW279" s="862">
        <v>0</v>
      </c>
      <c r="AX279" s="862">
        <v>0</v>
      </c>
      <c r="AY279" s="862">
        <v>0</v>
      </c>
      <c r="AZ279" s="862">
        <v>0</v>
      </c>
      <c r="BA279" s="862">
        <v>0</v>
      </c>
      <c r="BB279" s="862">
        <v>0</v>
      </c>
      <c r="BC279" s="862">
        <v>0</v>
      </c>
      <c r="BD279" s="862">
        <v>0</v>
      </c>
      <c r="BE279" s="862">
        <v>0</v>
      </c>
      <c r="BF279" s="862">
        <v>0</v>
      </c>
      <c r="BG279" s="862">
        <v>0</v>
      </c>
      <c r="BH279" s="862">
        <v>0</v>
      </c>
      <c r="BI279" s="862">
        <v>0</v>
      </c>
      <c r="BJ279" s="862">
        <v>0</v>
      </c>
      <c r="BK279" s="862">
        <v>0</v>
      </c>
      <c r="BL279" s="862">
        <v>0</v>
      </c>
      <c r="BM279" s="862">
        <v>0</v>
      </c>
      <c r="BN279" s="862">
        <v>0</v>
      </c>
      <c r="BO279" s="862">
        <v>0</v>
      </c>
      <c r="BP279" s="862">
        <v>0</v>
      </c>
      <c r="BQ279" s="862">
        <v>0</v>
      </c>
      <c r="BR279" s="862">
        <v>0</v>
      </c>
      <c r="BS279" s="862">
        <v>0</v>
      </c>
      <c r="BT279" s="862">
        <v>0</v>
      </c>
      <c r="BU279" s="862">
        <v>0</v>
      </c>
      <c r="BV279" s="862">
        <v>0</v>
      </c>
      <c r="BW279" s="862">
        <v>0</v>
      </c>
      <c r="BX279" s="862">
        <v>0</v>
      </c>
      <c r="BY279" s="862">
        <v>0</v>
      </c>
      <c r="BZ279" s="862">
        <v>0</v>
      </c>
      <c r="CA279" s="862">
        <v>0</v>
      </c>
      <c r="CB279" s="862">
        <v>0</v>
      </c>
      <c r="CC279" s="862">
        <v>0</v>
      </c>
      <c r="CD279" s="862">
        <v>0</v>
      </c>
      <c r="CE279" s="862">
        <v>0</v>
      </c>
      <c r="CF279" s="862">
        <v>0</v>
      </c>
      <c r="CG279" s="862">
        <v>0</v>
      </c>
      <c r="CH279" s="862">
        <v>0</v>
      </c>
      <c r="CI279" s="862">
        <v>0</v>
      </c>
      <c r="CJ279" s="862">
        <v>0</v>
      </c>
      <c r="CK279" s="862">
        <v>0</v>
      </c>
      <c r="CL279" s="862">
        <v>0</v>
      </c>
      <c r="CM279" s="862">
        <v>0</v>
      </c>
      <c r="CN279" s="862">
        <v>0</v>
      </c>
      <c r="CO279" s="862">
        <v>0</v>
      </c>
      <c r="CP279" s="862">
        <v>0</v>
      </c>
      <c r="CQ279" s="862">
        <v>0</v>
      </c>
      <c r="CR279" s="862">
        <v>0</v>
      </c>
      <c r="CS279" s="862">
        <v>0</v>
      </c>
      <c r="CT279" s="862">
        <v>0</v>
      </c>
      <c r="CU279" s="862">
        <v>0</v>
      </c>
      <c r="CV279" s="862">
        <v>0</v>
      </c>
      <c r="CW279" s="862">
        <v>0</v>
      </c>
      <c r="CX279" s="862">
        <v>0</v>
      </c>
      <c r="CY279" s="862">
        <v>0</v>
      </c>
      <c r="CZ279" s="862">
        <v>0</v>
      </c>
      <c r="DA279" s="862">
        <v>0</v>
      </c>
      <c r="DB279" s="862">
        <v>0</v>
      </c>
      <c r="DC279" s="862">
        <v>0</v>
      </c>
      <c r="DD279" s="862">
        <v>0</v>
      </c>
      <c r="DE279" s="862">
        <v>0</v>
      </c>
      <c r="DF279" s="862">
        <v>0</v>
      </c>
      <c r="DG279" s="862">
        <v>0</v>
      </c>
      <c r="DH279" s="862">
        <v>0</v>
      </c>
      <c r="DI279" s="862">
        <v>0</v>
      </c>
      <c r="DJ279" s="862">
        <v>0</v>
      </c>
      <c r="DK279" s="862">
        <v>0</v>
      </c>
      <c r="DL279" s="862">
        <v>0</v>
      </c>
      <c r="DM279" s="862">
        <v>0</v>
      </c>
      <c r="DN279" s="862">
        <v>0</v>
      </c>
      <c r="DO279" s="862">
        <v>0</v>
      </c>
      <c r="DP279" s="862">
        <v>0</v>
      </c>
      <c r="DQ279" s="862">
        <v>0</v>
      </c>
      <c r="DR279" s="862">
        <v>0</v>
      </c>
      <c r="DS279" s="862">
        <v>0</v>
      </c>
      <c r="DT279" s="862">
        <v>0</v>
      </c>
      <c r="DU279" s="862">
        <v>0</v>
      </c>
      <c r="DV279" s="862">
        <v>0</v>
      </c>
      <c r="DW279" s="862">
        <v>0</v>
      </c>
      <c r="DX279" s="862">
        <v>0</v>
      </c>
      <c r="DY279" s="862">
        <v>0</v>
      </c>
      <c r="DZ279" s="862">
        <v>0</v>
      </c>
      <c r="EA279" s="862">
        <v>0</v>
      </c>
      <c r="EB279" s="862">
        <v>0</v>
      </c>
      <c r="EC279" s="862">
        <v>0</v>
      </c>
      <c r="ED279" s="862">
        <v>0</v>
      </c>
      <c r="EE279" s="862">
        <v>0</v>
      </c>
      <c r="EF279" s="862">
        <v>0</v>
      </c>
      <c r="EG279" s="862">
        <v>0</v>
      </c>
      <c r="EH279" s="862">
        <v>0</v>
      </c>
      <c r="EI279" s="862">
        <v>0</v>
      </c>
      <c r="EJ279" s="862">
        <v>0</v>
      </c>
      <c r="EK279" s="862">
        <v>0</v>
      </c>
      <c r="EL279" s="862">
        <v>0</v>
      </c>
      <c r="EM279" s="862">
        <v>0</v>
      </c>
      <c r="EN279" s="862">
        <v>0</v>
      </c>
      <c r="EO279" s="862">
        <v>0</v>
      </c>
      <c r="EP279" s="862">
        <v>0</v>
      </c>
      <c r="EQ279" s="862">
        <v>0</v>
      </c>
      <c r="ER279" s="862">
        <v>0</v>
      </c>
      <c r="ES279" s="862">
        <v>0</v>
      </c>
      <c r="ET279" s="862">
        <v>0</v>
      </c>
      <c r="EU279" s="862">
        <v>0</v>
      </c>
      <c r="EV279" s="862">
        <v>0</v>
      </c>
      <c r="EW279" s="862">
        <v>0</v>
      </c>
      <c r="EX279" s="862">
        <v>0</v>
      </c>
      <c r="EY279" s="862">
        <v>0</v>
      </c>
      <c r="EZ279" s="862">
        <v>0</v>
      </c>
      <c r="FA279" s="862">
        <v>0</v>
      </c>
      <c r="FB279" s="862">
        <v>0</v>
      </c>
      <c r="FC279" s="862">
        <v>0</v>
      </c>
      <c r="FD279" s="862">
        <v>0</v>
      </c>
      <c r="FE279" s="862">
        <v>0</v>
      </c>
      <c r="FF279" s="862">
        <v>0</v>
      </c>
      <c r="FG279" s="862">
        <v>0</v>
      </c>
      <c r="FH279" s="862">
        <v>0</v>
      </c>
      <c r="FI279" s="862">
        <v>0</v>
      </c>
      <c r="FJ279" s="862">
        <v>0</v>
      </c>
      <c r="FK279" s="862">
        <v>0</v>
      </c>
      <c r="FL279" s="862">
        <v>0</v>
      </c>
      <c r="FM279" s="862">
        <v>0</v>
      </c>
      <c r="FN279" s="862">
        <v>0</v>
      </c>
      <c r="FO279" s="862">
        <v>0</v>
      </c>
      <c r="FP279" s="862">
        <v>0</v>
      </c>
      <c r="FQ279" s="862">
        <v>0</v>
      </c>
      <c r="FR279" s="862">
        <v>0</v>
      </c>
      <c r="FS279" s="862">
        <v>0</v>
      </c>
      <c r="FT279" s="862">
        <v>0</v>
      </c>
      <c r="FU279" s="862">
        <v>0</v>
      </c>
      <c r="FV279" s="862">
        <v>0</v>
      </c>
      <c r="FW279" s="862">
        <v>0</v>
      </c>
      <c r="FX279" s="862">
        <v>0</v>
      </c>
      <c r="FY279" s="862">
        <v>0</v>
      </c>
      <c r="FZ279" s="862">
        <v>0</v>
      </c>
      <c r="GA279" s="862">
        <v>0</v>
      </c>
      <c r="GB279" s="862">
        <v>0</v>
      </c>
      <c r="GC279" s="862">
        <v>0</v>
      </c>
      <c r="GD279" s="862">
        <v>0</v>
      </c>
      <c r="GE279" s="862">
        <v>0</v>
      </c>
      <c r="GF279" s="862">
        <v>0</v>
      </c>
      <c r="GG279" s="862">
        <v>0</v>
      </c>
      <c r="GH279" s="862">
        <v>0</v>
      </c>
      <c r="GI279" s="862">
        <v>0</v>
      </c>
      <c r="GJ279" s="862">
        <v>0</v>
      </c>
      <c r="GK279" s="862">
        <v>0</v>
      </c>
      <c r="GL279" s="862">
        <v>0</v>
      </c>
      <c r="GM279" s="862">
        <v>0</v>
      </c>
      <c r="GN279" s="862">
        <v>0</v>
      </c>
      <c r="GO279" s="862">
        <v>0</v>
      </c>
      <c r="GP279" s="862">
        <v>0</v>
      </c>
      <c r="GQ279" s="862">
        <v>0</v>
      </c>
      <c r="GR279" s="862">
        <v>0</v>
      </c>
      <c r="GS279" s="862">
        <v>0</v>
      </c>
      <c r="GT279" s="862">
        <v>0</v>
      </c>
      <c r="GU279" s="862">
        <v>0</v>
      </c>
      <c r="GV279" s="862">
        <v>0</v>
      </c>
      <c r="GW279" s="862">
        <v>0</v>
      </c>
      <c r="GX279" s="862">
        <v>0</v>
      </c>
      <c r="GY279" s="862">
        <v>0</v>
      </c>
      <c r="GZ279" s="862">
        <v>0</v>
      </c>
      <c r="HA279" s="862">
        <v>0</v>
      </c>
      <c r="HB279" s="862">
        <v>0</v>
      </c>
      <c r="HC279" s="862">
        <v>0</v>
      </c>
      <c r="HD279" s="862">
        <v>0</v>
      </c>
      <c r="HE279" s="862">
        <v>0</v>
      </c>
      <c r="HF279" s="862">
        <v>0</v>
      </c>
      <c r="HG279" s="862">
        <v>0</v>
      </c>
      <c r="HH279" s="862">
        <v>0</v>
      </c>
      <c r="HI279" s="862">
        <v>0</v>
      </c>
      <c r="HJ279" s="862">
        <v>0</v>
      </c>
      <c r="HK279" s="862">
        <v>0</v>
      </c>
      <c r="HL279" s="862">
        <v>0</v>
      </c>
      <c r="HM279" s="862">
        <v>0</v>
      </c>
      <c r="HN279" s="862">
        <v>0</v>
      </c>
      <c r="HO279" s="862">
        <v>0</v>
      </c>
      <c r="HP279" s="862">
        <v>0</v>
      </c>
      <c r="HQ279" s="862">
        <v>0</v>
      </c>
      <c r="HR279" s="862">
        <v>0</v>
      </c>
      <c r="HS279" s="862">
        <v>0</v>
      </c>
      <c r="HT279" s="862">
        <v>0</v>
      </c>
      <c r="HU279" s="862">
        <v>0</v>
      </c>
      <c r="HV279" s="862">
        <v>0</v>
      </c>
      <c r="HW279" s="862">
        <v>0</v>
      </c>
      <c r="HX279" s="862">
        <v>0</v>
      </c>
      <c r="HY279" s="862">
        <v>0</v>
      </c>
      <c r="HZ279" s="862">
        <v>0</v>
      </c>
      <c r="IA279" s="862">
        <v>0</v>
      </c>
      <c r="IB279" s="862">
        <v>0</v>
      </c>
      <c r="IC279" s="862">
        <v>0</v>
      </c>
      <c r="ID279" s="862">
        <v>0</v>
      </c>
      <c r="IE279" s="862">
        <v>0</v>
      </c>
      <c r="IF279" s="862">
        <v>0</v>
      </c>
      <c r="IG279" s="862">
        <v>0</v>
      </c>
      <c r="IH279" s="862">
        <v>0</v>
      </c>
      <c r="II279" s="862">
        <v>0</v>
      </c>
      <c r="IJ279" s="862">
        <v>0</v>
      </c>
      <c r="IK279" s="862">
        <v>0</v>
      </c>
      <c r="IL279" s="862">
        <v>0</v>
      </c>
      <c r="IM279" s="862">
        <v>0</v>
      </c>
      <c r="IN279" s="862">
        <v>0</v>
      </c>
      <c r="IO279" s="862">
        <v>0</v>
      </c>
      <c r="IP279" s="862">
        <v>0</v>
      </c>
      <c r="IQ279" s="862">
        <v>0</v>
      </c>
      <c r="IR279" s="862">
        <v>0</v>
      </c>
      <c r="IS279" s="862">
        <v>0</v>
      </c>
      <c r="IT279" s="862">
        <v>0</v>
      </c>
      <c r="IU279" s="862">
        <v>0</v>
      </c>
      <c r="IV279" s="862">
        <v>0</v>
      </c>
      <c r="IW279" s="862">
        <v>0</v>
      </c>
      <c r="IX279" s="862">
        <v>0</v>
      </c>
      <c r="IY279" s="862">
        <v>0</v>
      </c>
      <c r="IZ279" s="862">
        <v>0</v>
      </c>
      <c r="JA279" s="862">
        <v>0</v>
      </c>
      <c r="JB279" s="862">
        <v>0</v>
      </c>
      <c r="JC279" s="862">
        <v>0</v>
      </c>
      <c r="JD279" s="862">
        <v>0</v>
      </c>
      <c r="JE279" s="862">
        <v>0</v>
      </c>
      <c r="JF279" s="862">
        <v>0</v>
      </c>
      <c r="JG279" s="862">
        <v>0</v>
      </c>
      <c r="JH279" s="862">
        <v>0</v>
      </c>
      <c r="JI279" s="862">
        <v>0</v>
      </c>
      <c r="JJ279" s="862">
        <v>0</v>
      </c>
      <c r="JK279" s="862">
        <v>0</v>
      </c>
      <c r="JL279" s="862">
        <v>0</v>
      </c>
      <c r="JM279" s="862">
        <v>0</v>
      </c>
      <c r="JN279" s="862">
        <v>0</v>
      </c>
      <c r="JO279" s="862">
        <v>0</v>
      </c>
      <c r="JP279" s="862">
        <v>0</v>
      </c>
      <c r="JQ279" s="862">
        <v>0</v>
      </c>
      <c r="JR279" s="862">
        <v>0</v>
      </c>
      <c r="JS279" s="862">
        <v>0</v>
      </c>
      <c r="JT279" s="862">
        <v>0</v>
      </c>
      <c r="JU279" s="862">
        <v>0</v>
      </c>
      <c r="JV279" s="862">
        <v>0</v>
      </c>
      <c r="JW279" s="862">
        <v>0</v>
      </c>
      <c r="JX279" s="862">
        <v>0</v>
      </c>
      <c r="JY279" s="862">
        <v>0</v>
      </c>
      <c r="JZ279" s="862">
        <v>0</v>
      </c>
      <c r="KA279" s="862">
        <v>0</v>
      </c>
      <c r="KB279" s="862">
        <v>0</v>
      </c>
      <c r="KC279" s="862">
        <v>0</v>
      </c>
      <c r="KD279" s="862">
        <v>0</v>
      </c>
      <c r="KE279" s="862">
        <v>0</v>
      </c>
      <c r="KF279" s="862">
        <v>0</v>
      </c>
      <c r="KG279" s="862">
        <v>0</v>
      </c>
      <c r="KH279" s="862">
        <v>0</v>
      </c>
      <c r="KI279" s="862">
        <v>0</v>
      </c>
      <c r="KJ279" s="862">
        <v>0</v>
      </c>
      <c r="KK279" s="862">
        <v>0</v>
      </c>
      <c r="KL279" s="862">
        <v>0</v>
      </c>
      <c r="KM279" s="862">
        <v>0</v>
      </c>
      <c r="KN279" s="862">
        <v>0</v>
      </c>
      <c r="KO279" s="862">
        <v>0</v>
      </c>
      <c r="KP279" s="862">
        <v>0</v>
      </c>
      <c r="KQ279" s="862">
        <v>0</v>
      </c>
      <c r="KR279" s="862">
        <v>0</v>
      </c>
      <c r="KS279" s="862">
        <v>0</v>
      </c>
      <c r="KT279" s="862">
        <v>0</v>
      </c>
      <c r="KU279" s="862">
        <v>0</v>
      </c>
      <c r="KV279" s="862">
        <v>0</v>
      </c>
      <c r="KW279" s="862">
        <v>0</v>
      </c>
      <c r="KX279" s="862">
        <v>0</v>
      </c>
      <c r="KY279" s="862">
        <v>0</v>
      </c>
      <c r="KZ279" s="862">
        <v>0</v>
      </c>
      <c r="LA279" s="862">
        <v>0</v>
      </c>
      <c r="LB279" s="862">
        <v>0</v>
      </c>
      <c r="LC279" s="862">
        <v>0</v>
      </c>
      <c r="LD279" s="862">
        <v>0</v>
      </c>
      <c r="LE279" s="862">
        <v>0</v>
      </c>
      <c r="LF279" s="862">
        <v>0</v>
      </c>
      <c r="LG279" s="862">
        <v>0</v>
      </c>
      <c r="LH279" s="862">
        <v>0</v>
      </c>
      <c r="LI279" s="862">
        <v>0</v>
      </c>
      <c r="LJ279" s="862">
        <v>0</v>
      </c>
      <c r="LK279" s="862">
        <v>0</v>
      </c>
      <c r="LL279" s="862">
        <v>0</v>
      </c>
      <c r="LM279" s="862">
        <v>0</v>
      </c>
      <c r="LN279" s="862">
        <v>0</v>
      </c>
      <c r="LO279" s="862">
        <v>0</v>
      </c>
      <c r="LP279" s="862">
        <v>0</v>
      </c>
      <c r="LQ279" s="862">
        <v>0</v>
      </c>
      <c r="LR279" s="862">
        <v>0</v>
      </c>
      <c r="LS279" s="862">
        <v>0</v>
      </c>
      <c r="LT279" s="862">
        <v>0</v>
      </c>
      <c r="LU279" s="862">
        <v>0</v>
      </c>
      <c r="LV279" s="862">
        <v>0</v>
      </c>
      <c r="LW279" s="862">
        <v>0</v>
      </c>
      <c r="LX279" s="862">
        <v>0</v>
      </c>
      <c r="LY279" s="862">
        <v>0</v>
      </c>
      <c r="LZ279" s="862">
        <v>0</v>
      </c>
      <c r="MA279" s="862">
        <v>0</v>
      </c>
      <c r="MB279" s="862">
        <v>0</v>
      </c>
      <c r="MC279" s="862">
        <v>0</v>
      </c>
      <c r="MD279" s="862">
        <v>0</v>
      </c>
      <c r="ME279" s="862">
        <v>0</v>
      </c>
      <c r="MF279" s="862">
        <v>0</v>
      </c>
      <c r="MG279" s="862">
        <v>0</v>
      </c>
      <c r="MH279" s="862">
        <v>0</v>
      </c>
      <c r="MI279" s="862">
        <v>0</v>
      </c>
      <c r="MJ279" s="862">
        <v>0</v>
      </c>
      <c r="MK279" s="862">
        <v>0</v>
      </c>
      <c r="ML279" s="862">
        <v>0</v>
      </c>
      <c r="MM279" s="862">
        <v>0</v>
      </c>
      <c r="MN279" s="862">
        <v>0</v>
      </c>
      <c r="MO279" s="862">
        <v>0</v>
      </c>
      <c r="MP279" s="862">
        <v>0</v>
      </c>
      <c r="MQ279" s="862">
        <v>0</v>
      </c>
      <c r="MR279" s="862">
        <v>0</v>
      </c>
      <c r="MS279" s="862">
        <v>0</v>
      </c>
      <c r="MT279" s="862">
        <v>0</v>
      </c>
      <c r="MU279" s="862">
        <v>0</v>
      </c>
      <c r="MV279" s="862">
        <v>0</v>
      </c>
      <c r="MW279" s="862">
        <v>0</v>
      </c>
      <c r="MX279" s="862">
        <v>0</v>
      </c>
      <c r="MY279" s="862">
        <v>0</v>
      </c>
      <c r="MZ279" s="862">
        <v>0</v>
      </c>
      <c r="NA279" s="862">
        <v>0</v>
      </c>
      <c r="NB279" s="862">
        <v>0</v>
      </c>
      <c r="NC279" s="862">
        <v>0</v>
      </c>
      <c r="ND279" s="862">
        <v>0</v>
      </c>
      <c r="NE279" s="862">
        <v>0</v>
      </c>
      <c r="NF279" s="862">
        <v>0</v>
      </c>
      <c r="NG279" s="862">
        <v>0</v>
      </c>
      <c r="NH279" s="862">
        <v>0</v>
      </c>
      <c r="NI279" s="862">
        <v>0</v>
      </c>
      <c r="NJ279" s="862">
        <v>0</v>
      </c>
      <c r="NK279" s="862">
        <v>0</v>
      </c>
      <c r="NL279" s="862">
        <v>0</v>
      </c>
      <c r="NM279" s="862">
        <v>0</v>
      </c>
      <c r="NN279" s="862">
        <v>0</v>
      </c>
      <c r="NO279" s="862">
        <v>0</v>
      </c>
      <c r="NP279" s="862">
        <v>0</v>
      </c>
      <c r="NQ279" s="862">
        <v>0</v>
      </c>
      <c r="NR279" s="862">
        <v>0</v>
      </c>
      <c r="NS279" s="862">
        <v>0</v>
      </c>
      <c r="NT279" s="862">
        <v>0</v>
      </c>
      <c r="NU279" s="862">
        <v>0</v>
      </c>
      <c r="NV279" s="862">
        <v>0</v>
      </c>
      <c r="NW279" s="862">
        <v>0</v>
      </c>
      <c r="NX279" s="862">
        <v>0</v>
      </c>
      <c r="NY279" s="862">
        <v>0</v>
      </c>
      <c r="NZ279" s="862">
        <v>0</v>
      </c>
      <c r="OA279" s="862">
        <v>0</v>
      </c>
      <c r="OB279" s="862">
        <v>0</v>
      </c>
      <c r="OC279" s="862">
        <v>0</v>
      </c>
      <c r="OD279" s="862">
        <v>0</v>
      </c>
      <c r="OE279" s="862">
        <v>0</v>
      </c>
      <c r="OF279" s="862">
        <v>0</v>
      </c>
      <c r="OG279" s="862">
        <v>0</v>
      </c>
      <c r="OH279" s="862">
        <v>0</v>
      </c>
      <c r="OI279" s="862">
        <v>0</v>
      </c>
      <c r="OJ279" s="862">
        <v>0</v>
      </c>
      <c r="OK279" s="862">
        <v>0</v>
      </c>
      <c r="OL279" s="862">
        <v>0</v>
      </c>
      <c r="OM279" s="862">
        <v>0</v>
      </c>
      <c r="ON279" s="862">
        <v>0</v>
      </c>
      <c r="OO279" s="862">
        <v>0</v>
      </c>
      <c r="OP279" s="862">
        <v>0</v>
      </c>
      <c r="OQ279" s="862">
        <v>0</v>
      </c>
      <c r="OR279" s="862">
        <v>0</v>
      </c>
      <c r="OS279" s="862">
        <v>0</v>
      </c>
      <c r="OT279" s="862">
        <v>0</v>
      </c>
      <c r="OU279" s="862">
        <v>0</v>
      </c>
      <c r="OV279" s="862">
        <v>0</v>
      </c>
      <c r="OW279" s="862">
        <v>0</v>
      </c>
      <c r="OX279" s="862">
        <v>0</v>
      </c>
      <c r="OY279" s="862">
        <v>0</v>
      </c>
      <c r="OZ279" s="862">
        <v>0</v>
      </c>
      <c r="PA279" s="862">
        <v>0</v>
      </c>
      <c r="PB279" s="862">
        <v>0</v>
      </c>
      <c r="PC279" s="862">
        <v>0</v>
      </c>
      <c r="PD279" s="862">
        <v>0</v>
      </c>
      <c r="PE279" s="862">
        <v>0</v>
      </c>
      <c r="PF279" s="862">
        <v>0</v>
      </c>
      <c r="PG279" s="862">
        <v>0</v>
      </c>
      <c r="PH279" s="862">
        <v>0</v>
      </c>
      <c r="PI279" s="862">
        <v>0</v>
      </c>
      <c r="PJ279" s="862">
        <v>0</v>
      </c>
      <c r="PK279" s="862">
        <v>0</v>
      </c>
      <c r="PL279" s="862">
        <v>0</v>
      </c>
      <c r="PM279" s="862">
        <v>0</v>
      </c>
      <c r="PN279" s="862">
        <v>0</v>
      </c>
      <c r="PO279" s="862">
        <v>0</v>
      </c>
      <c r="PP279" s="862">
        <v>0</v>
      </c>
      <c r="PQ279" s="862">
        <v>0</v>
      </c>
      <c r="PR279" s="862">
        <v>0</v>
      </c>
      <c r="PS279" s="862">
        <v>0</v>
      </c>
      <c r="PT279" s="862">
        <v>0</v>
      </c>
      <c r="PU279" s="862">
        <v>0</v>
      </c>
      <c r="PV279" s="862">
        <v>0</v>
      </c>
      <c r="PW279" s="862">
        <v>0</v>
      </c>
      <c r="PX279" s="862">
        <v>0</v>
      </c>
      <c r="PY279" s="862">
        <v>0</v>
      </c>
      <c r="PZ279" s="862">
        <v>0</v>
      </c>
      <c r="QA279" s="862">
        <v>0</v>
      </c>
      <c r="QB279" s="862">
        <v>0</v>
      </c>
      <c r="QC279" s="862">
        <v>0</v>
      </c>
      <c r="QD279" s="862">
        <v>0</v>
      </c>
      <c r="QE279" s="862">
        <v>0</v>
      </c>
      <c r="QF279" s="862">
        <v>0</v>
      </c>
      <c r="QG279" s="862">
        <v>0</v>
      </c>
      <c r="QH279" s="862">
        <v>0</v>
      </c>
      <c r="QI279" s="862">
        <v>0</v>
      </c>
      <c r="QJ279" s="862">
        <v>0</v>
      </c>
      <c r="QK279" s="862">
        <v>0</v>
      </c>
      <c r="QL279" s="862">
        <v>0</v>
      </c>
      <c r="QM279" s="862">
        <v>0</v>
      </c>
      <c r="QN279" s="862">
        <v>0</v>
      </c>
      <c r="QO279" s="862">
        <v>0</v>
      </c>
      <c r="QP279" s="862">
        <v>0</v>
      </c>
      <c r="QQ279" s="862">
        <v>0</v>
      </c>
      <c r="QR279" s="862">
        <v>0</v>
      </c>
      <c r="QS279" s="862">
        <v>0</v>
      </c>
      <c r="QT279" s="862">
        <v>0</v>
      </c>
      <c r="QU279" s="862">
        <v>0</v>
      </c>
      <c r="QV279" s="862">
        <v>0</v>
      </c>
      <c r="QW279" s="862">
        <v>0</v>
      </c>
      <c r="QX279" s="862">
        <v>0</v>
      </c>
      <c r="QY279" s="862">
        <v>0</v>
      </c>
      <c r="QZ279" s="862">
        <v>0</v>
      </c>
      <c r="RA279" s="862">
        <v>0</v>
      </c>
      <c r="RB279" s="862">
        <v>0</v>
      </c>
      <c r="RC279" s="862">
        <v>0</v>
      </c>
      <c r="RD279" s="862">
        <v>0</v>
      </c>
      <c r="RE279" s="862">
        <v>0</v>
      </c>
      <c r="RF279" s="862">
        <v>0</v>
      </c>
      <c r="RG279" s="862">
        <v>0</v>
      </c>
      <c r="RH279" s="862">
        <v>0</v>
      </c>
      <c r="RI279" s="862">
        <v>0</v>
      </c>
      <c r="RJ279" s="862">
        <v>0</v>
      </c>
      <c r="RK279" s="862">
        <v>0</v>
      </c>
      <c r="RL279" s="862">
        <v>0</v>
      </c>
      <c r="RM279" s="862">
        <v>0</v>
      </c>
      <c r="RN279" s="862">
        <v>0</v>
      </c>
      <c r="RO279" s="862">
        <v>0</v>
      </c>
      <c r="RP279" s="862">
        <v>0</v>
      </c>
      <c r="RQ279" s="862">
        <v>0</v>
      </c>
      <c r="RR279" s="862">
        <v>0</v>
      </c>
      <c r="RS279" s="862">
        <v>0</v>
      </c>
      <c r="RT279" s="862">
        <v>0</v>
      </c>
      <c r="RU279" s="862">
        <v>0</v>
      </c>
      <c r="RV279" s="862">
        <v>0</v>
      </c>
      <c r="RW279" s="862">
        <v>0</v>
      </c>
      <c r="RX279" s="862">
        <v>0</v>
      </c>
      <c r="RY279" s="862">
        <v>0</v>
      </c>
      <c r="RZ279" s="862">
        <v>0</v>
      </c>
      <c r="SA279" s="862">
        <v>0</v>
      </c>
      <c r="SB279" s="862">
        <v>0</v>
      </c>
      <c r="SC279" s="862">
        <v>0</v>
      </c>
      <c r="SD279" s="862">
        <v>0</v>
      </c>
      <c r="SE279" s="862">
        <v>0</v>
      </c>
      <c r="SF279" s="862">
        <v>0</v>
      </c>
      <c r="SG279" s="862">
        <v>0</v>
      </c>
      <c r="SH279" s="862">
        <v>0</v>
      </c>
      <c r="SI279" s="862">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931</v>
      </c>
      <c r="J280" s="764"/>
      <c r="K280" s="862">
        <v>0</v>
      </c>
      <c r="L280" s="862">
        <v>0</v>
      </c>
      <c r="M280" s="862">
        <v>0</v>
      </c>
      <c r="N280" s="862">
        <v>0</v>
      </c>
      <c r="O280" s="862">
        <v>0</v>
      </c>
      <c r="P280" s="862">
        <v>0</v>
      </c>
      <c r="Q280" s="862">
        <v>0</v>
      </c>
      <c r="R280" s="862">
        <v>0</v>
      </c>
      <c r="S280" s="862">
        <v>0</v>
      </c>
      <c r="T280" s="862">
        <v>0</v>
      </c>
      <c r="U280" s="862">
        <v>0</v>
      </c>
      <c r="V280" s="862">
        <v>0</v>
      </c>
      <c r="W280" s="862">
        <v>0</v>
      </c>
      <c r="X280" s="862">
        <v>0</v>
      </c>
      <c r="Y280" s="862">
        <v>0</v>
      </c>
      <c r="Z280" s="862">
        <v>0</v>
      </c>
      <c r="AA280" s="862">
        <v>0</v>
      </c>
      <c r="AB280" s="862">
        <v>0</v>
      </c>
      <c r="AC280" s="862">
        <v>0</v>
      </c>
      <c r="AD280" s="862">
        <v>0</v>
      </c>
      <c r="AE280" s="862">
        <v>0</v>
      </c>
      <c r="AF280" s="862">
        <v>0</v>
      </c>
      <c r="AG280" s="862">
        <v>0</v>
      </c>
      <c r="AH280" s="862">
        <v>0</v>
      </c>
      <c r="AI280" s="862">
        <v>0</v>
      </c>
      <c r="AJ280" s="862">
        <v>0</v>
      </c>
      <c r="AK280" s="862">
        <v>0</v>
      </c>
      <c r="AL280" s="862">
        <v>0</v>
      </c>
      <c r="AM280" s="862">
        <v>0</v>
      </c>
      <c r="AN280" s="862">
        <v>0</v>
      </c>
      <c r="AO280" s="862">
        <v>0</v>
      </c>
      <c r="AP280" s="862">
        <v>0</v>
      </c>
      <c r="AQ280" s="862">
        <v>0</v>
      </c>
      <c r="AR280" s="862">
        <v>0</v>
      </c>
      <c r="AS280" s="862">
        <v>0</v>
      </c>
      <c r="AT280" s="862">
        <v>0</v>
      </c>
      <c r="AU280" s="862">
        <v>0</v>
      </c>
      <c r="AV280" s="862">
        <v>0</v>
      </c>
      <c r="AW280" s="862">
        <v>0</v>
      </c>
      <c r="AX280" s="862">
        <v>0</v>
      </c>
      <c r="AY280" s="862">
        <v>0</v>
      </c>
      <c r="AZ280" s="862">
        <v>0</v>
      </c>
      <c r="BA280" s="862">
        <v>0</v>
      </c>
      <c r="BB280" s="862">
        <v>0</v>
      </c>
      <c r="BC280" s="862">
        <v>0</v>
      </c>
      <c r="BD280" s="862">
        <v>0</v>
      </c>
      <c r="BE280" s="862">
        <v>0</v>
      </c>
      <c r="BF280" s="862">
        <v>0</v>
      </c>
      <c r="BG280" s="862">
        <v>0</v>
      </c>
      <c r="BH280" s="862">
        <v>0</v>
      </c>
      <c r="BI280" s="862">
        <v>0</v>
      </c>
      <c r="BJ280" s="862">
        <v>0</v>
      </c>
      <c r="BK280" s="862">
        <v>0</v>
      </c>
      <c r="BL280" s="862">
        <v>0</v>
      </c>
      <c r="BM280" s="862">
        <v>0</v>
      </c>
      <c r="BN280" s="862">
        <v>0</v>
      </c>
      <c r="BO280" s="862">
        <v>0</v>
      </c>
      <c r="BP280" s="862">
        <v>0</v>
      </c>
      <c r="BQ280" s="862">
        <v>0</v>
      </c>
      <c r="BR280" s="862">
        <v>0</v>
      </c>
      <c r="BS280" s="862">
        <v>0</v>
      </c>
      <c r="BT280" s="862">
        <v>0</v>
      </c>
      <c r="BU280" s="862">
        <v>0</v>
      </c>
      <c r="BV280" s="862">
        <v>0</v>
      </c>
      <c r="BW280" s="862">
        <v>0</v>
      </c>
      <c r="BX280" s="862">
        <v>0</v>
      </c>
      <c r="BY280" s="862">
        <v>0</v>
      </c>
      <c r="BZ280" s="862">
        <v>0</v>
      </c>
      <c r="CA280" s="862">
        <v>0</v>
      </c>
      <c r="CB280" s="862">
        <v>0</v>
      </c>
      <c r="CC280" s="862">
        <v>0</v>
      </c>
      <c r="CD280" s="862">
        <v>0</v>
      </c>
      <c r="CE280" s="862">
        <v>0</v>
      </c>
      <c r="CF280" s="862">
        <v>0</v>
      </c>
      <c r="CG280" s="862">
        <v>0</v>
      </c>
      <c r="CH280" s="862">
        <v>0</v>
      </c>
      <c r="CI280" s="862">
        <v>0</v>
      </c>
      <c r="CJ280" s="862">
        <v>0</v>
      </c>
      <c r="CK280" s="862">
        <v>0</v>
      </c>
      <c r="CL280" s="862">
        <v>0</v>
      </c>
      <c r="CM280" s="862">
        <v>0</v>
      </c>
      <c r="CN280" s="862">
        <v>0</v>
      </c>
      <c r="CO280" s="862">
        <v>0</v>
      </c>
      <c r="CP280" s="862">
        <v>0</v>
      </c>
      <c r="CQ280" s="862">
        <v>0</v>
      </c>
      <c r="CR280" s="862">
        <v>0</v>
      </c>
      <c r="CS280" s="862">
        <v>0</v>
      </c>
      <c r="CT280" s="862">
        <v>0</v>
      </c>
      <c r="CU280" s="862">
        <v>0</v>
      </c>
      <c r="CV280" s="862">
        <v>0</v>
      </c>
      <c r="CW280" s="862">
        <v>0</v>
      </c>
      <c r="CX280" s="862">
        <v>0</v>
      </c>
      <c r="CY280" s="862">
        <v>0</v>
      </c>
      <c r="CZ280" s="862">
        <v>0</v>
      </c>
      <c r="DA280" s="862">
        <v>0</v>
      </c>
      <c r="DB280" s="862">
        <v>0</v>
      </c>
      <c r="DC280" s="862">
        <v>0</v>
      </c>
      <c r="DD280" s="862">
        <v>0</v>
      </c>
      <c r="DE280" s="862">
        <v>0</v>
      </c>
      <c r="DF280" s="862">
        <v>0</v>
      </c>
      <c r="DG280" s="862">
        <v>0</v>
      </c>
      <c r="DH280" s="862">
        <v>0</v>
      </c>
      <c r="DI280" s="862">
        <v>0</v>
      </c>
      <c r="DJ280" s="862">
        <v>0</v>
      </c>
      <c r="DK280" s="862">
        <v>0</v>
      </c>
      <c r="DL280" s="862">
        <v>0</v>
      </c>
      <c r="DM280" s="862">
        <v>0</v>
      </c>
      <c r="DN280" s="862">
        <v>0</v>
      </c>
      <c r="DO280" s="862">
        <v>0</v>
      </c>
      <c r="DP280" s="862">
        <v>0</v>
      </c>
      <c r="DQ280" s="862">
        <v>0</v>
      </c>
      <c r="DR280" s="862">
        <v>0</v>
      </c>
      <c r="DS280" s="862">
        <v>0</v>
      </c>
      <c r="DT280" s="862">
        <v>0</v>
      </c>
      <c r="DU280" s="862">
        <v>0</v>
      </c>
      <c r="DV280" s="862">
        <v>0</v>
      </c>
      <c r="DW280" s="862">
        <v>0</v>
      </c>
      <c r="DX280" s="862">
        <v>0</v>
      </c>
      <c r="DY280" s="862">
        <v>0</v>
      </c>
      <c r="DZ280" s="862">
        <v>0</v>
      </c>
      <c r="EA280" s="862">
        <v>0</v>
      </c>
      <c r="EB280" s="862">
        <v>0</v>
      </c>
      <c r="EC280" s="862">
        <v>0</v>
      </c>
      <c r="ED280" s="862">
        <v>0</v>
      </c>
      <c r="EE280" s="862">
        <v>0</v>
      </c>
      <c r="EF280" s="862">
        <v>0</v>
      </c>
      <c r="EG280" s="862">
        <v>0</v>
      </c>
      <c r="EH280" s="862">
        <v>0</v>
      </c>
      <c r="EI280" s="862">
        <v>0</v>
      </c>
      <c r="EJ280" s="862">
        <v>0</v>
      </c>
      <c r="EK280" s="862">
        <v>0</v>
      </c>
      <c r="EL280" s="862">
        <v>0</v>
      </c>
      <c r="EM280" s="862">
        <v>0</v>
      </c>
      <c r="EN280" s="862">
        <v>0</v>
      </c>
      <c r="EO280" s="862">
        <v>0</v>
      </c>
      <c r="EP280" s="862">
        <v>0</v>
      </c>
      <c r="EQ280" s="862">
        <v>0</v>
      </c>
      <c r="ER280" s="862">
        <v>0</v>
      </c>
      <c r="ES280" s="862">
        <v>0</v>
      </c>
      <c r="ET280" s="862">
        <v>0</v>
      </c>
      <c r="EU280" s="862">
        <v>0</v>
      </c>
      <c r="EV280" s="862">
        <v>0</v>
      </c>
      <c r="EW280" s="862">
        <v>0</v>
      </c>
      <c r="EX280" s="862">
        <v>0</v>
      </c>
      <c r="EY280" s="862">
        <v>0</v>
      </c>
      <c r="EZ280" s="862">
        <v>0</v>
      </c>
      <c r="FA280" s="862">
        <v>0</v>
      </c>
      <c r="FB280" s="862">
        <v>0</v>
      </c>
      <c r="FC280" s="862">
        <v>0</v>
      </c>
      <c r="FD280" s="862">
        <v>0</v>
      </c>
      <c r="FE280" s="862">
        <v>0</v>
      </c>
      <c r="FF280" s="862">
        <v>0</v>
      </c>
      <c r="FG280" s="862">
        <v>0</v>
      </c>
      <c r="FH280" s="862">
        <v>0</v>
      </c>
      <c r="FI280" s="862">
        <v>0</v>
      </c>
      <c r="FJ280" s="862">
        <v>0</v>
      </c>
      <c r="FK280" s="862">
        <v>0</v>
      </c>
      <c r="FL280" s="862">
        <v>0</v>
      </c>
      <c r="FM280" s="862">
        <v>0</v>
      </c>
      <c r="FN280" s="862">
        <v>0</v>
      </c>
      <c r="FO280" s="862">
        <v>0</v>
      </c>
      <c r="FP280" s="862">
        <v>0</v>
      </c>
      <c r="FQ280" s="862">
        <v>0</v>
      </c>
      <c r="FR280" s="862">
        <v>0</v>
      </c>
      <c r="FS280" s="862">
        <v>0</v>
      </c>
      <c r="FT280" s="862">
        <v>0</v>
      </c>
      <c r="FU280" s="862">
        <v>0</v>
      </c>
      <c r="FV280" s="862">
        <v>0</v>
      </c>
      <c r="FW280" s="862">
        <v>0</v>
      </c>
      <c r="FX280" s="862">
        <v>0</v>
      </c>
      <c r="FY280" s="862">
        <v>0</v>
      </c>
      <c r="FZ280" s="862">
        <v>0</v>
      </c>
      <c r="GA280" s="862">
        <v>0</v>
      </c>
      <c r="GB280" s="862">
        <v>0</v>
      </c>
      <c r="GC280" s="862">
        <v>0</v>
      </c>
      <c r="GD280" s="862">
        <v>0</v>
      </c>
      <c r="GE280" s="862">
        <v>0</v>
      </c>
      <c r="GF280" s="862">
        <v>0</v>
      </c>
      <c r="GG280" s="862">
        <v>0</v>
      </c>
      <c r="GH280" s="862">
        <v>0</v>
      </c>
      <c r="GI280" s="862">
        <v>0</v>
      </c>
      <c r="GJ280" s="862">
        <v>0</v>
      </c>
      <c r="GK280" s="862">
        <v>0</v>
      </c>
      <c r="GL280" s="862">
        <v>0</v>
      </c>
      <c r="GM280" s="862">
        <v>0</v>
      </c>
      <c r="GN280" s="862">
        <v>0</v>
      </c>
      <c r="GO280" s="862">
        <v>0</v>
      </c>
      <c r="GP280" s="862">
        <v>0</v>
      </c>
      <c r="GQ280" s="862">
        <v>0</v>
      </c>
      <c r="GR280" s="862">
        <v>0</v>
      </c>
      <c r="GS280" s="862">
        <v>0</v>
      </c>
      <c r="GT280" s="862">
        <v>0</v>
      </c>
      <c r="GU280" s="862">
        <v>0</v>
      </c>
      <c r="GV280" s="862">
        <v>0</v>
      </c>
      <c r="GW280" s="862">
        <v>0</v>
      </c>
      <c r="GX280" s="862">
        <v>0</v>
      </c>
      <c r="GY280" s="862">
        <v>0</v>
      </c>
      <c r="GZ280" s="862">
        <v>0</v>
      </c>
      <c r="HA280" s="862">
        <v>0</v>
      </c>
      <c r="HB280" s="862">
        <v>0</v>
      </c>
      <c r="HC280" s="862">
        <v>0</v>
      </c>
      <c r="HD280" s="862">
        <v>0</v>
      </c>
      <c r="HE280" s="862">
        <v>0</v>
      </c>
      <c r="HF280" s="862">
        <v>0</v>
      </c>
      <c r="HG280" s="862">
        <v>0</v>
      </c>
      <c r="HH280" s="862">
        <v>0</v>
      </c>
      <c r="HI280" s="862">
        <v>0</v>
      </c>
      <c r="HJ280" s="862">
        <v>0</v>
      </c>
      <c r="HK280" s="862">
        <v>0</v>
      </c>
      <c r="HL280" s="862">
        <v>0</v>
      </c>
      <c r="HM280" s="862">
        <v>0</v>
      </c>
      <c r="HN280" s="862">
        <v>0</v>
      </c>
      <c r="HO280" s="862">
        <v>0</v>
      </c>
      <c r="HP280" s="862">
        <v>0</v>
      </c>
      <c r="HQ280" s="862">
        <v>0</v>
      </c>
      <c r="HR280" s="862">
        <v>0</v>
      </c>
      <c r="HS280" s="862">
        <v>0</v>
      </c>
      <c r="HT280" s="862">
        <v>0</v>
      </c>
      <c r="HU280" s="862">
        <v>0</v>
      </c>
      <c r="HV280" s="862">
        <v>0</v>
      </c>
      <c r="HW280" s="862">
        <v>0</v>
      </c>
      <c r="HX280" s="862">
        <v>0</v>
      </c>
      <c r="HY280" s="862">
        <v>0</v>
      </c>
      <c r="HZ280" s="862">
        <v>0</v>
      </c>
      <c r="IA280" s="862">
        <v>0</v>
      </c>
      <c r="IB280" s="862">
        <v>0</v>
      </c>
      <c r="IC280" s="862">
        <v>0</v>
      </c>
      <c r="ID280" s="862">
        <v>0</v>
      </c>
      <c r="IE280" s="862">
        <v>0</v>
      </c>
      <c r="IF280" s="862">
        <v>0</v>
      </c>
      <c r="IG280" s="862">
        <v>0</v>
      </c>
      <c r="IH280" s="862">
        <v>0</v>
      </c>
      <c r="II280" s="862">
        <v>0</v>
      </c>
      <c r="IJ280" s="862">
        <v>0</v>
      </c>
      <c r="IK280" s="862">
        <v>0</v>
      </c>
      <c r="IL280" s="862">
        <v>0</v>
      </c>
      <c r="IM280" s="862">
        <v>0</v>
      </c>
      <c r="IN280" s="862">
        <v>0</v>
      </c>
      <c r="IO280" s="862">
        <v>0</v>
      </c>
      <c r="IP280" s="862">
        <v>0</v>
      </c>
      <c r="IQ280" s="862">
        <v>0</v>
      </c>
      <c r="IR280" s="862">
        <v>0</v>
      </c>
      <c r="IS280" s="862">
        <v>0</v>
      </c>
      <c r="IT280" s="862">
        <v>0</v>
      </c>
      <c r="IU280" s="862">
        <v>0</v>
      </c>
      <c r="IV280" s="862">
        <v>0</v>
      </c>
      <c r="IW280" s="862">
        <v>0</v>
      </c>
      <c r="IX280" s="862">
        <v>0</v>
      </c>
      <c r="IY280" s="862">
        <v>0</v>
      </c>
      <c r="IZ280" s="862">
        <v>0</v>
      </c>
      <c r="JA280" s="862">
        <v>0</v>
      </c>
      <c r="JB280" s="862">
        <v>0</v>
      </c>
      <c r="JC280" s="862">
        <v>0</v>
      </c>
      <c r="JD280" s="862">
        <v>0</v>
      </c>
      <c r="JE280" s="862">
        <v>0</v>
      </c>
      <c r="JF280" s="862">
        <v>0</v>
      </c>
      <c r="JG280" s="862">
        <v>0</v>
      </c>
      <c r="JH280" s="862">
        <v>0</v>
      </c>
      <c r="JI280" s="862">
        <v>0</v>
      </c>
      <c r="JJ280" s="862">
        <v>0</v>
      </c>
      <c r="JK280" s="862">
        <v>0</v>
      </c>
      <c r="JL280" s="862">
        <v>0</v>
      </c>
      <c r="JM280" s="862">
        <v>0</v>
      </c>
      <c r="JN280" s="862">
        <v>0</v>
      </c>
      <c r="JO280" s="862">
        <v>0</v>
      </c>
      <c r="JP280" s="862">
        <v>0</v>
      </c>
      <c r="JQ280" s="862">
        <v>0</v>
      </c>
      <c r="JR280" s="862">
        <v>0</v>
      </c>
      <c r="JS280" s="862">
        <v>0</v>
      </c>
      <c r="JT280" s="862">
        <v>0</v>
      </c>
      <c r="JU280" s="862">
        <v>0</v>
      </c>
      <c r="JV280" s="862">
        <v>0</v>
      </c>
      <c r="JW280" s="862">
        <v>0</v>
      </c>
      <c r="JX280" s="862">
        <v>0</v>
      </c>
      <c r="JY280" s="862">
        <v>0</v>
      </c>
      <c r="JZ280" s="862">
        <v>0</v>
      </c>
      <c r="KA280" s="862">
        <v>0</v>
      </c>
      <c r="KB280" s="862">
        <v>0</v>
      </c>
      <c r="KC280" s="862">
        <v>0</v>
      </c>
      <c r="KD280" s="862">
        <v>0</v>
      </c>
      <c r="KE280" s="862">
        <v>0</v>
      </c>
      <c r="KF280" s="862">
        <v>0</v>
      </c>
      <c r="KG280" s="862">
        <v>0</v>
      </c>
      <c r="KH280" s="862">
        <v>0</v>
      </c>
      <c r="KI280" s="862">
        <v>0</v>
      </c>
      <c r="KJ280" s="862">
        <v>0</v>
      </c>
      <c r="KK280" s="862">
        <v>0</v>
      </c>
      <c r="KL280" s="862">
        <v>0</v>
      </c>
      <c r="KM280" s="862">
        <v>0</v>
      </c>
      <c r="KN280" s="862">
        <v>0</v>
      </c>
      <c r="KO280" s="862">
        <v>0</v>
      </c>
      <c r="KP280" s="862">
        <v>0</v>
      </c>
      <c r="KQ280" s="862">
        <v>0</v>
      </c>
      <c r="KR280" s="862">
        <v>0</v>
      </c>
      <c r="KS280" s="862">
        <v>0</v>
      </c>
      <c r="KT280" s="862">
        <v>0</v>
      </c>
      <c r="KU280" s="862">
        <v>0</v>
      </c>
      <c r="KV280" s="862">
        <v>0</v>
      </c>
      <c r="KW280" s="862">
        <v>0</v>
      </c>
      <c r="KX280" s="862">
        <v>0</v>
      </c>
      <c r="KY280" s="862">
        <v>0</v>
      </c>
      <c r="KZ280" s="862">
        <v>0</v>
      </c>
      <c r="LA280" s="862">
        <v>0</v>
      </c>
      <c r="LB280" s="862">
        <v>0</v>
      </c>
      <c r="LC280" s="862">
        <v>0</v>
      </c>
      <c r="LD280" s="862">
        <v>0</v>
      </c>
      <c r="LE280" s="862">
        <v>0</v>
      </c>
      <c r="LF280" s="862">
        <v>0</v>
      </c>
      <c r="LG280" s="862">
        <v>0</v>
      </c>
      <c r="LH280" s="862">
        <v>0</v>
      </c>
      <c r="LI280" s="862">
        <v>0</v>
      </c>
      <c r="LJ280" s="862">
        <v>0</v>
      </c>
      <c r="LK280" s="862">
        <v>0</v>
      </c>
      <c r="LL280" s="862">
        <v>0</v>
      </c>
      <c r="LM280" s="862">
        <v>0</v>
      </c>
      <c r="LN280" s="862">
        <v>0</v>
      </c>
      <c r="LO280" s="862">
        <v>0</v>
      </c>
      <c r="LP280" s="862">
        <v>0</v>
      </c>
      <c r="LQ280" s="862">
        <v>0</v>
      </c>
      <c r="LR280" s="862">
        <v>0</v>
      </c>
      <c r="LS280" s="862">
        <v>0</v>
      </c>
      <c r="LT280" s="862">
        <v>0</v>
      </c>
      <c r="LU280" s="862">
        <v>0</v>
      </c>
      <c r="LV280" s="862">
        <v>0</v>
      </c>
      <c r="LW280" s="862">
        <v>0</v>
      </c>
      <c r="LX280" s="862">
        <v>0</v>
      </c>
      <c r="LY280" s="862">
        <v>0</v>
      </c>
      <c r="LZ280" s="862">
        <v>0</v>
      </c>
      <c r="MA280" s="862">
        <v>0</v>
      </c>
      <c r="MB280" s="862">
        <v>0</v>
      </c>
      <c r="MC280" s="862">
        <v>0</v>
      </c>
      <c r="MD280" s="862">
        <v>0</v>
      </c>
      <c r="ME280" s="862">
        <v>0</v>
      </c>
      <c r="MF280" s="862">
        <v>0</v>
      </c>
      <c r="MG280" s="862">
        <v>0</v>
      </c>
      <c r="MH280" s="862">
        <v>0</v>
      </c>
      <c r="MI280" s="862">
        <v>0</v>
      </c>
      <c r="MJ280" s="862">
        <v>0</v>
      </c>
      <c r="MK280" s="862">
        <v>0</v>
      </c>
      <c r="ML280" s="862">
        <v>0</v>
      </c>
      <c r="MM280" s="862">
        <v>0</v>
      </c>
      <c r="MN280" s="862">
        <v>0</v>
      </c>
      <c r="MO280" s="862">
        <v>0</v>
      </c>
      <c r="MP280" s="862">
        <v>0</v>
      </c>
      <c r="MQ280" s="862">
        <v>0</v>
      </c>
      <c r="MR280" s="862">
        <v>0</v>
      </c>
      <c r="MS280" s="862">
        <v>0</v>
      </c>
      <c r="MT280" s="862">
        <v>0</v>
      </c>
      <c r="MU280" s="862">
        <v>0</v>
      </c>
      <c r="MV280" s="862">
        <v>0</v>
      </c>
      <c r="MW280" s="862">
        <v>0</v>
      </c>
      <c r="MX280" s="862">
        <v>0</v>
      </c>
      <c r="MY280" s="862">
        <v>0</v>
      </c>
      <c r="MZ280" s="862">
        <v>0</v>
      </c>
      <c r="NA280" s="862">
        <v>0</v>
      </c>
      <c r="NB280" s="862">
        <v>0</v>
      </c>
      <c r="NC280" s="862">
        <v>0</v>
      </c>
      <c r="ND280" s="862">
        <v>0</v>
      </c>
      <c r="NE280" s="862">
        <v>0</v>
      </c>
      <c r="NF280" s="862">
        <v>0</v>
      </c>
      <c r="NG280" s="862">
        <v>0</v>
      </c>
      <c r="NH280" s="862">
        <v>0</v>
      </c>
      <c r="NI280" s="862">
        <v>0</v>
      </c>
      <c r="NJ280" s="862">
        <v>0</v>
      </c>
      <c r="NK280" s="862">
        <v>0</v>
      </c>
      <c r="NL280" s="862">
        <v>0</v>
      </c>
      <c r="NM280" s="862">
        <v>0</v>
      </c>
      <c r="NN280" s="862">
        <v>0</v>
      </c>
      <c r="NO280" s="862">
        <v>0</v>
      </c>
      <c r="NP280" s="862">
        <v>0</v>
      </c>
      <c r="NQ280" s="862">
        <v>0</v>
      </c>
      <c r="NR280" s="862">
        <v>0</v>
      </c>
      <c r="NS280" s="862">
        <v>0</v>
      </c>
      <c r="NT280" s="862">
        <v>0</v>
      </c>
      <c r="NU280" s="862">
        <v>0</v>
      </c>
      <c r="NV280" s="862">
        <v>0</v>
      </c>
      <c r="NW280" s="862">
        <v>0</v>
      </c>
      <c r="NX280" s="862">
        <v>0</v>
      </c>
      <c r="NY280" s="862">
        <v>0</v>
      </c>
      <c r="NZ280" s="862">
        <v>0</v>
      </c>
      <c r="OA280" s="862">
        <v>0</v>
      </c>
      <c r="OB280" s="862">
        <v>0</v>
      </c>
      <c r="OC280" s="862">
        <v>0</v>
      </c>
      <c r="OD280" s="862">
        <v>0</v>
      </c>
      <c r="OE280" s="862">
        <v>0</v>
      </c>
      <c r="OF280" s="862">
        <v>0</v>
      </c>
      <c r="OG280" s="862">
        <v>0</v>
      </c>
      <c r="OH280" s="862">
        <v>0</v>
      </c>
      <c r="OI280" s="862">
        <v>0</v>
      </c>
      <c r="OJ280" s="862">
        <v>0</v>
      </c>
      <c r="OK280" s="862">
        <v>0</v>
      </c>
      <c r="OL280" s="862">
        <v>0</v>
      </c>
      <c r="OM280" s="862">
        <v>0</v>
      </c>
      <c r="ON280" s="862">
        <v>0</v>
      </c>
      <c r="OO280" s="862">
        <v>0</v>
      </c>
      <c r="OP280" s="862">
        <v>0</v>
      </c>
      <c r="OQ280" s="862">
        <v>0</v>
      </c>
      <c r="OR280" s="862">
        <v>0</v>
      </c>
      <c r="OS280" s="862">
        <v>0</v>
      </c>
      <c r="OT280" s="862">
        <v>0</v>
      </c>
      <c r="OU280" s="862">
        <v>0</v>
      </c>
      <c r="OV280" s="862">
        <v>0</v>
      </c>
      <c r="OW280" s="862">
        <v>0</v>
      </c>
      <c r="OX280" s="862">
        <v>0</v>
      </c>
      <c r="OY280" s="862">
        <v>0</v>
      </c>
      <c r="OZ280" s="862">
        <v>0</v>
      </c>
      <c r="PA280" s="862">
        <v>0</v>
      </c>
      <c r="PB280" s="862">
        <v>0</v>
      </c>
      <c r="PC280" s="862">
        <v>0</v>
      </c>
      <c r="PD280" s="862">
        <v>0</v>
      </c>
      <c r="PE280" s="862">
        <v>0</v>
      </c>
      <c r="PF280" s="862">
        <v>0</v>
      </c>
      <c r="PG280" s="862">
        <v>0</v>
      </c>
      <c r="PH280" s="862">
        <v>0</v>
      </c>
      <c r="PI280" s="862">
        <v>0</v>
      </c>
      <c r="PJ280" s="862">
        <v>0</v>
      </c>
      <c r="PK280" s="862">
        <v>0</v>
      </c>
      <c r="PL280" s="862">
        <v>0</v>
      </c>
      <c r="PM280" s="862">
        <v>0</v>
      </c>
      <c r="PN280" s="862">
        <v>0</v>
      </c>
      <c r="PO280" s="862">
        <v>0</v>
      </c>
      <c r="PP280" s="862">
        <v>0</v>
      </c>
      <c r="PQ280" s="862">
        <v>0</v>
      </c>
      <c r="PR280" s="862">
        <v>0</v>
      </c>
      <c r="PS280" s="862">
        <v>0</v>
      </c>
      <c r="PT280" s="862">
        <v>0</v>
      </c>
      <c r="PU280" s="862">
        <v>0</v>
      </c>
      <c r="PV280" s="862">
        <v>0</v>
      </c>
      <c r="PW280" s="862">
        <v>0</v>
      </c>
      <c r="PX280" s="862">
        <v>0</v>
      </c>
      <c r="PY280" s="862">
        <v>0</v>
      </c>
      <c r="PZ280" s="862">
        <v>0</v>
      </c>
      <c r="QA280" s="862">
        <v>0</v>
      </c>
      <c r="QB280" s="862">
        <v>0</v>
      </c>
      <c r="QC280" s="862">
        <v>0</v>
      </c>
      <c r="QD280" s="862">
        <v>0</v>
      </c>
      <c r="QE280" s="862">
        <v>0</v>
      </c>
      <c r="QF280" s="862">
        <v>0</v>
      </c>
      <c r="QG280" s="862">
        <v>0</v>
      </c>
      <c r="QH280" s="862">
        <v>0</v>
      </c>
      <c r="QI280" s="862">
        <v>0</v>
      </c>
      <c r="QJ280" s="862">
        <v>0</v>
      </c>
      <c r="QK280" s="862">
        <v>0</v>
      </c>
      <c r="QL280" s="862">
        <v>0</v>
      </c>
      <c r="QM280" s="862">
        <v>0</v>
      </c>
      <c r="QN280" s="862">
        <v>0</v>
      </c>
      <c r="QO280" s="862">
        <v>0</v>
      </c>
      <c r="QP280" s="862">
        <v>0</v>
      </c>
      <c r="QQ280" s="862">
        <v>0</v>
      </c>
      <c r="QR280" s="862">
        <v>0</v>
      </c>
      <c r="QS280" s="862">
        <v>0</v>
      </c>
      <c r="QT280" s="862">
        <v>0</v>
      </c>
      <c r="QU280" s="862">
        <v>0</v>
      </c>
      <c r="QV280" s="862">
        <v>0</v>
      </c>
      <c r="QW280" s="862">
        <v>0</v>
      </c>
      <c r="QX280" s="862">
        <v>0</v>
      </c>
      <c r="QY280" s="862">
        <v>0</v>
      </c>
      <c r="QZ280" s="862">
        <v>0</v>
      </c>
      <c r="RA280" s="862">
        <v>0</v>
      </c>
      <c r="RB280" s="862">
        <v>0</v>
      </c>
      <c r="RC280" s="862">
        <v>0</v>
      </c>
      <c r="RD280" s="862">
        <v>0</v>
      </c>
      <c r="RE280" s="862">
        <v>0</v>
      </c>
      <c r="RF280" s="862">
        <v>0</v>
      </c>
      <c r="RG280" s="862">
        <v>0</v>
      </c>
      <c r="RH280" s="862">
        <v>0</v>
      </c>
      <c r="RI280" s="862">
        <v>0</v>
      </c>
      <c r="RJ280" s="862">
        <v>0</v>
      </c>
      <c r="RK280" s="862">
        <v>0</v>
      </c>
      <c r="RL280" s="862">
        <v>0</v>
      </c>
      <c r="RM280" s="862">
        <v>0</v>
      </c>
      <c r="RN280" s="862">
        <v>0</v>
      </c>
      <c r="RO280" s="862">
        <v>0</v>
      </c>
      <c r="RP280" s="862">
        <v>0</v>
      </c>
      <c r="RQ280" s="862">
        <v>0</v>
      </c>
      <c r="RR280" s="862">
        <v>0</v>
      </c>
      <c r="RS280" s="862">
        <v>0</v>
      </c>
      <c r="RT280" s="862">
        <v>0</v>
      </c>
      <c r="RU280" s="862">
        <v>0</v>
      </c>
      <c r="RV280" s="862">
        <v>0</v>
      </c>
      <c r="RW280" s="862">
        <v>0</v>
      </c>
      <c r="RX280" s="862">
        <v>0</v>
      </c>
      <c r="RY280" s="862">
        <v>0</v>
      </c>
      <c r="RZ280" s="862">
        <v>0</v>
      </c>
      <c r="SA280" s="862">
        <v>0</v>
      </c>
      <c r="SB280" s="862">
        <v>0</v>
      </c>
      <c r="SC280" s="862">
        <v>0</v>
      </c>
      <c r="SD280" s="862">
        <v>0</v>
      </c>
      <c r="SE280" s="862">
        <v>0</v>
      </c>
      <c r="SF280" s="862">
        <v>0</v>
      </c>
      <c r="SG280" s="862">
        <v>0</v>
      </c>
      <c r="SH280" s="862">
        <v>0</v>
      </c>
      <c r="SI280" s="862">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932</v>
      </c>
      <c r="J281" s="764"/>
      <c r="K281" s="862">
        <v>0</v>
      </c>
      <c r="L281" s="862">
        <v>0</v>
      </c>
      <c r="M281" s="862">
        <v>0</v>
      </c>
      <c r="N281" s="862">
        <v>0</v>
      </c>
      <c r="O281" s="862">
        <v>0</v>
      </c>
      <c r="P281" s="862">
        <v>0</v>
      </c>
      <c r="Q281" s="862">
        <v>0</v>
      </c>
      <c r="R281" s="862">
        <v>0</v>
      </c>
      <c r="S281" s="862">
        <v>0</v>
      </c>
      <c r="T281" s="862">
        <v>0</v>
      </c>
      <c r="U281" s="862">
        <v>0</v>
      </c>
      <c r="V281" s="862">
        <v>0</v>
      </c>
      <c r="W281" s="862">
        <v>0</v>
      </c>
      <c r="X281" s="862">
        <v>0</v>
      </c>
      <c r="Y281" s="862">
        <v>0</v>
      </c>
      <c r="Z281" s="862">
        <v>0</v>
      </c>
      <c r="AA281" s="862">
        <v>0</v>
      </c>
      <c r="AB281" s="862">
        <v>0</v>
      </c>
      <c r="AC281" s="862">
        <v>0</v>
      </c>
      <c r="AD281" s="862">
        <v>0</v>
      </c>
      <c r="AE281" s="862">
        <v>0</v>
      </c>
      <c r="AF281" s="862">
        <v>0</v>
      </c>
      <c r="AG281" s="862">
        <v>0</v>
      </c>
      <c r="AH281" s="862">
        <v>0</v>
      </c>
      <c r="AI281" s="862">
        <v>0</v>
      </c>
      <c r="AJ281" s="862">
        <v>0</v>
      </c>
      <c r="AK281" s="862">
        <v>0</v>
      </c>
      <c r="AL281" s="862">
        <v>0</v>
      </c>
      <c r="AM281" s="862">
        <v>0</v>
      </c>
      <c r="AN281" s="862">
        <v>0</v>
      </c>
      <c r="AO281" s="862">
        <v>0</v>
      </c>
      <c r="AP281" s="862">
        <v>0</v>
      </c>
      <c r="AQ281" s="862">
        <v>0</v>
      </c>
      <c r="AR281" s="862">
        <v>0</v>
      </c>
      <c r="AS281" s="862">
        <v>0</v>
      </c>
      <c r="AT281" s="862">
        <v>0</v>
      </c>
      <c r="AU281" s="862">
        <v>0</v>
      </c>
      <c r="AV281" s="862">
        <v>0</v>
      </c>
      <c r="AW281" s="862">
        <v>0</v>
      </c>
      <c r="AX281" s="862">
        <v>0</v>
      </c>
      <c r="AY281" s="862">
        <v>0</v>
      </c>
      <c r="AZ281" s="862">
        <v>0</v>
      </c>
      <c r="BA281" s="862">
        <v>0</v>
      </c>
      <c r="BB281" s="862">
        <v>0</v>
      </c>
      <c r="BC281" s="862">
        <v>0</v>
      </c>
      <c r="BD281" s="862">
        <v>0</v>
      </c>
      <c r="BE281" s="862">
        <v>0</v>
      </c>
      <c r="BF281" s="862">
        <v>0</v>
      </c>
      <c r="BG281" s="862">
        <v>0</v>
      </c>
      <c r="BH281" s="862">
        <v>0</v>
      </c>
      <c r="BI281" s="862">
        <v>0</v>
      </c>
      <c r="BJ281" s="862">
        <v>0</v>
      </c>
      <c r="BK281" s="862">
        <v>0</v>
      </c>
      <c r="BL281" s="862">
        <v>0</v>
      </c>
      <c r="BM281" s="862">
        <v>0</v>
      </c>
      <c r="BN281" s="862">
        <v>0</v>
      </c>
      <c r="BO281" s="862">
        <v>0</v>
      </c>
      <c r="BP281" s="862">
        <v>0</v>
      </c>
      <c r="BQ281" s="862">
        <v>0</v>
      </c>
      <c r="BR281" s="862">
        <v>0</v>
      </c>
      <c r="BS281" s="862">
        <v>0</v>
      </c>
      <c r="BT281" s="862">
        <v>0</v>
      </c>
      <c r="BU281" s="862">
        <v>0</v>
      </c>
      <c r="BV281" s="862">
        <v>0</v>
      </c>
      <c r="BW281" s="862">
        <v>0</v>
      </c>
      <c r="BX281" s="862">
        <v>0</v>
      </c>
      <c r="BY281" s="862">
        <v>0</v>
      </c>
      <c r="BZ281" s="862">
        <v>0</v>
      </c>
      <c r="CA281" s="862">
        <v>0</v>
      </c>
      <c r="CB281" s="862">
        <v>0</v>
      </c>
      <c r="CC281" s="862">
        <v>0</v>
      </c>
      <c r="CD281" s="862">
        <v>0</v>
      </c>
      <c r="CE281" s="862">
        <v>0</v>
      </c>
      <c r="CF281" s="862">
        <v>0</v>
      </c>
      <c r="CG281" s="862">
        <v>0</v>
      </c>
      <c r="CH281" s="862">
        <v>0</v>
      </c>
      <c r="CI281" s="862">
        <v>0</v>
      </c>
      <c r="CJ281" s="862">
        <v>0</v>
      </c>
      <c r="CK281" s="862">
        <v>0</v>
      </c>
      <c r="CL281" s="862">
        <v>0</v>
      </c>
      <c r="CM281" s="862">
        <v>0</v>
      </c>
      <c r="CN281" s="862">
        <v>0</v>
      </c>
      <c r="CO281" s="862">
        <v>0</v>
      </c>
      <c r="CP281" s="862">
        <v>0</v>
      </c>
      <c r="CQ281" s="862">
        <v>0</v>
      </c>
      <c r="CR281" s="862">
        <v>0</v>
      </c>
      <c r="CS281" s="862">
        <v>0</v>
      </c>
      <c r="CT281" s="862">
        <v>0</v>
      </c>
      <c r="CU281" s="862">
        <v>0</v>
      </c>
      <c r="CV281" s="862">
        <v>0</v>
      </c>
      <c r="CW281" s="862">
        <v>0</v>
      </c>
      <c r="CX281" s="862">
        <v>0</v>
      </c>
      <c r="CY281" s="862">
        <v>0</v>
      </c>
      <c r="CZ281" s="862">
        <v>0</v>
      </c>
      <c r="DA281" s="862">
        <v>0</v>
      </c>
      <c r="DB281" s="862">
        <v>0</v>
      </c>
      <c r="DC281" s="862">
        <v>0</v>
      </c>
      <c r="DD281" s="862">
        <v>0</v>
      </c>
      <c r="DE281" s="862">
        <v>0</v>
      </c>
      <c r="DF281" s="862">
        <v>0</v>
      </c>
      <c r="DG281" s="862">
        <v>0</v>
      </c>
      <c r="DH281" s="862">
        <v>0</v>
      </c>
      <c r="DI281" s="862">
        <v>0</v>
      </c>
      <c r="DJ281" s="862">
        <v>0</v>
      </c>
      <c r="DK281" s="862">
        <v>0</v>
      </c>
      <c r="DL281" s="862">
        <v>0</v>
      </c>
      <c r="DM281" s="862">
        <v>0</v>
      </c>
      <c r="DN281" s="862">
        <v>0</v>
      </c>
      <c r="DO281" s="862">
        <v>0</v>
      </c>
      <c r="DP281" s="862">
        <v>0</v>
      </c>
      <c r="DQ281" s="862">
        <v>0</v>
      </c>
      <c r="DR281" s="862">
        <v>0</v>
      </c>
      <c r="DS281" s="862">
        <v>0</v>
      </c>
      <c r="DT281" s="862">
        <v>0</v>
      </c>
      <c r="DU281" s="862">
        <v>0</v>
      </c>
      <c r="DV281" s="862">
        <v>0</v>
      </c>
      <c r="DW281" s="862">
        <v>0</v>
      </c>
      <c r="DX281" s="862">
        <v>0</v>
      </c>
      <c r="DY281" s="862">
        <v>0</v>
      </c>
      <c r="DZ281" s="862">
        <v>0</v>
      </c>
      <c r="EA281" s="862">
        <v>0</v>
      </c>
      <c r="EB281" s="862">
        <v>0</v>
      </c>
      <c r="EC281" s="862">
        <v>0</v>
      </c>
      <c r="ED281" s="862">
        <v>0</v>
      </c>
      <c r="EE281" s="862">
        <v>0</v>
      </c>
      <c r="EF281" s="862">
        <v>0</v>
      </c>
      <c r="EG281" s="862">
        <v>0</v>
      </c>
      <c r="EH281" s="862">
        <v>0</v>
      </c>
      <c r="EI281" s="862">
        <v>0</v>
      </c>
      <c r="EJ281" s="862">
        <v>0</v>
      </c>
      <c r="EK281" s="862">
        <v>0</v>
      </c>
      <c r="EL281" s="862">
        <v>0</v>
      </c>
      <c r="EM281" s="862">
        <v>0</v>
      </c>
      <c r="EN281" s="862">
        <v>0</v>
      </c>
      <c r="EO281" s="862">
        <v>0</v>
      </c>
      <c r="EP281" s="862">
        <v>0</v>
      </c>
      <c r="EQ281" s="862">
        <v>0</v>
      </c>
      <c r="ER281" s="862">
        <v>0</v>
      </c>
      <c r="ES281" s="862">
        <v>0</v>
      </c>
      <c r="ET281" s="862">
        <v>0</v>
      </c>
      <c r="EU281" s="862">
        <v>0</v>
      </c>
      <c r="EV281" s="862">
        <v>0</v>
      </c>
      <c r="EW281" s="862">
        <v>0</v>
      </c>
      <c r="EX281" s="862">
        <v>0</v>
      </c>
      <c r="EY281" s="862">
        <v>0</v>
      </c>
      <c r="EZ281" s="862">
        <v>0</v>
      </c>
      <c r="FA281" s="862">
        <v>0</v>
      </c>
      <c r="FB281" s="862">
        <v>0</v>
      </c>
      <c r="FC281" s="862">
        <v>0</v>
      </c>
      <c r="FD281" s="862">
        <v>0</v>
      </c>
      <c r="FE281" s="862">
        <v>0</v>
      </c>
      <c r="FF281" s="862">
        <v>0</v>
      </c>
      <c r="FG281" s="862">
        <v>0</v>
      </c>
      <c r="FH281" s="862">
        <v>0</v>
      </c>
      <c r="FI281" s="862">
        <v>0</v>
      </c>
      <c r="FJ281" s="862">
        <v>0</v>
      </c>
      <c r="FK281" s="862">
        <v>0</v>
      </c>
      <c r="FL281" s="862">
        <v>0</v>
      </c>
      <c r="FM281" s="862">
        <v>0</v>
      </c>
      <c r="FN281" s="862">
        <v>0</v>
      </c>
      <c r="FO281" s="862">
        <v>0</v>
      </c>
      <c r="FP281" s="862">
        <v>0</v>
      </c>
      <c r="FQ281" s="862">
        <v>0</v>
      </c>
      <c r="FR281" s="862">
        <v>0</v>
      </c>
      <c r="FS281" s="862">
        <v>0</v>
      </c>
      <c r="FT281" s="862">
        <v>0</v>
      </c>
      <c r="FU281" s="862">
        <v>0</v>
      </c>
      <c r="FV281" s="862">
        <v>0</v>
      </c>
      <c r="FW281" s="862">
        <v>0</v>
      </c>
      <c r="FX281" s="862">
        <v>0</v>
      </c>
      <c r="FY281" s="862">
        <v>0</v>
      </c>
      <c r="FZ281" s="862">
        <v>0</v>
      </c>
      <c r="GA281" s="862">
        <v>0</v>
      </c>
      <c r="GB281" s="862">
        <v>0</v>
      </c>
      <c r="GC281" s="862">
        <v>0</v>
      </c>
      <c r="GD281" s="862">
        <v>0</v>
      </c>
      <c r="GE281" s="862">
        <v>0</v>
      </c>
      <c r="GF281" s="862">
        <v>0</v>
      </c>
      <c r="GG281" s="862">
        <v>0</v>
      </c>
      <c r="GH281" s="862">
        <v>0</v>
      </c>
      <c r="GI281" s="862">
        <v>0</v>
      </c>
      <c r="GJ281" s="862">
        <v>0</v>
      </c>
      <c r="GK281" s="862">
        <v>0</v>
      </c>
      <c r="GL281" s="862">
        <v>0</v>
      </c>
      <c r="GM281" s="862">
        <v>0</v>
      </c>
      <c r="GN281" s="862">
        <v>0</v>
      </c>
      <c r="GO281" s="862">
        <v>0</v>
      </c>
      <c r="GP281" s="862">
        <v>0</v>
      </c>
      <c r="GQ281" s="862">
        <v>0</v>
      </c>
      <c r="GR281" s="862">
        <v>0</v>
      </c>
      <c r="GS281" s="862">
        <v>0</v>
      </c>
      <c r="GT281" s="862">
        <v>0</v>
      </c>
      <c r="GU281" s="862">
        <v>0</v>
      </c>
      <c r="GV281" s="862">
        <v>0</v>
      </c>
      <c r="GW281" s="862">
        <v>0</v>
      </c>
      <c r="GX281" s="862">
        <v>0</v>
      </c>
      <c r="GY281" s="862">
        <v>0</v>
      </c>
      <c r="GZ281" s="862">
        <v>0</v>
      </c>
      <c r="HA281" s="862">
        <v>0</v>
      </c>
      <c r="HB281" s="862">
        <v>0</v>
      </c>
      <c r="HC281" s="862">
        <v>0</v>
      </c>
      <c r="HD281" s="862">
        <v>0</v>
      </c>
      <c r="HE281" s="862">
        <v>0</v>
      </c>
      <c r="HF281" s="862">
        <v>0</v>
      </c>
      <c r="HG281" s="862">
        <v>0</v>
      </c>
      <c r="HH281" s="862">
        <v>0</v>
      </c>
      <c r="HI281" s="862">
        <v>0</v>
      </c>
      <c r="HJ281" s="862">
        <v>0</v>
      </c>
      <c r="HK281" s="862">
        <v>0</v>
      </c>
      <c r="HL281" s="862">
        <v>0</v>
      </c>
      <c r="HM281" s="862">
        <v>0</v>
      </c>
      <c r="HN281" s="862">
        <v>0</v>
      </c>
      <c r="HO281" s="862">
        <v>0</v>
      </c>
      <c r="HP281" s="862">
        <v>0</v>
      </c>
      <c r="HQ281" s="862">
        <v>0</v>
      </c>
      <c r="HR281" s="862">
        <v>0</v>
      </c>
      <c r="HS281" s="862">
        <v>0</v>
      </c>
      <c r="HT281" s="862">
        <v>0</v>
      </c>
      <c r="HU281" s="862">
        <v>0</v>
      </c>
      <c r="HV281" s="862">
        <v>0</v>
      </c>
      <c r="HW281" s="862">
        <v>0</v>
      </c>
      <c r="HX281" s="862">
        <v>0</v>
      </c>
      <c r="HY281" s="862">
        <v>0</v>
      </c>
      <c r="HZ281" s="862">
        <v>0</v>
      </c>
      <c r="IA281" s="862">
        <v>0</v>
      </c>
      <c r="IB281" s="862">
        <v>0</v>
      </c>
      <c r="IC281" s="862">
        <v>0</v>
      </c>
      <c r="ID281" s="862">
        <v>0</v>
      </c>
      <c r="IE281" s="862">
        <v>0</v>
      </c>
      <c r="IF281" s="862">
        <v>0</v>
      </c>
      <c r="IG281" s="862">
        <v>0</v>
      </c>
      <c r="IH281" s="862">
        <v>0</v>
      </c>
      <c r="II281" s="862">
        <v>0</v>
      </c>
      <c r="IJ281" s="862">
        <v>0</v>
      </c>
      <c r="IK281" s="862">
        <v>0</v>
      </c>
      <c r="IL281" s="862">
        <v>0</v>
      </c>
      <c r="IM281" s="862">
        <v>0</v>
      </c>
      <c r="IN281" s="862">
        <v>0</v>
      </c>
      <c r="IO281" s="862">
        <v>0</v>
      </c>
      <c r="IP281" s="862">
        <v>0</v>
      </c>
      <c r="IQ281" s="862">
        <v>0</v>
      </c>
      <c r="IR281" s="862">
        <v>0</v>
      </c>
      <c r="IS281" s="862">
        <v>0</v>
      </c>
      <c r="IT281" s="862">
        <v>0</v>
      </c>
      <c r="IU281" s="862">
        <v>0</v>
      </c>
      <c r="IV281" s="862">
        <v>0</v>
      </c>
      <c r="IW281" s="862">
        <v>0</v>
      </c>
      <c r="IX281" s="862">
        <v>0</v>
      </c>
      <c r="IY281" s="862">
        <v>0</v>
      </c>
      <c r="IZ281" s="862">
        <v>0</v>
      </c>
      <c r="JA281" s="862">
        <v>0</v>
      </c>
      <c r="JB281" s="862">
        <v>0</v>
      </c>
      <c r="JC281" s="862">
        <v>0</v>
      </c>
      <c r="JD281" s="862">
        <v>0</v>
      </c>
      <c r="JE281" s="862">
        <v>0</v>
      </c>
      <c r="JF281" s="862">
        <v>0</v>
      </c>
      <c r="JG281" s="862">
        <v>0</v>
      </c>
      <c r="JH281" s="862">
        <v>0</v>
      </c>
      <c r="JI281" s="862">
        <v>0</v>
      </c>
      <c r="JJ281" s="862">
        <v>0</v>
      </c>
      <c r="JK281" s="862">
        <v>0</v>
      </c>
      <c r="JL281" s="862">
        <v>0</v>
      </c>
      <c r="JM281" s="862">
        <v>0</v>
      </c>
      <c r="JN281" s="862">
        <v>0</v>
      </c>
      <c r="JO281" s="862">
        <v>0</v>
      </c>
      <c r="JP281" s="862">
        <v>0</v>
      </c>
      <c r="JQ281" s="862">
        <v>0</v>
      </c>
      <c r="JR281" s="862">
        <v>0</v>
      </c>
      <c r="JS281" s="862">
        <v>0</v>
      </c>
      <c r="JT281" s="862">
        <v>0</v>
      </c>
      <c r="JU281" s="862">
        <v>0</v>
      </c>
      <c r="JV281" s="862">
        <v>0</v>
      </c>
      <c r="JW281" s="862">
        <v>0</v>
      </c>
      <c r="JX281" s="862">
        <v>0</v>
      </c>
      <c r="JY281" s="862">
        <v>0</v>
      </c>
      <c r="JZ281" s="862">
        <v>0</v>
      </c>
      <c r="KA281" s="862">
        <v>0</v>
      </c>
      <c r="KB281" s="862">
        <v>0</v>
      </c>
      <c r="KC281" s="862">
        <v>0</v>
      </c>
      <c r="KD281" s="862">
        <v>0</v>
      </c>
      <c r="KE281" s="862">
        <v>0</v>
      </c>
      <c r="KF281" s="862">
        <v>0</v>
      </c>
      <c r="KG281" s="862">
        <v>0</v>
      </c>
      <c r="KH281" s="862">
        <v>0</v>
      </c>
      <c r="KI281" s="862">
        <v>0</v>
      </c>
      <c r="KJ281" s="862">
        <v>0</v>
      </c>
      <c r="KK281" s="862">
        <v>0</v>
      </c>
      <c r="KL281" s="862">
        <v>0</v>
      </c>
      <c r="KM281" s="862">
        <v>0</v>
      </c>
      <c r="KN281" s="862">
        <v>0</v>
      </c>
      <c r="KO281" s="862">
        <v>0</v>
      </c>
      <c r="KP281" s="862">
        <v>0</v>
      </c>
      <c r="KQ281" s="862">
        <v>0</v>
      </c>
      <c r="KR281" s="862">
        <v>0</v>
      </c>
      <c r="KS281" s="862">
        <v>0</v>
      </c>
      <c r="KT281" s="862">
        <v>0</v>
      </c>
      <c r="KU281" s="862">
        <v>0</v>
      </c>
      <c r="KV281" s="862">
        <v>0</v>
      </c>
      <c r="KW281" s="862">
        <v>0</v>
      </c>
      <c r="KX281" s="862">
        <v>0</v>
      </c>
      <c r="KY281" s="862">
        <v>0</v>
      </c>
      <c r="KZ281" s="862">
        <v>0</v>
      </c>
      <c r="LA281" s="862">
        <v>0</v>
      </c>
      <c r="LB281" s="862">
        <v>0</v>
      </c>
      <c r="LC281" s="862">
        <v>0</v>
      </c>
      <c r="LD281" s="862">
        <v>0</v>
      </c>
      <c r="LE281" s="862">
        <v>0</v>
      </c>
      <c r="LF281" s="862">
        <v>0</v>
      </c>
      <c r="LG281" s="862">
        <v>0</v>
      </c>
      <c r="LH281" s="862">
        <v>0</v>
      </c>
      <c r="LI281" s="862">
        <v>0</v>
      </c>
      <c r="LJ281" s="862">
        <v>0</v>
      </c>
      <c r="LK281" s="862">
        <v>0</v>
      </c>
      <c r="LL281" s="862">
        <v>0</v>
      </c>
      <c r="LM281" s="862">
        <v>0</v>
      </c>
      <c r="LN281" s="862">
        <v>0</v>
      </c>
      <c r="LO281" s="862">
        <v>0</v>
      </c>
      <c r="LP281" s="862">
        <v>0</v>
      </c>
      <c r="LQ281" s="862">
        <v>0</v>
      </c>
      <c r="LR281" s="862">
        <v>0</v>
      </c>
      <c r="LS281" s="862">
        <v>0</v>
      </c>
      <c r="LT281" s="862">
        <v>0</v>
      </c>
      <c r="LU281" s="862">
        <v>0</v>
      </c>
      <c r="LV281" s="862">
        <v>0</v>
      </c>
      <c r="LW281" s="862">
        <v>0</v>
      </c>
      <c r="LX281" s="862">
        <v>0</v>
      </c>
      <c r="LY281" s="862">
        <v>0</v>
      </c>
      <c r="LZ281" s="862">
        <v>0</v>
      </c>
      <c r="MA281" s="862">
        <v>0</v>
      </c>
      <c r="MB281" s="862">
        <v>0</v>
      </c>
      <c r="MC281" s="862">
        <v>0</v>
      </c>
      <c r="MD281" s="862">
        <v>0</v>
      </c>
      <c r="ME281" s="862">
        <v>0</v>
      </c>
      <c r="MF281" s="862">
        <v>0</v>
      </c>
      <c r="MG281" s="862">
        <v>0</v>
      </c>
      <c r="MH281" s="862">
        <v>0</v>
      </c>
      <c r="MI281" s="862">
        <v>0</v>
      </c>
      <c r="MJ281" s="862">
        <v>0</v>
      </c>
      <c r="MK281" s="862">
        <v>0</v>
      </c>
      <c r="ML281" s="862">
        <v>0</v>
      </c>
      <c r="MM281" s="862">
        <v>0</v>
      </c>
      <c r="MN281" s="862">
        <v>0</v>
      </c>
      <c r="MO281" s="862">
        <v>0</v>
      </c>
      <c r="MP281" s="862">
        <v>0</v>
      </c>
      <c r="MQ281" s="862">
        <v>0</v>
      </c>
      <c r="MR281" s="862">
        <v>0</v>
      </c>
      <c r="MS281" s="862">
        <v>0</v>
      </c>
      <c r="MT281" s="862">
        <v>0</v>
      </c>
      <c r="MU281" s="862">
        <v>0</v>
      </c>
      <c r="MV281" s="862">
        <v>0</v>
      </c>
      <c r="MW281" s="862">
        <v>0</v>
      </c>
      <c r="MX281" s="862">
        <v>0</v>
      </c>
      <c r="MY281" s="862">
        <v>0</v>
      </c>
      <c r="MZ281" s="862">
        <v>0</v>
      </c>
      <c r="NA281" s="862">
        <v>0</v>
      </c>
      <c r="NB281" s="862">
        <v>0</v>
      </c>
      <c r="NC281" s="862">
        <v>0</v>
      </c>
      <c r="ND281" s="862">
        <v>0</v>
      </c>
      <c r="NE281" s="862">
        <v>0</v>
      </c>
      <c r="NF281" s="862">
        <v>0</v>
      </c>
      <c r="NG281" s="862">
        <v>0</v>
      </c>
      <c r="NH281" s="862">
        <v>0</v>
      </c>
      <c r="NI281" s="862">
        <v>0</v>
      </c>
      <c r="NJ281" s="862">
        <v>0</v>
      </c>
      <c r="NK281" s="862">
        <v>0</v>
      </c>
      <c r="NL281" s="862">
        <v>0</v>
      </c>
      <c r="NM281" s="862">
        <v>0</v>
      </c>
      <c r="NN281" s="862">
        <v>0</v>
      </c>
      <c r="NO281" s="862">
        <v>0</v>
      </c>
      <c r="NP281" s="862">
        <v>0</v>
      </c>
      <c r="NQ281" s="862">
        <v>0</v>
      </c>
      <c r="NR281" s="862">
        <v>0</v>
      </c>
      <c r="NS281" s="862">
        <v>0</v>
      </c>
      <c r="NT281" s="862">
        <v>0</v>
      </c>
      <c r="NU281" s="862">
        <v>0</v>
      </c>
      <c r="NV281" s="862">
        <v>0</v>
      </c>
      <c r="NW281" s="862">
        <v>0</v>
      </c>
      <c r="NX281" s="862">
        <v>0</v>
      </c>
      <c r="NY281" s="862">
        <v>0</v>
      </c>
      <c r="NZ281" s="862">
        <v>0</v>
      </c>
      <c r="OA281" s="862">
        <v>0</v>
      </c>
      <c r="OB281" s="862">
        <v>0</v>
      </c>
      <c r="OC281" s="862">
        <v>0</v>
      </c>
      <c r="OD281" s="862">
        <v>0</v>
      </c>
      <c r="OE281" s="862">
        <v>0</v>
      </c>
      <c r="OF281" s="862">
        <v>0</v>
      </c>
      <c r="OG281" s="862">
        <v>0</v>
      </c>
      <c r="OH281" s="862">
        <v>0</v>
      </c>
      <c r="OI281" s="862">
        <v>0</v>
      </c>
      <c r="OJ281" s="862">
        <v>0</v>
      </c>
      <c r="OK281" s="862">
        <v>0</v>
      </c>
      <c r="OL281" s="862">
        <v>0</v>
      </c>
      <c r="OM281" s="862">
        <v>0</v>
      </c>
      <c r="ON281" s="862">
        <v>0</v>
      </c>
      <c r="OO281" s="862">
        <v>0</v>
      </c>
      <c r="OP281" s="862">
        <v>0</v>
      </c>
      <c r="OQ281" s="862">
        <v>0</v>
      </c>
      <c r="OR281" s="862">
        <v>0</v>
      </c>
      <c r="OS281" s="862">
        <v>0</v>
      </c>
      <c r="OT281" s="862">
        <v>0</v>
      </c>
      <c r="OU281" s="862">
        <v>0</v>
      </c>
      <c r="OV281" s="862">
        <v>0</v>
      </c>
      <c r="OW281" s="862">
        <v>0</v>
      </c>
      <c r="OX281" s="862">
        <v>0</v>
      </c>
      <c r="OY281" s="862">
        <v>0</v>
      </c>
      <c r="OZ281" s="862">
        <v>0</v>
      </c>
      <c r="PA281" s="862">
        <v>0</v>
      </c>
      <c r="PB281" s="862">
        <v>0</v>
      </c>
      <c r="PC281" s="862">
        <v>0</v>
      </c>
      <c r="PD281" s="862">
        <v>0</v>
      </c>
      <c r="PE281" s="862">
        <v>0</v>
      </c>
      <c r="PF281" s="862">
        <v>0</v>
      </c>
      <c r="PG281" s="862">
        <v>0</v>
      </c>
      <c r="PH281" s="862">
        <v>0</v>
      </c>
      <c r="PI281" s="862">
        <v>0</v>
      </c>
      <c r="PJ281" s="862">
        <v>0</v>
      </c>
      <c r="PK281" s="862">
        <v>0</v>
      </c>
      <c r="PL281" s="862">
        <v>0</v>
      </c>
      <c r="PM281" s="862">
        <v>0</v>
      </c>
      <c r="PN281" s="862">
        <v>0</v>
      </c>
      <c r="PO281" s="862">
        <v>0</v>
      </c>
      <c r="PP281" s="862">
        <v>0</v>
      </c>
      <c r="PQ281" s="862">
        <v>0</v>
      </c>
      <c r="PR281" s="862">
        <v>0</v>
      </c>
      <c r="PS281" s="862">
        <v>0</v>
      </c>
      <c r="PT281" s="862">
        <v>0</v>
      </c>
      <c r="PU281" s="862">
        <v>0</v>
      </c>
      <c r="PV281" s="862">
        <v>0</v>
      </c>
      <c r="PW281" s="862">
        <v>0</v>
      </c>
      <c r="PX281" s="862">
        <v>0</v>
      </c>
      <c r="PY281" s="862">
        <v>0</v>
      </c>
      <c r="PZ281" s="862">
        <v>0</v>
      </c>
      <c r="QA281" s="862">
        <v>0</v>
      </c>
      <c r="QB281" s="862">
        <v>0</v>
      </c>
      <c r="QC281" s="862">
        <v>0</v>
      </c>
      <c r="QD281" s="862">
        <v>0</v>
      </c>
      <c r="QE281" s="862">
        <v>0</v>
      </c>
      <c r="QF281" s="862">
        <v>0</v>
      </c>
      <c r="QG281" s="862">
        <v>0</v>
      </c>
      <c r="QH281" s="862">
        <v>0</v>
      </c>
      <c r="QI281" s="862">
        <v>0</v>
      </c>
      <c r="QJ281" s="862">
        <v>0</v>
      </c>
      <c r="QK281" s="862">
        <v>0</v>
      </c>
      <c r="QL281" s="862">
        <v>0</v>
      </c>
      <c r="QM281" s="862">
        <v>0</v>
      </c>
      <c r="QN281" s="862">
        <v>0</v>
      </c>
      <c r="QO281" s="862">
        <v>0</v>
      </c>
      <c r="QP281" s="862">
        <v>0</v>
      </c>
      <c r="QQ281" s="862">
        <v>0</v>
      </c>
      <c r="QR281" s="862">
        <v>0</v>
      </c>
      <c r="QS281" s="862">
        <v>0</v>
      </c>
      <c r="QT281" s="862">
        <v>0</v>
      </c>
      <c r="QU281" s="862">
        <v>0</v>
      </c>
      <c r="QV281" s="862">
        <v>0</v>
      </c>
      <c r="QW281" s="862">
        <v>0</v>
      </c>
      <c r="QX281" s="862">
        <v>0</v>
      </c>
      <c r="QY281" s="862">
        <v>0</v>
      </c>
      <c r="QZ281" s="862">
        <v>0</v>
      </c>
      <c r="RA281" s="862">
        <v>0</v>
      </c>
      <c r="RB281" s="862">
        <v>0</v>
      </c>
      <c r="RC281" s="862">
        <v>0</v>
      </c>
      <c r="RD281" s="862">
        <v>0</v>
      </c>
      <c r="RE281" s="862">
        <v>0</v>
      </c>
      <c r="RF281" s="862">
        <v>0</v>
      </c>
      <c r="RG281" s="862">
        <v>0</v>
      </c>
      <c r="RH281" s="862">
        <v>0</v>
      </c>
      <c r="RI281" s="862">
        <v>0</v>
      </c>
      <c r="RJ281" s="862">
        <v>0</v>
      </c>
      <c r="RK281" s="862">
        <v>0</v>
      </c>
      <c r="RL281" s="862">
        <v>0</v>
      </c>
      <c r="RM281" s="862">
        <v>0</v>
      </c>
      <c r="RN281" s="862">
        <v>0</v>
      </c>
      <c r="RO281" s="862">
        <v>0</v>
      </c>
      <c r="RP281" s="862">
        <v>0</v>
      </c>
      <c r="RQ281" s="862">
        <v>0</v>
      </c>
      <c r="RR281" s="862">
        <v>0</v>
      </c>
      <c r="RS281" s="862">
        <v>0</v>
      </c>
      <c r="RT281" s="862">
        <v>0</v>
      </c>
      <c r="RU281" s="862">
        <v>0</v>
      </c>
      <c r="RV281" s="862">
        <v>0</v>
      </c>
      <c r="RW281" s="862">
        <v>0</v>
      </c>
      <c r="RX281" s="862">
        <v>0</v>
      </c>
      <c r="RY281" s="862">
        <v>0</v>
      </c>
      <c r="RZ281" s="862">
        <v>0</v>
      </c>
      <c r="SA281" s="862">
        <v>0</v>
      </c>
      <c r="SB281" s="862">
        <v>0</v>
      </c>
      <c r="SC281" s="862">
        <v>0</v>
      </c>
      <c r="SD281" s="862">
        <v>0</v>
      </c>
      <c r="SE281" s="862">
        <v>0</v>
      </c>
      <c r="SF281" s="862">
        <v>0</v>
      </c>
      <c r="SG281" s="862">
        <v>0</v>
      </c>
      <c r="SH281" s="862">
        <v>0</v>
      </c>
      <c r="SI281" s="862">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933</v>
      </c>
      <c r="J282" s="764"/>
      <c r="K282" s="862">
        <v>0</v>
      </c>
      <c r="L282" s="862">
        <v>0</v>
      </c>
      <c r="M282" s="862">
        <v>0</v>
      </c>
      <c r="N282" s="862">
        <v>0</v>
      </c>
      <c r="O282" s="862">
        <v>0</v>
      </c>
      <c r="P282" s="862">
        <v>0</v>
      </c>
      <c r="Q282" s="862">
        <v>0</v>
      </c>
      <c r="R282" s="862">
        <v>0</v>
      </c>
      <c r="S282" s="862">
        <v>0</v>
      </c>
      <c r="T282" s="862">
        <v>0</v>
      </c>
      <c r="U282" s="862">
        <v>0</v>
      </c>
      <c r="V282" s="862">
        <v>0</v>
      </c>
      <c r="W282" s="862">
        <v>0</v>
      </c>
      <c r="X282" s="862">
        <v>0</v>
      </c>
      <c r="Y282" s="862">
        <v>0</v>
      </c>
      <c r="Z282" s="862">
        <v>0</v>
      </c>
      <c r="AA282" s="862">
        <v>0</v>
      </c>
      <c r="AB282" s="862">
        <v>0</v>
      </c>
      <c r="AC282" s="862">
        <v>0</v>
      </c>
      <c r="AD282" s="862">
        <v>0</v>
      </c>
      <c r="AE282" s="862">
        <v>0</v>
      </c>
      <c r="AF282" s="862">
        <v>0</v>
      </c>
      <c r="AG282" s="862">
        <v>0</v>
      </c>
      <c r="AH282" s="862">
        <v>0</v>
      </c>
      <c r="AI282" s="862">
        <v>0</v>
      </c>
      <c r="AJ282" s="862">
        <v>0</v>
      </c>
      <c r="AK282" s="862">
        <v>0</v>
      </c>
      <c r="AL282" s="862">
        <v>0</v>
      </c>
      <c r="AM282" s="862">
        <v>0</v>
      </c>
      <c r="AN282" s="862">
        <v>0</v>
      </c>
      <c r="AO282" s="862">
        <v>0</v>
      </c>
      <c r="AP282" s="862">
        <v>0</v>
      </c>
      <c r="AQ282" s="862">
        <v>0</v>
      </c>
      <c r="AR282" s="862">
        <v>0</v>
      </c>
      <c r="AS282" s="862">
        <v>0</v>
      </c>
      <c r="AT282" s="862">
        <v>0</v>
      </c>
      <c r="AU282" s="862">
        <v>0</v>
      </c>
      <c r="AV282" s="862">
        <v>0</v>
      </c>
      <c r="AW282" s="862">
        <v>0</v>
      </c>
      <c r="AX282" s="862">
        <v>0</v>
      </c>
      <c r="AY282" s="862">
        <v>0</v>
      </c>
      <c r="AZ282" s="862">
        <v>0</v>
      </c>
      <c r="BA282" s="862">
        <v>0</v>
      </c>
      <c r="BB282" s="862">
        <v>0</v>
      </c>
      <c r="BC282" s="862">
        <v>0</v>
      </c>
      <c r="BD282" s="862">
        <v>0</v>
      </c>
      <c r="BE282" s="862">
        <v>0</v>
      </c>
      <c r="BF282" s="862">
        <v>0</v>
      </c>
      <c r="BG282" s="862">
        <v>0</v>
      </c>
      <c r="BH282" s="862">
        <v>0</v>
      </c>
      <c r="BI282" s="862">
        <v>0</v>
      </c>
      <c r="BJ282" s="862">
        <v>0</v>
      </c>
      <c r="BK282" s="862">
        <v>0</v>
      </c>
      <c r="BL282" s="862">
        <v>0</v>
      </c>
      <c r="BM282" s="862">
        <v>0</v>
      </c>
      <c r="BN282" s="862">
        <v>0</v>
      </c>
      <c r="BO282" s="862">
        <v>0</v>
      </c>
      <c r="BP282" s="862">
        <v>0</v>
      </c>
      <c r="BQ282" s="862">
        <v>0</v>
      </c>
      <c r="BR282" s="862">
        <v>0</v>
      </c>
      <c r="BS282" s="862">
        <v>0</v>
      </c>
      <c r="BT282" s="862">
        <v>0</v>
      </c>
      <c r="BU282" s="862">
        <v>0</v>
      </c>
      <c r="BV282" s="862">
        <v>0</v>
      </c>
      <c r="BW282" s="862">
        <v>0</v>
      </c>
      <c r="BX282" s="862">
        <v>0</v>
      </c>
      <c r="BY282" s="862">
        <v>0</v>
      </c>
      <c r="BZ282" s="862">
        <v>0</v>
      </c>
      <c r="CA282" s="862">
        <v>0</v>
      </c>
      <c r="CB282" s="862">
        <v>0</v>
      </c>
      <c r="CC282" s="862">
        <v>0</v>
      </c>
      <c r="CD282" s="862">
        <v>0</v>
      </c>
      <c r="CE282" s="862">
        <v>0</v>
      </c>
      <c r="CF282" s="862">
        <v>0</v>
      </c>
      <c r="CG282" s="862">
        <v>0</v>
      </c>
      <c r="CH282" s="862">
        <v>0</v>
      </c>
      <c r="CI282" s="862">
        <v>0</v>
      </c>
      <c r="CJ282" s="862">
        <v>0</v>
      </c>
      <c r="CK282" s="862">
        <v>0</v>
      </c>
      <c r="CL282" s="862">
        <v>0</v>
      </c>
      <c r="CM282" s="862">
        <v>0</v>
      </c>
      <c r="CN282" s="862">
        <v>0</v>
      </c>
      <c r="CO282" s="862">
        <v>0</v>
      </c>
      <c r="CP282" s="862">
        <v>0</v>
      </c>
      <c r="CQ282" s="862">
        <v>0</v>
      </c>
      <c r="CR282" s="862">
        <v>0</v>
      </c>
      <c r="CS282" s="862">
        <v>0</v>
      </c>
      <c r="CT282" s="862">
        <v>0</v>
      </c>
      <c r="CU282" s="862">
        <v>0</v>
      </c>
      <c r="CV282" s="862">
        <v>0</v>
      </c>
      <c r="CW282" s="862">
        <v>0</v>
      </c>
      <c r="CX282" s="862">
        <v>0</v>
      </c>
      <c r="CY282" s="862">
        <v>0</v>
      </c>
      <c r="CZ282" s="862">
        <v>0</v>
      </c>
      <c r="DA282" s="862">
        <v>0</v>
      </c>
      <c r="DB282" s="862">
        <v>0</v>
      </c>
      <c r="DC282" s="862">
        <v>0</v>
      </c>
      <c r="DD282" s="862">
        <v>0</v>
      </c>
      <c r="DE282" s="862">
        <v>0</v>
      </c>
      <c r="DF282" s="862">
        <v>0</v>
      </c>
      <c r="DG282" s="862">
        <v>0</v>
      </c>
      <c r="DH282" s="862">
        <v>0</v>
      </c>
      <c r="DI282" s="862">
        <v>0</v>
      </c>
      <c r="DJ282" s="862">
        <v>0</v>
      </c>
      <c r="DK282" s="862">
        <v>0</v>
      </c>
      <c r="DL282" s="862">
        <v>0</v>
      </c>
      <c r="DM282" s="862">
        <v>0</v>
      </c>
      <c r="DN282" s="862">
        <v>0</v>
      </c>
      <c r="DO282" s="862">
        <v>0</v>
      </c>
      <c r="DP282" s="862">
        <v>0</v>
      </c>
      <c r="DQ282" s="862">
        <v>0</v>
      </c>
      <c r="DR282" s="862">
        <v>0</v>
      </c>
      <c r="DS282" s="862">
        <v>0</v>
      </c>
      <c r="DT282" s="862">
        <v>0</v>
      </c>
      <c r="DU282" s="862">
        <v>0</v>
      </c>
      <c r="DV282" s="862">
        <v>0</v>
      </c>
      <c r="DW282" s="862">
        <v>0</v>
      </c>
      <c r="DX282" s="862">
        <v>0</v>
      </c>
      <c r="DY282" s="862">
        <v>0</v>
      </c>
      <c r="DZ282" s="862">
        <v>0</v>
      </c>
      <c r="EA282" s="862">
        <v>0</v>
      </c>
      <c r="EB282" s="862">
        <v>0</v>
      </c>
      <c r="EC282" s="862">
        <v>0</v>
      </c>
      <c r="ED282" s="862">
        <v>0</v>
      </c>
      <c r="EE282" s="862">
        <v>0</v>
      </c>
      <c r="EF282" s="862">
        <v>0</v>
      </c>
      <c r="EG282" s="862">
        <v>0</v>
      </c>
      <c r="EH282" s="862">
        <v>0</v>
      </c>
      <c r="EI282" s="862">
        <v>0</v>
      </c>
      <c r="EJ282" s="862">
        <v>0</v>
      </c>
      <c r="EK282" s="862">
        <v>0</v>
      </c>
      <c r="EL282" s="862">
        <v>0</v>
      </c>
      <c r="EM282" s="862">
        <v>0</v>
      </c>
      <c r="EN282" s="862">
        <v>0</v>
      </c>
      <c r="EO282" s="862">
        <v>0</v>
      </c>
      <c r="EP282" s="862">
        <v>0</v>
      </c>
      <c r="EQ282" s="862">
        <v>0</v>
      </c>
      <c r="ER282" s="862">
        <v>0</v>
      </c>
      <c r="ES282" s="862">
        <v>0</v>
      </c>
      <c r="ET282" s="862">
        <v>0</v>
      </c>
      <c r="EU282" s="862">
        <v>0</v>
      </c>
      <c r="EV282" s="862">
        <v>0</v>
      </c>
      <c r="EW282" s="862">
        <v>0</v>
      </c>
      <c r="EX282" s="862">
        <v>0</v>
      </c>
      <c r="EY282" s="862">
        <v>0</v>
      </c>
      <c r="EZ282" s="862">
        <v>0</v>
      </c>
      <c r="FA282" s="862">
        <v>0</v>
      </c>
      <c r="FB282" s="862">
        <v>0</v>
      </c>
      <c r="FC282" s="862">
        <v>0</v>
      </c>
      <c r="FD282" s="862">
        <v>0</v>
      </c>
      <c r="FE282" s="862">
        <v>0</v>
      </c>
      <c r="FF282" s="862">
        <v>0</v>
      </c>
      <c r="FG282" s="862">
        <v>0</v>
      </c>
      <c r="FH282" s="862">
        <v>0</v>
      </c>
      <c r="FI282" s="862">
        <v>0</v>
      </c>
      <c r="FJ282" s="862">
        <v>0</v>
      </c>
      <c r="FK282" s="862">
        <v>0</v>
      </c>
      <c r="FL282" s="862">
        <v>0</v>
      </c>
      <c r="FM282" s="862">
        <v>0</v>
      </c>
      <c r="FN282" s="862">
        <v>0</v>
      </c>
      <c r="FO282" s="862">
        <v>0</v>
      </c>
      <c r="FP282" s="862">
        <v>0</v>
      </c>
      <c r="FQ282" s="862">
        <v>0</v>
      </c>
      <c r="FR282" s="862">
        <v>0</v>
      </c>
      <c r="FS282" s="862">
        <v>0</v>
      </c>
      <c r="FT282" s="862">
        <v>0</v>
      </c>
      <c r="FU282" s="862">
        <v>0</v>
      </c>
      <c r="FV282" s="862">
        <v>0</v>
      </c>
      <c r="FW282" s="862">
        <v>0</v>
      </c>
      <c r="FX282" s="862">
        <v>0</v>
      </c>
      <c r="FY282" s="862">
        <v>0</v>
      </c>
      <c r="FZ282" s="862">
        <v>0</v>
      </c>
      <c r="GA282" s="862">
        <v>0</v>
      </c>
      <c r="GB282" s="862">
        <v>0</v>
      </c>
      <c r="GC282" s="862">
        <v>0</v>
      </c>
      <c r="GD282" s="862">
        <v>0</v>
      </c>
      <c r="GE282" s="862">
        <v>0</v>
      </c>
      <c r="GF282" s="862">
        <v>0</v>
      </c>
      <c r="GG282" s="862">
        <v>0</v>
      </c>
      <c r="GH282" s="862">
        <v>0</v>
      </c>
      <c r="GI282" s="862">
        <v>0</v>
      </c>
      <c r="GJ282" s="862">
        <v>0</v>
      </c>
      <c r="GK282" s="862">
        <v>0</v>
      </c>
      <c r="GL282" s="862">
        <v>0</v>
      </c>
      <c r="GM282" s="862">
        <v>0</v>
      </c>
      <c r="GN282" s="862">
        <v>0</v>
      </c>
      <c r="GO282" s="862">
        <v>0</v>
      </c>
      <c r="GP282" s="862">
        <v>0</v>
      </c>
      <c r="GQ282" s="862">
        <v>0</v>
      </c>
      <c r="GR282" s="862">
        <v>0</v>
      </c>
      <c r="GS282" s="862">
        <v>0</v>
      </c>
      <c r="GT282" s="862">
        <v>0</v>
      </c>
      <c r="GU282" s="862">
        <v>0</v>
      </c>
      <c r="GV282" s="862">
        <v>0</v>
      </c>
      <c r="GW282" s="862">
        <v>0</v>
      </c>
      <c r="GX282" s="862">
        <v>0</v>
      </c>
      <c r="GY282" s="862">
        <v>0</v>
      </c>
      <c r="GZ282" s="862">
        <v>0</v>
      </c>
      <c r="HA282" s="862">
        <v>0</v>
      </c>
      <c r="HB282" s="862">
        <v>0</v>
      </c>
      <c r="HC282" s="862">
        <v>0</v>
      </c>
      <c r="HD282" s="862">
        <v>0</v>
      </c>
      <c r="HE282" s="862">
        <v>0</v>
      </c>
      <c r="HF282" s="862">
        <v>0</v>
      </c>
      <c r="HG282" s="862">
        <v>0</v>
      </c>
      <c r="HH282" s="862">
        <v>0</v>
      </c>
      <c r="HI282" s="862">
        <v>0</v>
      </c>
      <c r="HJ282" s="862">
        <v>0</v>
      </c>
      <c r="HK282" s="862">
        <v>0</v>
      </c>
      <c r="HL282" s="862">
        <v>0</v>
      </c>
      <c r="HM282" s="862">
        <v>0</v>
      </c>
      <c r="HN282" s="862">
        <v>0</v>
      </c>
      <c r="HO282" s="862">
        <v>0</v>
      </c>
      <c r="HP282" s="862">
        <v>0</v>
      </c>
      <c r="HQ282" s="862">
        <v>0</v>
      </c>
      <c r="HR282" s="862">
        <v>0</v>
      </c>
      <c r="HS282" s="862">
        <v>0</v>
      </c>
      <c r="HT282" s="862">
        <v>0</v>
      </c>
      <c r="HU282" s="862">
        <v>0</v>
      </c>
      <c r="HV282" s="862">
        <v>0</v>
      </c>
      <c r="HW282" s="862">
        <v>0</v>
      </c>
      <c r="HX282" s="862">
        <v>0</v>
      </c>
      <c r="HY282" s="862">
        <v>0</v>
      </c>
      <c r="HZ282" s="862">
        <v>0</v>
      </c>
      <c r="IA282" s="862">
        <v>0</v>
      </c>
      <c r="IB282" s="862">
        <v>0</v>
      </c>
      <c r="IC282" s="862">
        <v>0</v>
      </c>
      <c r="ID282" s="862">
        <v>0</v>
      </c>
      <c r="IE282" s="862">
        <v>0</v>
      </c>
      <c r="IF282" s="862">
        <v>0</v>
      </c>
      <c r="IG282" s="862">
        <v>0</v>
      </c>
      <c r="IH282" s="862">
        <v>0</v>
      </c>
      <c r="II282" s="862">
        <v>0</v>
      </c>
      <c r="IJ282" s="862">
        <v>0</v>
      </c>
      <c r="IK282" s="862">
        <v>0</v>
      </c>
      <c r="IL282" s="862">
        <v>0</v>
      </c>
      <c r="IM282" s="862">
        <v>0</v>
      </c>
      <c r="IN282" s="862">
        <v>0</v>
      </c>
      <c r="IO282" s="862">
        <v>0</v>
      </c>
      <c r="IP282" s="862">
        <v>0</v>
      </c>
      <c r="IQ282" s="862">
        <v>0</v>
      </c>
      <c r="IR282" s="862">
        <v>0</v>
      </c>
      <c r="IS282" s="862">
        <v>0</v>
      </c>
      <c r="IT282" s="862">
        <v>0</v>
      </c>
      <c r="IU282" s="862">
        <v>0</v>
      </c>
      <c r="IV282" s="862">
        <v>0</v>
      </c>
      <c r="IW282" s="862">
        <v>0</v>
      </c>
      <c r="IX282" s="862">
        <v>0</v>
      </c>
      <c r="IY282" s="862">
        <v>0</v>
      </c>
      <c r="IZ282" s="862">
        <v>0</v>
      </c>
      <c r="JA282" s="862">
        <v>0</v>
      </c>
      <c r="JB282" s="862">
        <v>0</v>
      </c>
      <c r="JC282" s="862">
        <v>0</v>
      </c>
      <c r="JD282" s="862">
        <v>0</v>
      </c>
      <c r="JE282" s="862">
        <v>0</v>
      </c>
      <c r="JF282" s="862">
        <v>0</v>
      </c>
      <c r="JG282" s="862">
        <v>0</v>
      </c>
      <c r="JH282" s="862">
        <v>0</v>
      </c>
      <c r="JI282" s="862">
        <v>0</v>
      </c>
      <c r="JJ282" s="862">
        <v>0</v>
      </c>
      <c r="JK282" s="862">
        <v>0</v>
      </c>
      <c r="JL282" s="862">
        <v>0</v>
      </c>
      <c r="JM282" s="862">
        <v>0</v>
      </c>
      <c r="JN282" s="862">
        <v>0</v>
      </c>
      <c r="JO282" s="862">
        <v>0</v>
      </c>
      <c r="JP282" s="862">
        <v>0</v>
      </c>
      <c r="JQ282" s="862">
        <v>0</v>
      </c>
      <c r="JR282" s="862">
        <v>0</v>
      </c>
      <c r="JS282" s="862">
        <v>0</v>
      </c>
      <c r="JT282" s="862">
        <v>0</v>
      </c>
      <c r="JU282" s="862">
        <v>0</v>
      </c>
      <c r="JV282" s="862">
        <v>0</v>
      </c>
      <c r="JW282" s="862">
        <v>0</v>
      </c>
      <c r="JX282" s="862">
        <v>0</v>
      </c>
      <c r="JY282" s="862">
        <v>0</v>
      </c>
      <c r="JZ282" s="862">
        <v>0</v>
      </c>
      <c r="KA282" s="862">
        <v>0</v>
      </c>
      <c r="KB282" s="862">
        <v>0</v>
      </c>
      <c r="KC282" s="862">
        <v>0</v>
      </c>
      <c r="KD282" s="862">
        <v>0</v>
      </c>
      <c r="KE282" s="862">
        <v>0</v>
      </c>
      <c r="KF282" s="862">
        <v>0</v>
      </c>
      <c r="KG282" s="862">
        <v>0</v>
      </c>
      <c r="KH282" s="862">
        <v>0</v>
      </c>
      <c r="KI282" s="862">
        <v>0</v>
      </c>
      <c r="KJ282" s="862">
        <v>0</v>
      </c>
      <c r="KK282" s="862">
        <v>0</v>
      </c>
      <c r="KL282" s="862">
        <v>0</v>
      </c>
      <c r="KM282" s="862">
        <v>0</v>
      </c>
      <c r="KN282" s="862">
        <v>0</v>
      </c>
      <c r="KO282" s="862">
        <v>0</v>
      </c>
      <c r="KP282" s="862">
        <v>0</v>
      </c>
      <c r="KQ282" s="862">
        <v>0</v>
      </c>
      <c r="KR282" s="862">
        <v>0</v>
      </c>
      <c r="KS282" s="862">
        <v>0</v>
      </c>
      <c r="KT282" s="862">
        <v>0</v>
      </c>
      <c r="KU282" s="862">
        <v>0</v>
      </c>
      <c r="KV282" s="862">
        <v>0</v>
      </c>
      <c r="KW282" s="862">
        <v>0</v>
      </c>
      <c r="KX282" s="862">
        <v>0</v>
      </c>
      <c r="KY282" s="862">
        <v>0</v>
      </c>
      <c r="KZ282" s="862">
        <v>0</v>
      </c>
      <c r="LA282" s="862">
        <v>0</v>
      </c>
      <c r="LB282" s="862">
        <v>0</v>
      </c>
      <c r="LC282" s="862">
        <v>0</v>
      </c>
      <c r="LD282" s="862">
        <v>0</v>
      </c>
      <c r="LE282" s="862">
        <v>0</v>
      </c>
      <c r="LF282" s="862">
        <v>0</v>
      </c>
      <c r="LG282" s="862">
        <v>0</v>
      </c>
      <c r="LH282" s="862">
        <v>0</v>
      </c>
      <c r="LI282" s="862">
        <v>0</v>
      </c>
      <c r="LJ282" s="862">
        <v>0</v>
      </c>
      <c r="LK282" s="862">
        <v>0</v>
      </c>
      <c r="LL282" s="862">
        <v>0</v>
      </c>
      <c r="LM282" s="862">
        <v>0</v>
      </c>
      <c r="LN282" s="862">
        <v>0</v>
      </c>
      <c r="LO282" s="862">
        <v>0</v>
      </c>
      <c r="LP282" s="862">
        <v>0</v>
      </c>
      <c r="LQ282" s="862">
        <v>0</v>
      </c>
      <c r="LR282" s="862">
        <v>0</v>
      </c>
      <c r="LS282" s="862">
        <v>0</v>
      </c>
      <c r="LT282" s="862">
        <v>0</v>
      </c>
      <c r="LU282" s="862">
        <v>0</v>
      </c>
      <c r="LV282" s="862">
        <v>0</v>
      </c>
      <c r="LW282" s="862">
        <v>0</v>
      </c>
      <c r="LX282" s="862">
        <v>0</v>
      </c>
      <c r="LY282" s="862">
        <v>0</v>
      </c>
      <c r="LZ282" s="862">
        <v>0</v>
      </c>
      <c r="MA282" s="862">
        <v>0</v>
      </c>
      <c r="MB282" s="862">
        <v>0</v>
      </c>
      <c r="MC282" s="862">
        <v>0</v>
      </c>
      <c r="MD282" s="862">
        <v>0</v>
      </c>
      <c r="ME282" s="862">
        <v>0</v>
      </c>
      <c r="MF282" s="862">
        <v>0</v>
      </c>
      <c r="MG282" s="862">
        <v>0</v>
      </c>
      <c r="MH282" s="862">
        <v>0</v>
      </c>
      <c r="MI282" s="862">
        <v>0</v>
      </c>
      <c r="MJ282" s="862">
        <v>0</v>
      </c>
      <c r="MK282" s="862">
        <v>0</v>
      </c>
      <c r="ML282" s="862">
        <v>0</v>
      </c>
      <c r="MM282" s="862">
        <v>0</v>
      </c>
      <c r="MN282" s="862">
        <v>0</v>
      </c>
      <c r="MO282" s="862">
        <v>0</v>
      </c>
      <c r="MP282" s="862">
        <v>0</v>
      </c>
      <c r="MQ282" s="862">
        <v>0</v>
      </c>
      <c r="MR282" s="862">
        <v>0</v>
      </c>
      <c r="MS282" s="862">
        <v>0</v>
      </c>
      <c r="MT282" s="862">
        <v>0</v>
      </c>
      <c r="MU282" s="862">
        <v>0</v>
      </c>
      <c r="MV282" s="862">
        <v>0</v>
      </c>
      <c r="MW282" s="862">
        <v>0</v>
      </c>
      <c r="MX282" s="862">
        <v>0</v>
      </c>
      <c r="MY282" s="862">
        <v>0</v>
      </c>
      <c r="MZ282" s="862">
        <v>0</v>
      </c>
      <c r="NA282" s="862">
        <v>0</v>
      </c>
      <c r="NB282" s="862">
        <v>0</v>
      </c>
      <c r="NC282" s="862">
        <v>0</v>
      </c>
      <c r="ND282" s="862">
        <v>0</v>
      </c>
      <c r="NE282" s="862">
        <v>0</v>
      </c>
      <c r="NF282" s="862">
        <v>0</v>
      </c>
      <c r="NG282" s="862">
        <v>0</v>
      </c>
      <c r="NH282" s="862">
        <v>0</v>
      </c>
      <c r="NI282" s="862">
        <v>0</v>
      </c>
      <c r="NJ282" s="862">
        <v>0</v>
      </c>
      <c r="NK282" s="862">
        <v>0</v>
      </c>
      <c r="NL282" s="862">
        <v>0</v>
      </c>
      <c r="NM282" s="862">
        <v>0</v>
      </c>
      <c r="NN282" s="862">
        <v>0</v>
      </c>
      <c r="NO282" s="862">
        <v>0</v>
      </c>
      <c r="NP282" s="862">
        <v>0</v>
      </c>
      <c r="NQ282" s="862">
        <v>0</v>
      </c>
      <c r="NR282" s="862">
        <v>0</v>
      </c>
      <c r="NS282" s="862">
        <v>0</v>
      </c>
      <c r="NT282" s="862">
        <v>0</v>
      </c>
      <c r="NU282" s="862">
        <v>0</v>
      </c>
      <c r="NV282" s="862">
        <v>0</v>
      </c>
      <c r="NW282" s="862">
        <v>0</v>
      </c>
      <c r="NX282" s="862">
        <v>0</v>
      </c>
      <c r="NY282" s="862">
        <v>0</v>
      </c>
      <c r="NZ282" s="862">
        <v>0</v>
      </c>
      <c r="OA282" s="862">
        <v>0</v>
      </c>
      <c r="OB282" s="862">
        <v>0</v>
      </c>
      <c r="OC282" s="862">
        <v>0</v>
      </c>
      <c r="OD282" s="862">
        <v>0</v>
      </c>
      <c r="OE282" s="862">
        <v>0</v>
      </c>
      <c r="OF282" s="862">
        <v>0</v>
      </c>
      <c r="OG282" s="862">
        <v>0</v>
      </c>
      <c r="OH282" s="862">
        <v>0</v>
      </c>
      <c r="OI282" s="862">
        <v>0</v>
      </c>
      <c r="OJ282" s="862">
        <v>0</v>
      </c>
      <c r="OK282" s="862">
        <v>0</v>
      </c>
      <c r="OL282" s="862">
        <v>0</v>
      </c>
      <c r="OM282" s="862">
        <v>0</v>
      </c>
      <c r="ON282" s="862">
        <v>0</v>
      </c>
      <c r="OO282" s="862">
        <v>0</v>
      </c>
      <c r="OP282" s="862">
        <v>0</v>
      </c>
      <c r="OQ282" s="862">
        <v>0</v>
      </c>
      <c r="OR282" s="862">
        <v>0</v>
      </c>
      <c r="OS282" s="862">
        <v>0</v>
      </c>
      <c r="OT282" s="862">
        <v>0</v>
      </c>
      <c r="OU282" s="862">
        <v>0</v>
      </c>
      <c r="OV282" s="862">
        <v>0</v>
      </c>
      <c r="OW282" s="862">
        <v>0</v>
      </c>
      <c r="OX282" s="862">
        <v>0</v>
      </c>
      <c r="OY282" s="862">
        <v>0</v>
      </c>
      <c r="OZ282" s="862">
        <v>0</v>
      </c>
      <c r="PA282" s="862">
        <v>0</v>
      </c>
      <c r="PB282" s="862">
        <v>0</v>
      </c>
      <c r="PC282" s="862">
        <v>0</v>
      </c>
      <c r="PD282" s="862">
        <v>0</v>
      </c>
      <c r="PE282" s="862">
        <v>0</v>
      </c>
      <c r="PF282" s="862">
        <v>0</v>
      </c>
      <c r="PG282" s="862">
        <v>0</v>
      </c>
      <c r="PH282" s="862">
        <v>0</v>
      </c>
      <c r="PI282" s="862">
        <v>0</v>
      </c>
      <c r="PJ282" s="862">
        <v>0</v>
      </c>
      <c r="PK282" s="862">
        <v>0</v>
      </c>
      <c r="PL282" s="862">
        <v>0</v>
      </c>
      <c r="PM282" s="862">
        <v>0</v>
      </c>
      <c r="PN282" s="862">
        <v>0</v>
      </c>
      <c r="PO282" s="862">
        <v>0</v>
      </c>
      <c r="PP282" s="862">
        <v>0</v>
      </c>
      <c r="PQ282" s="862">
        <v>0</v>
      </c>
      <c r="PR282" s="862">
        <v>0</v>
      </c>
      <c r="PS282" s="862">
        <v>0</v>
      </c>
      <c r="PT282" s="862">
        <v>0</v>
      </c>
      <c r="PU282" s="862">
        <v>0</v>
      </c>
      <c r="PV282" s="862">
        <v>0</v>
      </c>
      <c r="PW282" s="862">
        <v>0</v>
      </c>
      <c r="PX282" s="862">
        <v>0</v>
      </c>
      <c r="PY282" s="862">
        <v>0</v>
      </c>
      <c r="PZ282" s="862">
        <v>0</v>
      </c>
      <c r="QA282" s="862">
        <v>0</v>
      </c>
      <c r="QB282" s="862">
        <v>0</v>
      </c>
      <c r="QC282" s="862">
        <v>0</v>
      </c>
      <c r="QD282" s="862">
        <v>0</v>
      </c>
      <c r="QE282" s="862">
        <v>0</v>
      </c>
      <c r="QF282" s="862">
        <v>0</v>
      </c>
      <c r="QG282" s="862">
        <v>0</v>
      </c>
      <c r="QH282" s="862">
        <v>0</v>
      </c>
      <c r="QI282" s="862">
        <v>0</v>
      </c>
      <c r="QJ282" s="862">
        <v>0</v>
      </c>
      <c r="QK282" s="862">
        <v>0</v>
      </c>
      <c r="QL282" s="862">
        <v>0</v>
      </c>
      <c r="QM282" s="862">
        <v>0</v>
      </c>
      <c r="QN282" s="862">
        <v>0</v>
      </c>
      <c r="QO282" s="862">
        <v>0</v>
      </c>
      <c r="QP282" s="862">
        <v>0</v>
      </c>
      <c r="QQ282" s="862">
        <v>0</v>
      </c>
      <c r="QR282" s="862">
        <v>0</v>
      </c>
      <c r="QS282" s="862">
        <v>0</v>
      </c>
      <c r="QT282" s="862">
        <v>0</v>
      </c>
      <c r="QU282" s="862">
        <v>0</v>
      </c>
      <c r="QV282" s="862">
        <v>0</v>
      </c>
      <c r="QW282" s="862">
        <v>0</v>
      </c>
      <c r="QX282" s="862">
        <v>0</v>
      </c>
      <c r="QY282" s="862">
        <v>0</v>
      </c>
      <c r="QZ282" s="862">
        <v>0</v>
      </c>
      <c r="RA282" s="862">
        <v>0</v>
      </c>
      <c r="RB282" s="862">
        <v>0</v>
      </c>
      <c r="RC282" s="862">
        <v>0</v>
      </c>
      <c r="RD282" s="862">
        <v>0</v>
      </c>
      <c r="RE282" s="862">
        <v>0</v>
      </c>
      <c r="RF282" s="862">
        <v>0</v>
      </c>
      <c r="RG282" s="862">
        <v>0</v>
      </c>
      <c r="RH282" s="862">
        <v>0</v>
      </c>
      <c r="RI282" s="862">
        <v>0</v>
      </c>
      <c r="RJ282" s="862">
        <v>0</v>
      </c>
      <c r="RK282" s="862">
        <v>0</v>
      </c>
      <c r="RL282" s="862">
        <v>0</v>
      </c>
      <c r="RM282" s="862">
        <v>0</v>
      </c>
      <c r="RN282" s="862">
        <v>0</v>
      </c>
      <c r="RO282" s="862">
        <v>0</v>
      </c>
      <c r="RP282" s="862">
        <v>0</v>
      </c>
      <c r="RQ282" s="862">
        <v>0</v>
      </c>
      <c r="RR282" s="862">
        <v>0</v>
      </c>
      <c r="RS282" s="862">
        <v>0</v>
      </c>
      <c r="RT282" s="862">
        <v>0</v>
      </c>
      <c r="RU282" s="862">
        <v>0</v>
      </c>
      <c r="RV282" s="862">
        <v>0</v>
      </c>
      <c r="RW282" s="862">
        <v>0</v>
      </c>
      <c r="RX282" s="862">
        <v>0</v>
      </c>
      <c r="RY282" s="862">
        <v>0</v>
      </c>
      <c r="RZ282" s="862">
        <v>0</v>
      </c>
      <c r="SA282" s="862">
        <v>0</v>
      </c>
      <c r="SB282" s="862">
        <v>0</v>
      </c>
      <c r="SC282" s="862">
        <v>0</v>
      </c>
      <c r="SD282" s="862">
        <v>0</v>
      </c>
      <c r="SE282" s="862">
        <v>0</v>
      </c>
      <c r="SF282" s="862">
        <v>0</v>
      </c>
      <c r="SG282" s="862">
        <v>0</v>
      </c>
      <c r="SH282" s="862">
        <v>0</v>
      </c>
      <c r="SI282" s="862">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939</v>
      </c>
      <c r="J283" s="764"/>
      <c r="K283" s="862">
        <v>0</v>
      </c>
      <c r="L283" s="862">
        <v>0</v>
      </c>
      <c r="M283" s="862">
        <v>0</v>
      </c>
      <c r="N283" s="862">
        <v>0</v>
      </c>
      <c r="O283" s="862">
        <v>0</v>
      </c>
      <c r="P283" s="862">
        <v>0</v>
      </c>
      <c r="Q283" s="862">
        <v>0</v>
      </c>
      <c r="R283" s="862">
        <v>0</v>
      </c>
      <c r="S283" s="862">
        <v>0</v>
      </c>
      <c r="T283" s="862">
        <v>0</v>
      </c>
      <c r="U283" s="862">
        <v>0</v>
      </c>
      <c r="V283" s="862">
        <v>0</v>
      </c>
      <c r="W283" s="862">
        <v>0</v>
      </c>
      <c r="X283" s="862">
        <v>0</v>
      </c>
      <c r="Y283" s="862">
        <v>0</v>
      </c>
      <c r="Z283" s="862">
        <v>0</v>
      </c>
      <c r="AA283" s="862">
        <v>0</v>
      </c>
      <c r="AB283" s="862">
        <v>0</v>
      </c>
      <c r="AC283" s="862">
        <v>0</v>
      </c>
      <c r="AD283" s="862">
        <v>0</v>
      </c>
      <c r="AE283" s="862">
        <v>0</v>
      </c>
      <c r="AF283" s="862">
        <v>0</v>
      </c>
      <c r="AG283" s="862">
        <v>0</v>
      </c>
      <c r="AH283" s="862">
        <v>0</v>
      </c>
      <c r="AI283" s="862">
        <v>0</v>
      </c>
      <c r="AJ283" s="862">
        <v>0</v>
      </c>
      <c r="AK283" s="862">
        <v>0</v>
      </c>
      <c r="AL283" s="862">
        <v>0</v>
      </c>
      <c r="AM283" s="862">
        <v>0</v>
      </c>
      <c r="AN283" s="862">
        <v>0</v>
      </c>
      <c r="AO283" s="862">
        <v>0</v>
      </c>
      <c r="AP283" s="862">
        <v>0</v>
      </c>
      <c r="AQ283" s="862">
        <v>0</v>
      </c>
      <c r="AR283" s="862">
        <v>0</v>
      </c>
      <c r="AS283" s="862">
        <v>0</v>
      </c>
      <c r="AT283" s="862">
        <v>0</v>
      </c>
      <c r="AU283" s="862">
        <v>0</v>
      </c>
      <c r="AV283" s="862">
        <v>0</v>
      </c>
      <c r="AW283" s="862">
        <v>0</v>
      </c>
      <c r="AX283" s="862">
        <v>0</v>
      </c>
      <c r="AY283" s="862">
        <v>0</v>
      </c>
      <c r="AZ283" s="862">
        <v>0</v>
      </c>
      <c r="BA283" s="862">
        <v>0</v>
      </c>
      <c r="BB283" s="862">
        <v>0</v>
      </c>
      <c r="BC283" s="862">
        <v>0</v>
      </c>
      <c r="BD283" s="862">
        <v>0</v>
      </c>
      <c r="BE283" s="862">
        <v>0</v>
      </c>
      <c r="BF283" s="862">
        <v>0</v>
      </c>
      <c r="BG283" s="862">
        <v>0</v>
      </c>
      <c r="BH283" s="862">
        <v>0</v>
      </c>
      <c r="BI283" s="862">
        <v>0</v>
      </c>
      <c r="BJ283" s="862">
        <v>0</v>
      </c>
      <c r="BK283" s="862">
        <v>0</v>
      </c>
      <c r="BL283" s="862">
        <v>0</v>
      </c>
      <c r="BM283" s="862">
        <v>0</v>
      </c>
      <c r="BN283" s="862">
        <v>0</v>
      </c>
      <c r="BO283" s="862">
        <v>0</v>
      </c>
      <c r="BP283" s="862">
        <v>0</v>
      </c>
      <c r="BQ283" s="862">
        <v>0</v>
      </c>
      <c r="BR283" s="862">
        <v>0</v>
      </c>
      <c r="BS283" s="862">
        <v>0</v>
      </c>
      <c r="BT283" s="862">
        <v>0</v>
      </c>
      <c r="BU283" s="862">
        <v>0</v>
      </c>
      <c r="BV283" s="862">
        <v>0</v>
      </c>
      <c r="BW283" s="862">
        <v>0</v>
      </c>
      <c r="BX283" s="862">
        <v>0</v>
      </c>
      <c r="BY283" s="862">
        <v>0</v>
      </c>
      <c r="BZ283" s="862">
        <v>0</v>
      </c>
      <c r="CA283" s="862">
        <v>0</v>
      </c>
      <c r="CB283" s="862">
        <v>0</v>
      </c>
      <c r="CC283" s="862">
        <v>0</v>
      </c>
      <c r="CD283" s="862">
        <v>0</v>
      </c>
      <c r="CE283" s="862">
        <v>0</v>
      </c>
      <c r="CF283" s="862">
        <v>0</v>
      </c>
      <c r="CG283" s="862">
        <v>0</v>
      </c>
      <c r="CH283" s="862">
        <v>0</v>
      </c>
      <c r="CI283" s="862">
        <v>0</v>
      </c>
      <c r="CJ283" s="862">
        <v>0</v>
      </c>
      <c r="CK283" s="862">
        <v>0</v>
      </c>
      <c r="CL283" s="862">
        <v>0</v>
      </c>
      <c r="CM283" s="862">
        <v>0</v>
      </c>
      <c r="CN283" s="862">
        <v>0</v>
      </c>
      <c r="CO283" s="862">
        <v>0</v>
      </c>
      <c r="CP283" s="862">
        <v>0</v>
      </c>
      <c r="CQ283" s="862">
        <v>0</v>
      </c>
      <c r="CR283" s="862">
        <v>0</v>
      </c>
      <c r="CS283" s="862">
        <v>0</v>
      </c>
      <c r="CT283" s="862">
        <v>0</v>
      </c>
      <c r="CU283" s="862">
        <v>0</v>
      </c>
      <c r="CV283" s="862">
        <v>0</v>
      </c>
      <c r="CW283" s="862">
        <v>0</v>
      </c>
      <c r="CX283" s="862">
        <v>0</v>
      </c>
      <c r="CY283" s="862">
        <v>0</v>
      </c>
      <c r="CZ283" s="862">
        <v>0</v>
      </c>
      <c r="DA283" s="862">
        <v>0</v>
      </c>
      <c r="DB283" s="862">
        <v>0</v>
      </c>
      <c r="DC283" s="862">
        <v>0</v>
      </c>
      <c r="DD283" s="862">
        <v>0</v>
      </c>
      <c r="DE283" s="862">
        <v>0</v>
      </c>
      <c r="DF283" s="862">
        <v>0</v>
      </c>
      <c r="DG283" s="862">
        <v>0</v>
      </c>
      <c r="DH283" s="862">
        <v>0</v>
      </c>
      <c r="DI283" s="862">
        <v>0</v>
      </c>
      <c r="DJ283" s="862">
        <v>0</v>
      </c>
      <c r="DK283" s="862">
        <v>0</v>
      </c>
      <c r="DL283" s="862">
        <v>0</v>
      </c>
      <c r="DM283" s="862">
        <v>0</v>
      </c>
      <c r="DN283" s="862">
        <v>0</v>
      </c>
      <c r="DO283" s="862">
        <v>0</v>
      </c>
      <c r="DP283" s="862">
        <v>0</v>
      </c>
      <c r="DQ283" s="862">
        <v>0</v>
      </c>
      <c r="DR283" s="862">
        <v>0</v>
      </c>
      <c r="DS283" s="862">
        <v>0</v>
      </c>
      <c r="DT283" s="862">
        <v>0</v>
      </c>
      <c r="DU283" s="862">
        <v>0</v>
      </c>
      <c r="DV283" s="862">
        <v>0</v>
      </c>
      <c r="DW283" s="862">
        <v>0</v>
      </c>
      <c r="DX283" s="862">
        <v>0</v>
      </c>
      <c r="DY283" s="862">
        <v>0</v>
      </c>
      <c r="DZ283" s="862">
        <v>0</v>
      </c>
      <c r="EA283" s="862">
        <v>0</v>
      </c>
      <c r="EB283" s="862">
        <v>0</v>
      </c>
      <c r="EC283" s="862">
        <v>0</v>
      </c>
      <c r="ED283" s="862">
        <v>0</v>
      </c>
      <c r="EE283" s="862">
        <v>0</v>
      </c>
      <c r="EF283" s="862">
        <v>0</v>
      </c>
      <c r="EG283" s="862">
        <v>0</v>
      </c>
      <c r="EH283" s="862">
        <v>0</v>
      </c>
      <c r="EI283" s="862">
        <v>0</v>
      </c>
      <c r="EJ283" s="862">
        <v>0</v>
      </c>
      <c r="EK283" s="862">
        <v>0</v>
      </c>
      <c r="EL283" s="862">
        <v>0</v>
      </c>
      <c r="EM283" s="862">
        <v>0</v>
      </c>
      <c r="EN283" s="862">
        <v>0</v>
      </c>
      <c r="EO283" s="862">
        <v>0</v>
      </c>
      <c r="EP283" s="862">
        <v>0</v>
      </c>
      <c r="EQ283" s="862">
        <v>0</v>
      </c>
      <c r="ER283" s="862">
        <v>0</v>
      </c>
      <c r="ES283" s="862">
        <v>0</v>
      </c>
      <c r="ET283" s="862">
        <v>0</v>
      </c>
      <c r="EU283" s="862">
        <v>0</v>
      </c>
      <c r="EV283" s="862">
        <v>0</v>
      </c>
      <c r="EW283" s="862">
        <v>0</v>
      </c>
      <c r="EX283" s="862">
        <v>0</v>
      </c>
      <c r="EY283" s="862">
        <v>0</v>
      </c>
      <c r="EZ283" s="862">
        <v>0</v>
      </c>
      <c r="FA283" s="862">
        <v>0</v>
      </c>
      <c r="FB283" s="862">
        <v>0</v>
      </c>
      <c r="FC283" s="862">
        <v>0</v>
      </c>
      <c r="FD283" s="862">
        <v>0</v>
      </c>
      <c r="FE283" s="862">
        <v>0</v>
      </c>
      <c r="FF283" s="862">
        <v>0</v>
      </c>
      <c r="FG283" s="862">
        <v>0</v>
      </c>
      <c r="FH283" s="862">
        <v>0</v>
      </c>
      <c r="FI283" s="862">
        <v>0</v>
      </c>
      <c r="FJ283" s="862">
        <v>0</v>
      </c>
      <c r="FK283" s="862">
        <v>0</v>
      </c>
      <c r="FL283" s="862">
        <v>0</v>
      </c>
      <c r="FM283" s="862">
        <v>0</v>
      </c>
      <c r="FN283" s="862">
        <v>0</v>
      </c>
      <c r="FO283" s="862">
        <v>0</v>
      </c>
      <c r="FP283" s="862">
        <v>0</v>
      </c>
      <c r="FQ283" s="862">
        <v>0</v>
      </c>
      <c r="FR283" s="862">
        <v>0</v>
      </c>
      <c r="FS283" s="862">
        <v>0</v>
      </c>
      <c r="FT283" s="862">
        <v>0</v>
      </c>
      <c r="FU283" s="862">
        <v>0</v>
      </c>
      <c r="FV283" s="862">
        <v>0</v>
      </c>
      <c r="FW283" s="862">
        <v>0</v>
      </c>
      <c r="FX283" s="862">
        <v>0</v>
      </c>
      <c r="FY283" s="862">
        <v>0</v>
      </c>
      <c r="FZ283" s="862">
        <v>0</v>
      </c>
      <c r="GA283" s="862">
        <v>0</v>
      </c>
      <c r="GB283" s="862">
        <v>0</v>
      </c>
      <c r="GC283" s="862">
        <v>0</v>
      </c>
      <c r="GD283" s="862">
        <v>0</v>
      </c>
      <c r="GE283" s="862">
        <v>0</v>
      </c>
      <c r="GF283" s="862">
        <v>0</v>
      </c>
      <c r="GG283" s="862">
        <v>0</v>
      </c>
      <c r="GH283" s="862">
        <v>0</v>
      </c>
      <c r="GI283" s="862">
        <v>0</v>
      </c>
      <c r="GJ283" s="862">
        <v>0</v>
      </c>
      <c r="GK283" s="862">
        <v>0</v>
      </c>
      <c r="GL283" s="862">
        <v>0</v>
      </c>
      <c r="GM283" s="862">
        <v>0</v>
      </c>
      <c r="GN283" s="862">
        <v>0</v>
      </c>
      <c r="GO283" s="862">
        <v>0</v>
      </c>
      <c r="GP283" s="862">
        <v>0</v>
      </c>
      <c r="GQ283" s="862">
        <v>0</v>
      </c>
      <c r="GR283" s="862">
        <v>0</v>
      </c>
      <c r="GS283" s="862">
        <v>0</v>
      </c>
      <c r="GT283" s="862">
        <v>0</v>
      </c>
      <c r="GU283" s="862">
        <v>0</v>
      </c>
      <c r="GV283" s="862">
        <v>0</v>
      </c>
      <c r="GW283" s="862">
        <v>0</v>
      </c>
      <c r="GX283" s="862">
        <v>0</v>
      </c>
      <c r="GY283" s="862">
        <v>0</v>
      </c>
      <c r="GZ283" s="862">
        <v>0</v>
      </c>
      <c r="HA283" s="862">
        <v>0</v>
      </c>
      <c r="HB283" s="862">
        <v>0</v>
      </c>
      <c r="HC283" s="862">
        <v>0</v>
      </c>
      <c r="HD283" s="862">
        <v>0</v>
      </c>
      <c r="HE283" s="862">
        <v>0</v>
      </c>
      <c r="HF283" s="862">
        <v>0</v>
      </c>
      <c r="HG283" s="862">
        <v>0</v>
      </c>
      <c r="HH283" s="862">
        <v>0</v>
      </c>
      <c r="HI283" s="862">
        <v>0</v>
      </c>
      <c r="HJ283" s="862">
        <v>0</v>
      </c>
      <c r="HK283" s="862">
        <v>0</v>
      </c>
      <c r="HL283" s="862">
        <v>0</v>
      </c>
      <c r="HM283" s="862">
        <v>0</v>
      </c>
      <c r="HN283" s="862">
        <v>0</v>
      </c>
      <c r="HO283" s="862">
        <v>0</v>
      </c>
      <c r="HP283" s="862">
        <v>0</v>
      </c>
      <c r="HQ283" s="862">
        <v>0</v>
      </c>
      <c r="HR283" s="862">
        <v>0</v>
      </c>
      <c r="HS283" s="862">
        <v>0</v>
      </c>
      <c r="HT283" s="862">
        <v>0</v>
      </c>
      <c r="HU283" s="862">
        <v>0</v>
      </c>
      <c r="HV283" s="862">
        <v>0</v>
      </c>
      <c r="HW283" s="862">
        <v>0</v>
      </c>
      <c r="HX283" s="862">
        <v>0</v>
      </c>
      <c r="HY283" s="862">
        <v>0</v>
      </c>
      <c r="HZ283" s="862">
        <v>0</v>
      </c>
      <c r="IA283" s="862">
        <v>0</v>
      </c>
      <c r="IB283" s="862">
        <v>0</v>
      </c>
      <c r="IC283" s="862">
        <v>0</v>
      </c>
      <c r="ID283" s="862">
        <v>0</v>
      </c>
      <c r="IE283" s="862">
        <v>0</v>
      </c>
      <c r="IF283" s="862">
        <v>0</v>
      </c>
      <c r="IG283" s="862">
        <v>0</v>
      </c>
      <c r="IH283" s="862">
        <v>0</v>
      </c>
      <c r="II283" s="862">
        <v>0</v>
      </c>
      <c r="IJ283" s="862">
        <v>0</v>
      </c>
      <c r="IK283" s="862">
        <v>0</v>
      </c>
      <c r="IL283" s="862">
        <v>0</v>
      </c>
      <c r="IM283" s="862">
        <v>0</v>
      </c>
      <c r="IN283" s="862">
        <v>0</v>
      </c>
      <c r="IO283" s="862">
        <v>0</v>
      </c>
      <c r="IP283" s="862">
        <v>0</v>
      </c>
      <c r="IQ283" s="862">
        <v>0</v>
      </c>
      <c r="IR283" s="862">
        <v>0</v>
      </c>
      <c r="IS283" s="862">
        <v>0</v>
      </c>
      <c r="IT283" s="862">
        <v>0</v>
      </c>
      <c r="IU283" s="862">
        <v>0</v>
      </c>
      <c r="IV283" s="862">
        <v>0</v>
      </c>
      <c r="IW283" s="862">
        <v>0</v>
      </c>
      <c r="IX283" s="862">
        <v>0</v>
      </c>
      <c r="IY283" s="862">
        <v>0</v>
      </c>
      <c r="IZ283" s="862">
        <v>0</v>
      </c>
      <c r="JA283" s="862">
        <v>0</v>
      </c>
      <c r="JB283" s="862">
        <v>0</v>
      </c>
      <c r="JC283" s="862">
        <v>0</v>
      </c>
      <c r="JD283" s="862">
        <v>0</v>
      </c>
      <c r="JE283" s="862">
        <v>0</v>
      </c>
      <c r="JF283" s="862">
        <v>0</v>
      </c>
      <c r="JG283" s="862">
        <v>0</v>
      </c>
      <c r="JH283" s="862">
        <v>0</v>
      </c>
      <c r="JI283" s="862">
        <v>0</v>
      </c>
      <c r="JJ283" s="862">
        <v>0</v>
      </c>
      <c r="JK283" s="862">
        <v>0</v>
      </c>
      <c r="JL283" s="862">
        <v>0</v>
      </c>
      <c r="JM283" s="862">
        <v>0</v>
      </c>
      <c r="JN283" s="862">
        <v>0</v>
      </c>
      <c r="JO283" s="862">
        <v>0</v>
      </c>
      <c r="JP283" s="862">
        <v>0</v>
      </c>
      <c r="JQ283" s="862">
        <v>0</v>
      </c>
      <c r="JR283" s="862">
        <v>0</v>
      </c>
      <c r="JS283" s="862">
        <v>0</v>
      </c>
      <c r="JT283" s="862">
        <v>0</v>
      </c>
      <c r="JU283" s="862">
        <v>0</v>
      </c>
      <c r="JV283" s="862">
        <v>0</v>
      </c>
      <c r="JW283" s="862">
        <v>0</v>
      </c>
      <c r="JX283" s="862">
        <v>0</v>
      </c>
      <c r="JY283" s="862">
        <v>0</v>
      </c>
      <c r="JZ283" s="862">
        <v>0</v>
      </c>
      <c r="KA283" s="862">
        <v>0</v>
      </c>
      <c r="KB283" s="862">
        <v>0</v>
      </c>
      <c r="KC283" s="862">
        <v>0</v>
      </c>
      <c r="KD283" s="862">
        <v>0</v>
      </c>
      <c r="KE283" s="862">
        <v>0</v>
      </c>
      <c r="KF283" s="862">
        <v>0</v>
      </c>
      <c r="KG283" s="862">
        <v>0</v>
      </c>
      <c r="KH283" s="862">
        <v>0</v>
      </c>
      <c r="KI283" s="862">
        <v>0</v>
      </c>
      <c r="KJ283" s="862">
        <v>0</v>
      </c>
      <c r="KK283" s="862">
        <v>0</v>
      </c>
      <c r="KL283" s="862">
        <v>0</v>
      </c>
      <c r="KM283" s="862">
        <v>0</v>
      </c>
      <c r="KN283" s="862">
        <v>0</v>
      </c>
      <c r="KO283" s="862">
        <v>0</v>
      </c>
      <c r="KP283" s="862">
        <v>0</v>
      </c>
      <c r="KQ283" s="862">
        <v>0</v>
      </c>
      <c r="KR283" s="862">
        <v>0</v>
      </c>
      <c r="KS283" s="862">
        <v>0</v>
      </c>
      <c r="KT283" s="862">
        <v>0</v>
      </c>
      <c r="KU283" s="862">
        <v>0</v>
      </c>
      <c r="KV283" s="862">
        <v>0</v>
      </c>
      <c r="KW283" s="862">
        <v>0</v>
      </c>
      <c r="KX283" s="862">
        <v>0</v>
      </c>
      <c r="KY283" s="862">
        <v>0</v>
      </c>
      <c r="KZ283" s="862">
        <v>0</v>
      </c>
      <c r="LA283" s="862">
        <v>0</v>
      </c>
      <c r="LB283" s="862">
        <v>0</v>
      </c>
      <c r="LC283" s="862">
        <v>0</v>
      </c>
      <c r="LD283" s="862">
        <v>0</v>
      </c>
      <c r="LE283" s="862">
        <v>0</v>
      </c>
      <c r="LF283" s="862">
        <v>0</v>
      </c>
      <c r="LG283" s="862">
        <v>0</v>
      </c>
      <c r="LH283" s="862">
        <v>0</v>
      </c>
      <c r="LI283" s="862">
        <v>0</v>
      </c>
      <c r="LJ283" s="862">
        <v>0</v>
      </c>
      <c r="LK283" s="862">
        <v>0</v>
      </c>
      <c r="LL283" s="862">
        <v>0</v>
      </c>
      <c r="LM283" s="862">
        <v>0</v>
      </c>
      <c r="LN283" s="862">
        <v>0</v>
      </c>
      <c r="LO283" s="862">
        <v>0</v>
      </c>
      <c r="LP283" s="862">
        <v>0</v>
      </c>
      <c r="LQ283" s="862">
        <v>0</v>
      </c>
      <c r="LR283" s="862">
        <v>0</v>
      </c>
      <c r="LS283" s="862">
        <v>0</v>
      </c>
      <c r="LT283" s="862">
        <v>0</v>
      </c>
      <c r="LU283" s="862">
        <v>0</v>
      </c>
      <c r="LV283" s="862">
        <v>0</v>
      </c>
      <c r="LW283" s="862">
        <v>0</v>
      </c>
      <c r="LX283" s="862">
        <v>0</v>
      </c>
      <c r="LY283" s="862">
        <v>0</v>
      </c>
      <c r="LZ283" s="862">
        <v>0</v>
      </c>
      <c r="MA283" s="862">
        <v>0</v>
      </c>
      <c r="MB283" s="862">
        <v>0</v>
      </c>
      <c r="MC283" s="862">
        <v>0</v>
      </c>
      <c r="MD283" s="862">
        <v>0</v>
      </c>
      <c r="ME283" s="862">
        <v>0</v>
      </c>
      <c r="MF283" s="862">
        <v>0</v>
      </c>
      <c r="MG283" s="862">
        <v>0</v>
      </c>
      <c r="MH283" s="862">
        <v>0</v>
      </c>
      <c r="MI283" s="862">
        <v>0</v>
      </c>
      <c r="MJ283" s="862">
        <v>0</v>
      </c>
      <c r="MK283" s="862">
        <v>0</v>
      </c>
      <c r="ML283" s="862">
        <v>0</v>
      </c>
      <c r="MM283" s="862">
        <v>0</v>
      </c>
      <c r="MN283" s="862">
        <v>0</v>
      </c>
      <c r="MO283" s="862">
        <v>0</v>
      </c>
      <c r="MP283" s="862">
        <v>0</v>
      </c>
      <c r="MQ283" s="862">
        <v>0</v>
      </c>
      <c r="MR283" s="862">
        <v>0</v>
      </c>
      <c r="MS283" s="862">
        <v>0</v>
      </c>
      <c r="MT283" s="862">
        <v>0</v>
      </c>
      <c r="MU283" s="862">
        <v>0</v>
      </c>
      <c r="MV283" s="862">
        <v>0</v>
      </c>
      <c r="MW283" s="862">
        <v>0</v>
      </c>
      <c r="MX283" s="862">
        <v>0</v>
      </c>
      <c r="MY283" s="862">
        <v>0</v>
      </c>
      <c r="MZ283" s="862">
        <v>0</v>
      </c>
      <c r="NA283" s="862">
        <v>0</v>
      </c>
      <c r="NB283" s="862">
        <v>0</v>
      </c>
      <c r="NC283" s="862">
        <v>0</v>
      </c>
      <c r="ND283" s="862">
        <v>0</v>
      </c>
      <c r="NE283" s="862">
        <v>0</v>
      </c>
      <c r="NF283" s="862">
        <v>0</v>
      </c>
      <c r="NG283" s="862">
        <v>0</v>
      </c>
      <c r="NH283" s="862">
        <v>0</v>
      </c>
      <c r="NI283" s="862">
        <v>0</v>
      </c>
      <c r="NJ283" s="862">
        <v>0</v>
      </c>
      <c r="NK283" s="862">
        <v>0</v>
      </c>
      <c r="NL283" s="862">
        <v>0</v>
      </c>
      <c r="NM283" s="862">
        <v>0</v>
      </c>
      <c r="NN283" s="862">
        <v>0</v>
      </c>
      <c r="NO283" s="862">
        <v>0</v>
      </c>
      <c r="NP283" s="862">
        <v>0</v>
      </c>
      <c r="NQ283" s="862">
        <v>0</v>
      </c>
      <c r="NR283" s="862">
        <v>0</v>
      </c>
      <c r="NS283" s="862">
        <v>0</v>
      </c>
      <c r="NT283" s="862">
        <v>0</v>
      </c>
      <c r="NU283" s="862">
        <v>0</v>
      </c>
      <c r="NV283" s="862">
        <v>0</v>
      </c>
      <c r="NW283" s="862">
        <v>0</v>
      </c>
      <c r="NX283" s="862">
        <v>0</v>
      </c>
      <c r="NY283" s="862">
        <v>0</v>
      </c>
      <c r="NZ283" s="862">
        <v>0</v>
      </c>
      <c r="OA283" s="862">
        <v>0</v>
      </c>
      <c r="OB283" s="862">
        <v>0</v>
      </c>
      <c r="OC283" s="862">
        <v>0</v>
      </c>
      <c r="OD283" s="862">
        <v>0</v>
      </c>
      <c r="OE283" s="862">
        <v>0</v>
      </c>
      <c r="OF283" s="862">
        <v>0</v>
      </c>
      <c r="OG283" s="862">
        <v>0</v>
      </c>
      <c r="OH283" s="862">
        <v>0</v>
      </c>
      <c r="OI283" s="862">
        <v>0</v>
      </c>
      <c r="OJ283" s="862">
        <v>0</v>
      </c>
      <c r="OK283" s="862">
        <v>0</v>
      </c>
      <c r="OL283" s="862">
        <v>0</v>
      </c>
      <c r="OM283" s="862">
        <v>0</v>
      </c>
      <c r="ON283" s="862">
        <v>0</v>
      </c>
      <c r="OO283" s="862">
        <v>0</v>
      </c>
      <c r="OP283" s="862">
        <v>0</v>
      </c>
      <c r="OQ283" s="862">
        <v>0</v>
      </c>
      <c r="OR283" s="862">
        <v>0</v>
      </c>
      <c r="OS283" s="862">
        <v>0</v>
      </c>
      <c r="OT283" s="862">
        <v>0</v>
      </c>
      <c r="OU283" s="862">
        <v>0</v>
      </c>
      <c r="OV283" s="862">
        <v>0</v>
      </c>
      <c r="OW283" s="862">
        <v>0</v>
      </c>
      <c r="OX283" s="862">
        <v>0</v>
      </c>
      <c r="OY283" s="862">
        <v>0</v>
      </c>
      <c r="OZ283" s="862">
        <v>0</v>
      </c>
      <c r="PA283" s="862">
        <v>0</v>
      </c>
      <c r="PB283" s="862">
        <v>0</v>
      </c>
      <c r="PC283" s="862">
        <v>0</v>
      </c>
      <c r="PD283" s="862">
        <v>0</v>
      </c>
      <c r="PE283" s="862">
        <v>0</v>
      </c>
      <c r="PF283" s="862">
        <v>0</v>
      </c>
      <c r="PG283" s="862">
        <v>0</v>
      </c>
      <c r="PH283" s="862">
        <v>0</v>
      </c>
      <c r="PI283" s="862">
        <v>0</v>
      </c>
      <c r="PJ283" s="862">
        <v>0</v>
      </c>
      <c r="PK283" s="862">
        <v>0</v>
      </c>
      <c r="PL283" s="862">
        <v>0</v>
      </c>
      <c r="PM283" s="862">
        <v>0</v>
      </c>
      <c r="PN283" s="862">
        <v>0</v>
      </c>
      <c r="PO283" s="862">
        <v>0</v>
      </c>
      <c r="PP283" s="862">
        <v>0</v>
      </c>
      <c r="PQ283" s="862">
        <v>0</v>
      </c>
      <c r="PR283" s="862">
        <v>0</v>
      </c>
      <c r="PS283" s="862">
        <v>0</v>
      </c>
      <c r="PT283" s="862">
        <v>0</v>
      </c>
      <c r="PU283" s="862">
        <v>0</v>
      </c>
      <c r="PV283" s="862">
        <v>0</v>
      </c>
      <c r="PW283" s="862">
        <v>0</v>
      </c>
      <c r="PX283" s="862">
        <v>0</v>
      </c>
      <c r="PY283" s="862">
        <v>0</v>
      </c>
      <c r="PZ283" s="862">
        <v>0</v>
      </c>
      <c r="QA283" s="862">
        <v>0</v>
      </c>
      <c r="QB283" s="862">
        <v>0</v>
      </c>
      <c r="QC283" s="862">
        <v>0</v>
      </c>
      <c r="QD283" s="862">
        <v>0</v>
      </c>
      <c r="QE283" s="862">
        <v>0</v>
      </c>
      <c r="QF283" s="862">
        <v>0</v>
      </c>
      <c r="QG283" s="862">
        <v>0</v>
      </c>
      <c r="QH283" s="862">
        <v>0</v>
      </c>
      <c r="QI283" s="862">
        <v>0</v>
      </c>
      <c r="QJ283" s="862">
        <v>0</v>
      </c>
      <c r="QK283" s="862">
        <v>0</v>
      </c>
      <c r="QL283" s="862">
        <v>0</v>
      </c>
      <c r="QM283" s="862">
        <v>0</v>
      </c>
      <c r="QN283" s="862">
        <v>0</v>
      </c>
      <c r="QO283" s="862">
        <v>0</v>
      </c>
      <c r="QP283" s="862">
        <v>0</v>
      </c>
      <c r="QQ283" s="862">
        <v>0</v>
      </c>
      <c r="QR283" s="862">
        <v>0</v>
      </c>
      <c r="QS283" s="862">
        <v>0</v>
      </c>
      <c r="QT283" s="862">
        <v>0</v>
      </c>
      <c r="QU283" s="862">
        <v>0</v>
      </c>
      <c r="QV283" s="862">
        <v>0</v>
      </c>
      <c r="QW283" s="862">
        <v>0</v>
      </c>
      <c r="QX283" s="862">
        <v>0</v>
      </c>
      <c r="QY283" s="862">
        <v>0</v>
      </c>
      <c r="QZ283" s="862">
        <v>0</v>
      </c>
      <c r="RA283" s="862">
        <v>0</v>
      </c>
      <c r="RB283" s="862">
        <v>0</v>
      </c>
      <c r="RC283" s="862">
        <v>0</v>
      </c>
      <c r="RD283" s="862">
        <v>0</v>
      </c>
      <c r="RE283" s="862">
        <v>0</v>
      </c>
      <c r="RF283" s="862">
        <v>0</v>
      </c>
      <c r="RG283" s="862">
        <v>0</v>
      </c>
      <c r="RH283" s="862">
        <v>0</v>
      </c>
      <c r="RI283" s="862">
        <v>0</v>
      </c>
      <c r="RJ283" s="862">
        <v>0</v>
      </c>
      <c r="RK283" s="862">
        <v>0</v>
      </c>
      <c r="RL283" s="862">
        <v>0</v>
      </c>
      <c r="RM283" s="862">
        <v>0</v>
      </c>
      <c r="RN283" s="862">
        <v>0</v>
      </c>
      <c r="RO283" s="862">
        <v>0</v>
      </c>
      <c r="RP283" s="862">
        <v>0</v>
      </c>
      <c r="RQ283" s="862">
        <v>0</v>
      </c>
      <c r="RR283" s="862">
        <v>0</v>
      </c>
      <c r="RS283" s="862">
        <v>0</v>
      </c>
      <c r="RT283" s="862">
        <v>0</v>
      </c>
      <c r="RU283" s="862">
        <v>0</v>
      </c>
      <c r="RV283" s="862">
        <v>0</v>
      </c>
      <c r="RW283" s="862">
        <v>0</v>
      </c>
      <c r="RX283" s="862">
        <v>0</v>
      </c>
      <c r="RY283" s="862">
        <v>0</v>
      </c>
      <c r="RZ283" s="862">
        <v>0</v>
      </c>
      <c r="SA283" s="862">
        <v>0</v>
      </c>
      <c r="SB283" s="862">
        <v>0</v>
      </c>
      <c r="SC283" s="862">
        <v>0</v>
      </c>
      <c r="SD283" s="862">
        <v>0</v>
      </c>
      <c r="SE283" s="862">
        <v>0</v>
      </c>
      <c r="SF283" s="862">
        <v>0</v>
      </c>
      <c r="SG283" s="862">
        <v>0</v>
      </c>
      <c r="SH283" s="862">
        <v>0</v>
      </c>
      <c r="SI283" s="862">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931</v>
      </c>
      <c r="J284" s="764"/>
      <c r="K284" s="862">
        <v>0</v>
      </c>
      <c r="L284" s="862">
        <v>0</v>
      </c>
      <c r="M284" s="862">
        <v>0</v>
      </c>
      <c r="N284" s="862">
        <v>0</v>
      </c>
      <c r="O284" s="862">
        <v>0</v>
      </c>
      <c r="P284" s="862">
        <v>0</v>
      </c>
      <c r="Q284" s="862">
        <v>0</v>
      </c>
      <c r="R284" s="862">
        <v>0</v>
      </c>
      <c r="S284" s="862">
        <v>0</v>
      </c>
      <c r="T284" s="862">
        <v>0</v>
      </c>
      <c r="U284" s="862">
        <v>0</v>
      </c>
      <c r="V284" s="862">
        <v>0</v>
      </c>
      <c r="W284" s="862">
        <v>0</v>
      </c>
      <c r="X284" s="862">
        <v>0</v>
      </c>
      <c r="Y284" s="862">
        <v>0</v>
      </c>
      <c r="Z284" s="862">
        <v>0</v>
      </c>
      <c r="AA284" s="862">
        <v>0</v>
      </c>
      <c r="AB284" s="862">
        <v>0</v>
      </c>
      <c r="AC284" s="862">
        <v>0</v>
      </c>
      <c r="AD284" s="862">
        <v>0</v>
      </c>
      <c r="AE284" s="862">
        <v>0</v>
      </c>
      <c r="AF284" s="862">
        <v>0</v>
      </c>
      <c r="AG284" s="862">
        <v>0</v>
      </c>
      <c r="AH284" s="862">
        <v>0</v>
      </c>
      <c r="AI284" s="862">
        <v>0</v>
      </c>
      <c r="AJ284" s="862">
        <v>0</v>
      </c>
      <c r="AK284" s="862">
        <v>0</v>
      </c>
      <c r="AL284" s="862">
        <v>0</v>
      </c>
      <c r="AM284" s="862">
        <v>0</v>
      </c>
      <c r="AN284" s="862">
        <v>0</v>
      </c>
      <c r="AO284" s="862">
        <v>0</v>
      </c>
      <c r="AP284" s="862">
        <v>0</v>
      </c>
      <c r="AQ284" s="862">
        <v>0</v>
      </c>
      <c r="AR284" s="862">
        <v>0</v>
      </c>
      <c r="AS284" s="862">
        <v>0</v>
      </c>
      <c r="AT284" s="862">
        <v>0</v>
      </c>
      <c r="AU284" s="862">
        <v>0</v>
      </c>
      <c r="AV284" s="862">
        <v>0</v>
      </c>
      <c r="AW284" s="862">
        <v>0</v>
      </c>
      <c r="AX284" s="862">
        <v>0</v>
      </c>
      <c r="AY284" s="862">
        <v>0</v>
      </c>
      <c r="AZ284" s="862">
        <v>0</v>
      </c>
      <c r="BA284" s="862">
        <v>0</v>
      </c>
      <c r="BB284" s="862">
        <v>0</v>
      </c>
      <c r="BC284" s="862">
        <v>0</v>
      </c>
      <c r="BD284" s="862">
        <v>0</v>
      </c>
      <c r="BE284" s="862">
        <v>0</v>
      </c>
      <c r="BF284" s="862">
        <v>0</v>
      </c>
      <c r="BG284" s="862">
        <v>0</v>
      </c>
      <c r="BH284" s="862">
        <v>0</v>
      </c>
      <c r="BI284" s="862">
        <v>0</v>
      </c>
      <c r="BJ284" s="862">
        <v>0</v>
      </c>
      <c r="BK284" s="862">
        <v>0</v>
      </c>
      <c r="BL284" s="862">
        <v>0</v>
      </c>
      <c r="BM284" s="862">
        <v>0</v>
      </c>
      <c r="BN284" s="862">
        <v>0</v>
      </c>
      <c r="BO284" s="862">
        <v>0</v>
      </c>
      <c r="BP284" s="862">
        <v>0</v>
      </c>
      <c r="BQ284" s="862">
        <v>0</v>
      </c>
      <c r="BR284" s="862">
        <v>0</v>
      </c>
      <c r="BS284" s="862">
        <v>0</v>
      </c>
      <c r="BT284" s="862">
        <v>0</v>
      </c>
      <c r="BU284" s="862">
        <v>0</v>
      </c>
      <c r="BV284" s="862">
        <v>0</v>
      </c>
      <c r="BW284" s="862">
        <v>0</v>
      </c>
      <c r="BX284" s="862">
        <v>0</v>
      </c>
      <c r="BY284" s="862">
        <v>0</v>
      </c>
      <c r="BZ284" s="862">
        <v>0</v>
      </c>
      <c r="CA284" s="862">
        <v>0</v>
      </c>
      <c r="CB284" s="862">
        <v>0</v>
      </c>
      <c r="CC284" s="862">
        <v>0</v>
      </c>
      <c r="CD284" s="862">
        <v>0</v>
      </c>
      <c r="CE284" s="862">
        <v>0</v>
      </c>
      <c r="CF284" s="862">
        <v>0</v>
      </c>
      <c r="CG284" s="862">
        <v>0</v>
      </c>
      <c r="CH284" s="862">
        <v>0</v>
      </c>
      <c r="CI284" s="862">
        <v>0</v>
      </c>
      <c r="CJ284" s="862">
        <v>0</v>
      </c>
      <c r="CK284" s="862">
        <v>0</v>
      </c>
      <c r="CL284" s="862">
        <v>0</v>
      </c>
      <c r="CM284" s="862">
        <v>0</v>
      </c>
      <c r="CN284" s="862">
        <v>0</v>
      </c>
      <c r="CO284" s="862">
        <v>0</v>
      </c>
      <c r="CP284" s="862">
        <v>0</v>
      </c>
      <c r="CQ284" s="862">
        <v>0</v>
      </c>
      <c r="CR284" s="862">
        <v>0</v>
      </c>
      <c r="CS284" s="862">
        <v>0</v>
      </c>
      <c r="CT284" s="862">
        <v>0</v>
      </c>
      <c r="CU284" s="862">
        <v>0</v>
      </c>
      <c r="CV284" s="862">
        <v>0</v>
      </c>
      <c r="CW284" s="862">
        <v>0</v>
      </c>
      <c r="CX284" s="862">
        <v>0</v>
      </c>
      <c r="CY284" s="862">
        <v>0</v>
      </c>
      <c r="CZ284" s="862">
        <v>0</v>
      </c>
      <c r="DA284" s="862">
        <v>0</v>
      </c>
      <c r="DB284" s="862">
        <v>0</v>
      </c>
      <c r="DC284" s="862">
        <v>0</v>
      </c>
      <c r="DD284" s="862">
        <v>0</v>
      </c>
      <c r="DE284" s="862">
        <v>0</v>
      </c>
      <c r="DF284" s="862">
        <v>0</v>
      </c>
      <c r="DG284" s="862">
        <v>0</v>
      </c>
      <c r="DH284" s="862">
        <v>0</v>
      </c>
      <c r="DI284" s="862">
        <v>0</v>
      </c>
      <c r="DJ284" s="862">
        <v>0</v>
      </c>
      <c r="DK284" s="862">
        <v>0</v>
      </c>
      <c r="DL284" s="862">
        <v>0</v>
      </c>
      <c r="DM284" s="862">
        <v>0</v>
      </c>
      <c r="DN284" s="862">
        <v>0</v>
      </c>
      <c r="DO284" s="862">
        <v>0</v>
      </c>
      <c r="DP284" s="862">
        <v>0</v>
      </c>
      <c r="DQ284" s="862">
        <v>0</v>
      </c>
      <c r="DR284" s="862">
        <v>0</v>
      </c>
      <c r="DS284" s="862">
        <v>0</v>
      </c>
      <c r="DT284" s="862">
        <v>0</v>
      </c>
      <c r="DU284" s="862">
        <v>0</v>
      </c>
      <c r="DV284" s="862">
        <v>0</v>
      </c>
      <c r="DW284" s="862">
        <v>0</v>
      </c>
      <c r="DX284" s="862">
        <v>0</v>
      </c>
      <c r="DY284" s="862">
        <v>0</v>
      </c>
      <c r="DZ284" s="862">
        <v>0</v>
      </c>
      <c r="EA284" s="862">
        <v>0</v>
      </c>
      <c r="EB284" s="862">
        <v>0</v>
      </c>
      <c r="EC284" s="862">
        <v>0</v>
      </c>
      <c r="ED284" s="862">
        <v>0</v>
      </c>
      <c r="EE284" s="862">
        <v>0</v>
      </c>
      <c r="EF284" s="862">
        <v>0</v>
      </c>
      <c r="EG284" s="862">
        <v>0</v>
      </c>
      <c r="EH284" s="862">
        <v>0</v>
      </c>
      <c r="EI284" s="862">
        <v>0</v>
      </c>
      <c r="EJ284" s="862">
        <v>0</v>
      </c>
      <c r="EK284" s="862">
        <v>0</v>
      </c>
      <c r="EL284" s="862">
        <v>0</v>
      </c>
      <c r="EM284" s="862">
        <v>0</v>
      </c>
      <c r="EN284" s="862">
        <v>0</v>
      </c>
      <c r="EO284" s="862">
        <v>0</v>
      </c>
      <c r="EP284" s="862">
        <v>0</v>
      </c>
      <c r="EQ284" s="862">
        <v>0</v>
      </c>
      <c r="ER284" s="862">
        <v>0</v>
      </c>
      <c r="ES284" s="862">
        <v>0</v>
      </c>
      <c r="ET284" s="862">
        <v>0</v>
      </c>
      <c r="EU284" s="862">
        <v>0</v>
      </c>
      <c r="EV284" s="862">
        <v>0</v>
      </c>
      <c r="EW284" s="862">
        <v>0</v>
      </c>
      <c r="EX284" s="862">
        <v>0</v>
      </c>
      <c r="EY284" s="862">
        <v>0</v>
      </c>
      <c r="EZ284" s="862">
        <v>0</v>
      </c>
      <c r="FA284" s="862">
        <v>0</v>
      </c>
      <c r="FB284" s="862">
        <v>0</v>
      </c>
      <c r="FC284" s="862">
        <v>0</v>
      </c>
      <c r="FD284" s="862">
        <v>0</v>
      </c>
      <c r="FE284" s="862">
        <v>0</v>
      </c>
      <c r="FF284" s="862">
        <v>0</v>
      </c>
      <c r="FG284" s="862">
        <v>0</v>
      </c>
      <c r="FH284" s="862">
        <v>0</v>
      </c>
      <c r="FI284" s="862">
        <v>0</v>
      </c>
      <c r="FJ284" s="862">
        <v>0</v>
      </c>
      <c r="FK284" s="862">
        <v>0</v>
      </c>
      <c r="FL284" s="862">
        <v>0</v>
      </c>
      <c r="FM284" s="862">
        <v>0</v>
      </c>
      <c r="FN284" s="862">
        <v>0</v>
      </c>
      <c r="FO284" s="862">
        <v>0</v>
      </c>
      <c r="FP284" s="862">
        <v>0</v>
      </c>
      <c r="FQ284" s="862">
        <v>0</v>
      </c>
      <c r="FR284" s="862">
        <v>0</v>
      </c>
      <c r="FS284" s="862">
        <v>0</v>
      </c>
      <c r="FT284" s="862">
        <v>0</v>
      </c>
      <c r="FU284" s="862">
        <v>0</v>
      </c>
      <c r="FV284" s="862">
        <v>0</v>
      </c>
      <c r="FW284" s="862">
        <v>0</v>
      </c>
      <c r="FX284" s="862">
        <v>0</v>
      </c>
      <c r="FY284" s="862">
        <v>0</v>
      </c>
      <c r="FZ284" s="862">
        <v>0</v>
      </c>
      <c r="GA284" s="862">
        <v>0</v>
      </c>
      <c r="GB284" s="862">
        <v>0</v>
      </c>
      <c r="GC284" s="862">
        <v>0</v>
      </c>
      <c r="GD284" s="862">
        <v>0</v>
      </c>
      <c r="GE284" s="862">
        <v>0</v>
      </c>
      <c r="GF284" s="862">
        <v>0</v>
      </c>
      <c r="GG284" s="862">
        <v>0</v>
      </c>
      <c r="GH284" s="862">
        <v>0</v>
      </c>
      <c r="GI284" s="862">
        <v>0</v>
      </c>
      <c r="GJ284" s="862">
        <v>0</v>
      </c>
      <c r="GK284" s="862">
        <v>0</v>
      </c>
      <c r="GL284" s="862">
        <v>0</v>
      </c>
      <c r="GM284" s="862">
        <v>0</v>
      </c>
      <c r="GN284" s="862">
        <v>0</v>
      </c>
      <c r="GO284" s="862">
        <v>0</v>
      </c>
      <c r="GP284" s="862">
        <v>0</v>
      </c>
      <c r="GQ284" s="862">
        <v>0</v>
      </c>
      <c r="GR284" s="862">
        <v>0</v>
      </c>
      <c r="GS284" s="862">
        <v>0</v>
      </c>
      <c r="GT284" s="862">
        <v>0</v>
      </c>
      <c r="GU284" s="862">
        <v>0</v>
      </c>
      <c r="GV284" s="862">
        <v>0</v>
      </c>
      <c r="GW284" s="862">
        <v>0</v>
      </c>
      <c r="GX284" s="862">
        <v>0</v>
      </c>
      <c r="GY284" s="862">
        <v>0</v>
      </c>
      <c r="GZ284" s="862">
        <v>0</v>
      </c>
      <c r="HA284" s="862">
        <v>0</v>
      </c>
      <c r="HB284" s="862">
        <v>0</v>
      </c>
      <c r="HC284" s="862">
        <v>0</v>
      </c>
      <c r="HD284" s="862">
        <v>0</v>
      </c>
      <c r="HE284" s="862">
        <v>0</v>
      </c>
      <c r="HF284" s="862">
        <v>0</v>
      </c>
      <c r="HG284" s="862">
        <v>0</v>
      </c>
      <c r="HH284" s="862">
        <v>0</v>
      </c>
      <c r="HI284" s="862">
        <v>0</v>
      </c>
      <c r="HJ284" s="862">
        <v>0</v>
      </c>
      <c r="HK284" s="862">
        <v>0</v>
      </c>
      <c r="HL284" s="862">
        <v>0</v>
      </c>
      <c r="HM284" s="862">
        <v>0</v>
      </c>
      <c r="HN284" s="862">
        <v>0</v>
      </c>
      <c r="HO284" s="862">
        <v>0</v>
      </c>
      <c r="HP284" s="862">
        <v>0</v>
      </c>
      <c r="HQ284" s="862">
        <v>0</v>
      </c>
      <c r="HR284" s="862">
        <v>0</v>
      </c>
      <c r="HS284" s="862">
        <v>0</v>
      </c>
      <c r="HT284" s="862">
        <v>0</v>
      </c>
      <c r="HU284" s="862">
        <v>0</v>
      </c>
      <c r="HV284" s="862">
        <v>0</v>
      </c>
      <c r="HW284" s="862">
        <v>0</v>
      </c>
      <c r="HX284" s="862">
        <v>0</v>
      </c>
      <c r="HY284" s="862">
        <v>0</v>
      </c>
      <c r="HZ284" s="862">
        <v>0</v>
      </c>
      <c r="IA284" s="862">
        <v>0</v>
      </c>
      <c r="IB284" s="862">
        <v>0</v>
      </c>
      <c r="IC284" s="862">
        <v>0</v>
      </c>
      <c r="ID284" s="862">
        <v>0</v>
      </c>
      <c r="IE284" s="862">
        <v>0</v>
      </c>
      <c r="IF284" s="862">
        <v>0</v>
      </c>
      <c r="IG284" s="862">
        <v>0</v>
      </c>
      <c r="IH284" s="862">
        <v>0</v>
      </c>
      <c r="II284" s="862">
        <v>0</v>
      </c>
      <c r="IJ284" s="862">
        <v>0</v>
      </c>
      <c r="IK284" s="862">
        <v>0</v>
      </c>
      <c r="IL284" s="862">
        <v>0</v>
      </c>
      <c r="IM284" s="862">
        <v>0</v>
      </c>
      <c r="IN284" s="862">
        <v>0</v>
      </c>
      <c r="IO284" s="862">
        <v>0</v>
      </c>
      <c r="IP284" s="862">
        <v>0</v>
      </c>
      <c r="IQ284" s="862">
        <v>0</v>
      </c>
      <c r="IR284" s="862">
        <v>0</v>
      </c>
      <c r="IS284" s="862">
        <v>0</v>
      </c>
      <c r="IT284" s="862">
        <v>0</v>
      </c>
      <c r="IU284" s="862">
        <v>0</v>
      </c>
      <c r="IV284" s="862">
        <v>0</v>
      </c>
      <c r="IW284" s="862">
        <v>0</v>
      </c>
      <c r="IX284" s="862">
        <v>0</v>
      </c>
      <c r="IY284" s="862">
        <v>0</v>
      </c>
      <c r="IZ284" s="862">
        <v>0</v>
      </c>
      <c r="JA284" s="862">
        <v>0</v>
      </c>
      <c r="JB284" s="862">
        <v>0</v>
      </c>
      <c r="JC284" s="862">
        <v>0</v>
      </c>
      <c r="JD284" s="862">
        <v>0</v>
      </c>
      <c r="JE284" s="862">
        <v>0</v>
      </c>
      <c r="JF284" s="862">
        <v>0</v>
      </c>
      <c r="JG284" s="862">
        <v>0</v>
      </c>
      <c r="JH284" s="862">
        <v>0</v>
      </c>
      <c r="JI284" s="862">
        <v>0</v>
      </c>
      <c r="JJ284" s="862">
        <v>0</v>
      </c>
      <c r="JK284" s="862">
        <v>0</v>
      </c>
      <c r="JL284" s="862">
        <v>0</v>
      </c>
      <c r="JM284" s="862">
        <v>0</v>
      </c>
      <c r="JN284" s="862">
        <v>0</v>
      </c>
      <c r="JO284" s="862">
        <v>0</v>
      </c>
      <c r="JP284" s="862">
        <v>0</v>
      </c>
      <c r="JQ284" s="862">
        <v>0</v>
      </c>
      <c r="JR284" s="862">
        <v>0</v>
      </c>
      <c r="JS284" s="862">
        <v>0</v>
      </c>
      <c r="JT284" s="862">
        <v>0</v>
      </c>
      <c r="JU284" s="862">
        <v>0</v>
      </c>
      <c r="JV284" s="862">
        <v>0</v>
      </c>
      <c r="JW284" s="862">
        <v>0</v>
      </c>
      <c r="JX284" s="862">
        <v>0</v>
      </c>
      <c r="JY284" s="862">
        <v>0</v>
      </c>
      <c r="JZ284" s="862">
        <v>0</v>
      </c>
      <c r="KA284" s="862">
        <v>0</v>
      </c>
      <c r="KB284" s="862">
        <v>0</v>
      </c>
      <c r="KC284" s="862">
        <v>0</v>
      </c>
      <c r="KD284" s="862">
        <v>0</v>
      </c>
      <c r="KE284" s="862">
        <v>0</v>
      </c>
      <c r="KF284" s="862">
        <v>0</v>
      </c>
      <c r="KG284" s="862">
        <v>0</v>
      </c>
      <c r="KH284" s="862">
        <v>0</v>
      </c>
      <c r="KI284" s="862">
        <v>0</v>
      </c>
      <c r="KJ284" s="862">
        <v>0</v>
      </c>
      <c r="KK284" s="862">
        <v>0</v>
      </c>
      <c r="KL284" s="862">
        <v>0</v>
      </c>
      <c r="KM284" s="862">
        <v>0</v>
      </c>
      <c r="KN284" s="862">
        <v>0</v>
      </c>
      <c r="KO284" s="862">
        <v>0</v>
      </c>
      <c r="KP284" s="862">
        <v>0</v>
      </c>
      <c r="KQ284" s="862">
        <v>0</v>
      </c>
      <c r="KR284" s="862">
        <v>0</v>
      </c>
      <c r="KS284" s="862">
        <v>0</v>
      </c>
      <c r="KT284" s="862">
        <v>0</v>
      </c>
      <c r="KU284" s="862">
        <v>0</v>
      </c>
      <c r="KV284" s="862">
        <v>0</v>
      </c>
      <c r="KW284" s="862">
        <v>0</v>
      </c>
      <c r="KX284" s="862">
        <v>0</v>
      </c>
      <c r="KY284" s="862">
        <v>0</v>
      </c>
      <c r="KZ284" s="862">
        <v>0</v>
      </c>
      <c r="LA284" s="862">
        <v>0</v>
      </c>
      <c r="LB284" s="862">
        <v>0</v>
      </c>
      <c r="LC284" s="862">
        <v>0</v>
      </c>
      <c r="LD284" s="862">
        <v>0</v>
      </c>
      <c r="LE284" s="862">
        <v>0</v>
      </c>
      <c r="LF284" s="862">
        <v>0</v>
      </c>
      <c r="LG284" s="862">
        <v>0</v>
      </c>
      <c r="LH284" s="862">
        <v>0</v>
      </c>
      <c r="LI284" s="862">
        <v>0</v>
      </c>
      <c r="LJ284" s="862">
        <v>0</v>
      </c>
      <c r="LK284" s="862">
        <v>0</v>
      </c>
      <c r="LL284" s="862">
        <v>0</v>
      </c>
      <c r="LM284" s="862">
        <v>0</v>
      </c>
      <c r="LN284" s="862">
        <v>0</v>
      </c>
      <c r="LO284" s="862">
        <v>0</v>
      </c>
      <c r="LP284" s="862">
        <v>0</v>
      </c>
      <c r="LQ284" s="862">
        <v>0</v>
      </c>
      <c r="LR284" s="862">
        <v>0</v>
      </c>
      <c r="LS284" s="862">
        <v>0</v>
      </c>
      <c r="LT284" s="862">
        <v>0</v>
      </c>
      <c r="LU284" s="862">
        <v>0</v>
      </c>
      <c r="LV284" s="862">
        <v>0</v>
      </c>
      <c r="LW284" s="862">
        <v>0</v>
      </c>
      <c r="LX284" s="862">
        <v>0</v>
      </c>
      <c r="LY284" s="862">
        <v>0</v>
      </c>
      <c r="LZ284" s="862">
        <v>0</v>
      </c>
      <c r="MA284" s="862">
        <v>0</v>
      </c>
      <c r="MB284" s="862">
        <v>0</v>
      </c>
      <c r="MC284" s="862">
        <v>0</v>
      </c>
      <c r="MD284" s="862">
        <v>0</v>
      </c>
      <c r="ME284" s="862">
        <v>0</v>
      </c>
      <c r="MF284" s="862">
        <v>0</v>
      </c>
      <c r="MG284" s="862">
        <v>0</v>
      </c>
      <c r="MH284" s="862">
        <v>0</v>
      </c>
      <c r="MI284" s="862">
        <v>0</v>
      </c>
      <c r="MJ284" s="862">
        <v>0</v>
      </c>
      <c r="MK284" s="862">
        <v>0</v>
      </c>
      <c r="ML284" s="862">
        <v>0</v>
      </c>
      <c r="MM284" s="862">
        <v>0</v>
      </c>
      <c r="MN284" s="862">
        <v>0</v>
      </c>
      <c r="MO284" s="862">
        <v>0</v>
      </c>
      <c r="MP284" s="862">
        <v>0</v>
      </c>
      <c r="MQ284" s="862">
        <v>0</v>
      </c>
      <c r="MR284" s="862">
        <v>0</v>
      </c>
      <c r="MS284" s="862">
        <v>0</v>
      </c>
      <c r="MT284" s="862">
        <v>0</v>
      </c>
      <c r="MU284" s="862">
        <v>0</v>
      </c>
      <c r="MV284" s="862">
        <v>0</v>
      </c>
      <c r="MW284" s="862">
        <v>0</v>
      </c>
      <c r="MX284" s="862">
        <v>0</v>
      </c>
      <c r="MY284" s="862">
        <v>0</v>
      </c>
      <c r="MZ284" s="862">
        <v>0</v>
      </c>
      <c r="NA284" s="862">
        <v>0</v>
      </c>
      <c r="NB284" s="862">
        <v>0</v>
      </c>
      <c r="NC284" s="862">
        <v>0</v>
      </c>
      <c r="ND284" s="862">
        <v>0</v>
      </c>
      <c r="NE284" s="862">
        <v>0</v>
      </c>
      <c r="NF284" s="862">
        <v>0</v>
      </c>
      <c r="NG284" s="862">
        <v>0</v>
      </c>
      <c r="NH284" s="862">
        <v>0</v>
      </c>
      <c r="NI284" s="862">
        <v>0</v>
      </c>
      <c r="NJ284" s="862">
        <v>0</v>
      </c>
      <c r="NK284" s="862">
        <v>0</v>
      </c>
      <c r="NL284" s="862">
        <v>0</v>
      </c>
      <c r="NM284" s="862">
        <v>0</v>
      </c>
      <c r="NN284" s="862">
        <v>0</v>
      </c>
      <c r="NO284" s="862">
        <v>0</v>
      </c>
      <c r="NP284" s="862">
        <v>0</v>
      </c>
      <c r="NQ284" s="862">
        <v>0</v>
      </c>
      <c r="NR284" s="862">
        <v>0</v>
      </c>
      <c r="NS284" s="862">
        <v>0</v>
      </c>
      <c r="NT284" s="862">
        <v>0</v>
      </c>
      <c r="NU284" s="862">
        <v>0</v>
      </c>
      <c r="NV284" s="862">
        <v>0</v>
      </c>
      <c r="NW284" s="862">
        <v>0</v>
      </c>
      <c r="NX284" s="862">
        <v>0</v>
      </c>
      <c r="NY284" s="862">
        <v>0</v>
      </c>
      <c r="NZ284" s="862">
        <v>0</v>
      </c>
      <c r="OA284" s="862">
        <v>0</v>
      </c>
      <c r="OB284" s="862">
        <v>0</v>
      </c>
      <c r="OC284" s="862">
        <v>0</v>
      </c>
      <c r="OD284" s="862">
        <v>0</v>
      </c>
      <c r="OE284" s="862">
        <v>0</v>
      </c>
      <c r="OF284" s="862">
        <v>0</v>
      </c>
      <c r="OG284" s="862">
        <v>0</v>
      </c>
      <c r="OH284" s="862">
        <v>0</v>
      </c>
      <c r="OI284" s="862">
        <v>0</v>
      </c>
      <c r="OJ284" s="862">
        <v>0</v>
      </c>
      <c r="OK284" s="862">
        <v>0</v>
      </c>
      <c r="OL284" s="862">
        <v>0</v>
      </c>
      <c r="OM284" s="862">
        <v>0</v>
      </c>
      <c r="ON284" s="862">
        <v>0</v>
      </c>
      <c r="OO284" s="862">
        <v>0</v>
      </c>
      <c r="OP284" s="862">
        <v>0</v>
      </c>
      <c r="OQ284" s="862">
        <v>0</v>
      </c>
      <c r="OR284" s="862">
        <v>0</v>
      </c>
      <c r="OS284" s="862">
        <v>0</v>
      </c>
      <c r="OT284" s="862">
        <v>0</v>
      </c>
      <c r="OU284" s="862">
        <v>0</v>
      </c>
      <c r="OV284" s="862">
        <v>0</v>
      </c>
      <c r="OW284" s="862">
        <v>0</v>
      </c>
      <c r="OX284" s="862">
        <v>0</v>
      </c>
      <c r="OY284" s="862">
        <v>0</v>
      </c>
      <c r="OZ284" s="862">
        <v>0</v>
      </c>
      <c r="PA284" s="862">
        <v>0</v>
      </c>
      <c r="PB284" s="862">
        <v>0</v>
      </c>
      <c r="PC284" s="862">
        <v>0</v>
      </c>
      <c r="PD284" s="862">
        <v>0</v>
      </c>
      <c r="PE284" s="862">
        <v>0</v>
      </c>
      <c r="PF284" s="862">
        <v>0</v>
      </c>
      <c r="PG284" s="862">
        <v>0</v>
      </c>
      <c r="PH284" s="862">
        <v>0</v>
      </c>
      <c r="PI284" s="862">
        <v>0</v>
      </c>
      <c r="PJ284" s="862">
        <v>0</v>
      </c>
      <c r="PK284" s="862">
        <v>0</v>
      </c>
      <c r="PL284" s="862">
        <v>0</v>
      </c>
      <c r="PM284" s="862">
        <v>0</v>
      </c>
      <c r="PN284" s="862">
        <v>0</v>
      </c>
      <c r="PO284" s="862">
        <v>0</v>
      </c>
      <c r="PP284" s="862">
        <v>0</v>
      </c>
      <c r="PQ284" s="862">
        <v>0</v>
      </c>
      <c r="PR284" s="862">
        <v>0</v>
      </c>
      <c r="PS284" s="862">
        <v>0</v>
      </c>
      <c r="PT284" s="862">
        <v>0</v>
      </c>
      <c r="PU284" s="862">
        <v>0</v>
      </c>
      <c r="PV284" s="862">
        <v>0</v>
      </c>
      <c r="PW284" s="862">
        <v>0</v>
      </c>
      <c r="PX284" s="862">
        <v>0</v>
      </c>
      <c r="PY284" s="862">
        <v>0</v>
      </c>
      <c r="PZ284" s="862">
        <v>0</v>
      </c>
      <c r="QA284" s="862">
        <v>0</v>
      </c>
      <c r="QB284" s="862">
        <v>0</v>
      </c>
      <c r="QC284" s="862">
        <v>0</v>
      </c>
      <c r="QD284" s="862">
        <v>0</v>
      </c>
      <c r="QE284" s="862">
        <v>0</v>
      </c>
      <c r="QF284" s="862">
        <v>0</v>
      </c>
      <c r="QG284" s="862">
        <v>0</v>
      </c>
      <c r="QH284" s="862">
        <v>0</v>
      </c>
      <c r="QI284" s="862">
        <v>0</v>
      </c>
      <c r="QJ284" s="862">
        <v>0</v>
      </c>
      <c r="QK284" s="862">
        <v>0</v>
      </c>
      <c r="QL284" s="862">
        <v>0</v>
      </c>
      <c r="QM284" s="862">
        <v>0</v>
      </c>
      <c r="QN284" s="862">
        <v>0</v>
      </c>
      <c r="QO284" s="862">
        <v>0</v>
      </c>
      <c r="QP284" s="862">
        <v>0</v>
      </c>
      <c r="QQ284" s="862">
        <v>0</v>
      </c>
      <c r="QR284" s="862">
        <v>0</v>
      </c>
      <c r="QS284" s="862">
        <v>0</v>
      </c>
      <c r="QT284" s="862">
        <v>0</v>
      </c>
      <c r="QU284" s="862">
        <v>0</v>
      </c>
      <c r="QV284" s="862">
        <v>0</v>
      </c>
      <c r="QW284" s="862">
        <v>0</v>
      </c>
      <c r="QX284" s="862">
        <v>0</v>
      </c>
      <c r="QY284" s="862">
        <v>0</v>
      </c>
      <c r="QZ284" s="862">
        <v>0</v>
      </c>
      <c r="RA284" s="862">
        <v>0</v>
      </c>
      <c r="RB284" s="862">
        <v>0</v>
      </c>
      <c r="RC284" s="862">
        <v>0</v>
      </c>
      <c r="RD284" s="862">
        <v>0</v>
      </c>
      <c r="RE284" s="862">
        <v>0</v>
      </c>
      <c r="RF284" s="862">
        <v>0</v>
      </c>
      <c r="RG284" s="862">
        <v>0</v>
      </c>
      <c r="RH284" s="862">
        <v>0</v>
      </c>
      <c r="RI284" s="862">
        <v>0</v>
      </c>
      <c r="RJ284" s="862">
        <v>0</v>
      </c>
      <c r="RK284" s="862">
        <v>0</v>
      </c>
      <c r="RL284" s="862">
        <v>0</v>
      </c>
      <c r="RM284" s="862">
        <v>0</v>
      </c>
      <c r="RN284" s="862">
        <v>0</v>
      </c>
      <c r="RO284" s="862">
        <v>0</v>
      </c>
      <c r="RP284" s="862">
        <v>0</v>
      </c>
      <c r="RQ284" s="862">
        <v>0</v>
      </c>
      <c r="RR284" s="862">
        <v>0</v>
      </c>
      <c r="RS284" s="862">
        <v>0</v>
      </c>
      <c r="RT284" s="862">
        <v>0</v>
      </c>
      <c r="RU284" s="862">
        <v>0</v>
      </c>
      <c r="RV284" s="862">
        <v>0</v>
      </c>
      <c r="RW284" s="862">
        <v>0</v>
      </c>
      <c r="RX284" s="862">
        <v>0</v>
      </c>
      <c r="RY284" s="862">
        <v>0</v>
      </c>
      <c r="RZ284" s="862">
        <v>0</v>
      </c>
      <c r="SA284" s="862">
        <v>0</v>
      </c>
      <c r="SB284" s="862">
        <v>0</v>
      </c>
      <c r="SC284" s="862">
        <v>0</v>
      </c>
      <c r="SD284" s="862">
        <v>0</v>
      </c>
      <c r="SE284" s="862">
        <v>0</v>
      </c>
      <c r="SF284" s="862">
        <v>0</v>
      </c>
      <c r="SG284" s="862">
        <v>0</v>
      </c>
      <c r="SH284" s="862">
        <v>0</v>
      </c>
      <c r="SI284" s="862">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932</v>
      </c>
      <c r="J285" s="764"/>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933</v>
      </c>
      <c r="J286" s="766"/>
      <c r="K286" s="863">
        <v>0</v>
      </c>
      <c r="L286" s="863">
        <v>0</v>
      </c>
      <c r="M286" s="863">
        <v>0</v>
      </c>
      <c r="N286" s="863">
        <v>0</v>
      </c>
      <c r="O286" s="863">
        <v>0</v>
      </c>
      <c r="P286" s="863">
        <v>0</v>
      </c>
      <c r="Q286" s="863">
        <v>0</v>
      </c>
      <c r="R286" s="863">
        <v>0</v>
      </c>
      <c r="S286" s="863">
        <v>0</v>
      </c>
      <c r="T286" s="863">
        <v>0</v>
      </c>
      <c r="U286" s="863">
        <v>0</v>
      </c>
      <c r="V286" s="863">
        <v>0</v>
      </c>
      <c r="W286" s="863">
        <v>0</v>
      </c>
      <c r="X286" s="863">
        <v>0</v>
      </c>
      <c r="Y286" s="863">
        <v>0</v>
      </c>
      <c r="Z286" s="863">
        <v>0</v>
      </c>
      <c r="AA286" s="863">
        <v>0</v>
      </c>
      <c r="AB286" s="863">
        <v>0</v>
      </c>
      <c r="AC286" s="863">
        <v>0</v>
      </c>
      <c r="AD286" s="863">
        <v>0</v>
      </c>
      <c r="AE286" s="863">
        <v>0</v>
      </c>
      <c r="AF286" s="863">
        <v>0</v>
      </c>
      <c r="AG286" s="863">
        <v>0</v>
      </c>
      <c r="AH286" s="863">
        <v>0</v>
      </c>
      <c r="AI286" s="863">
        <v>0</v>
      </c>
      <c r="AJ286" s="863">
        <v>0</v>
      </c>
      <c r="AK286" s="863">
        <v>0</v>
      </c>
      <c r="AL286" s="863">
        <v>0</v>
      </c>
      <c r="AM286" s="863">
        <v>0</v>
      </c>
      <c r="AN286" s="863">
        <v>0</v>
      </c>
      <c r="AO286" s="863">
        <v>0</v>
      </c>
      <c r="AP286" s="863">
        <v>0</v>
      </c>
      <c r="AQ286" s="863">
        <v>0</v>
      </c>
      <c r="AR286" s="863">
        <v>0</v>
      </c>
      <c r="AS286" s="863">
        <v>0</v>
      </c>
      <c r="AT286" s="863">
        <v>0</v>
      </c>
      <c r="AU286" s="863">
        <v>0</v>
      </c>
      <c r="AV286" s="863">
        <v>0</v>
      </c>
      <c r="AW286" s="863">
        <v>0</v>
      </c>
      <c r="AX286" s="863">
        <v>0</v>
      </c>
      <c r="AY286" s="863">
        <v>0</v>
      </c>
      <c r="AZ286" s="863">
        <v>0</v>
      </c>
      <c r="BA286" s="863">
        <v>0</v>
      </c>
      <c r="BB286" s="863">
        <v>0</v>
      </c>
      <c r="BC286" s="863">
        <v>0</v>
      </c>
      <c r="BD286" s="863">
        <v>0</v>
      </c>
      <c r="BE286" s="863">
        <v>0</v>
      </c>
      <c r="BF286" s="863">
        <v>0</v>
      </c>
      <c r="BG286" s="863">
        <v>0</v>
      </c>
      <c r="BH286" s="863">
        <v>0</v>
      </c>
      <c r="BI286" s="863">
        <v>0</v>
      </c>
      <c r="BJ286" s="863">
        <v>0</v>
      </c>
      <c r="BK286" s="863">
        <v>0</v>
      </c>
      <c r="BL286" s="863">
        <v>0</v>
      </c>
      <c r="BM286" s="863">
        <v>0</v>
      </c>
      <c r="BN286" s="863">
        <v>0</v>
      </c>
      <c r="BO286" s="863">
        <v>0</v>
      </c>
      <c r="BP286" s="863">
        <v>0</v>
      </c>
      <c r="BQ286" s="863">
        <v>0</v>
      </c>
      <c r="BR286" s="863">
        <v>0</v>
      </c>
      <c r="BS286" s="863">
        <v>0</v>
      </c>
      <c r="BT286" s="863">
        <v>0</v>
      </c>
      <c r="BU286" s="863">
        <v>0</v>
      </c>
      <c r="BV286" s="863">
        <v>0</v>
      </c>
      <c r="BW286" s="863">
        <v>0</v>
      </c>
      <c r="BX286" s="863">
        <v>0</v>
      </c>
      <c r="BY286" s="863">
        <v>0</v>
      </c>
      <c r="BZ286" s="863">
        <v>0</v>
      </c>
      <c r="CA286" s="863">
        <v>0</v>
      </c>
      <c r="CB286" s="863">
        <v>0</v>
      </c>
      <c r="CC286" s="863">
        <v>0</v>
      </c>
      <c r="CD286" s="863">
        <v>0</v>
      </c>
      <c r="CE286" s="863">
        <v>0</v>
      </c>
      <c r="CF286" s="863">
        <v>0</v>
      </c>
      <c r="CG286" s="863">
        <v>0</v>
      </c>
      <c r="CH286" s="863">
        <v>0</v>
      </c>
      <c r="CI286" s="863">
        <v>0</v>
      </c>
      <c r="CJ286" s="863">
        <v>0</v>
      </c>
      <c r="CK286" s="863">
        <v>0</v>
      </c>
      <c r="CL286" s="863">
        <v>0</v>
      </c>
      <c r="CM286" s="863">
        <v>0</v>
      </c>
      <c r="CN286" s="863">
        <v>0</v>
      </c>
      <c r="CO286" s="863">
        <v>0</v>
      </c>
      <c r="CP286" s="863">
        <v>0</v>
      </c>
      <c r="CQ286" s="863">
        <v>0</v>
      </c>
      <c r="CR286" s="863">
        <v>0</v>
      </c>
      <c r="CS286" s="863">
        <v>0</v>
      </c>
      <c r="CT286" s="863">
        <v>0</v>
      </c>
      <c r="CU286" s="863">
        <v>0</v>
      </c>
      <c r="CV286" s="863">
        <v>0</v>
      </c>
      <c r="CW286" s="863">
        <v>0</v>
      </c>
      <c r="CX286" s="863">
        <v>0</v>
      </c>
      <c r="CY286" s="863">
        <v>0</v>
      </c>
      <c r="CZ286" s="863">
        <v>0</v>
      </c>
      <c r="DA286" s="863">
        <v>0</v>
      </c>
      <c r="DB286" s="863">
        <v>0</v>
      </c>
      <c r="DC286" s="863">
        <v>0</v>
      </c>
      <c r="DD286" s="863">
        <v>0</v>
      </c>
      <c r="DE286" s="863">
        <v>0</v>
      </c>
      <c r="DF286" s="863">
        <v>0</v>
      </c>
      <c r="DG286" s="863">
        <v>0</v>
      </c>
      <c r="DH286" s="863">
        <v>0</v>
      </c>
      <c r="DI286" s="863">
        <v>0</v>
      </c>
      <c r="DJ286" s="863">
        <v>0</v>
      </c>
      <c r="DK286" s="863">
        <v>0</v>
      </c>
      <c r="DL286" s="863">
        <v>0</v>
      </c>
      <c r="DM286" s="863">
        <v>0</v>
      </c>
      <c r="DN286" s="863">
        <v>0</v>
      </c>
      <c r="DO286" s="863">
        <v>0</v>
      </c>
      <c r="DP286" s="863">
        <v>0</v>
      </c>
      <c r="DQ286" s="863">
        <v>0</v>
      </c>
      <c r="DR286" s="863">
        <v>0</v>
      </c>
      <c r="DS286" s="863">
        <v>0</v>
      </c>
      <c r="DT286" s="863">
        <v>0</v>
      </c>
      <c r="DU286" s="863">
        <v>0</v>
      </c>
      <c r="DV286" s="863">
        <v>0</v>
      </c>
      <c r="DW286" s="863">
        <v>0</v>
      </c>
      <c r="DX286" s="863">
        <v>0</v>
      </c>
      <c r="DY286" s="863">
        <v>0</v>
      </c>
      <c r="DZ286" s="863">
        <v>0</v>
      </c>
      <c r="EA286" s="863">
        <v>0</v>
      </c>
      <c r="EB286" s="863">
        <v>0</v>
      </c>
      <c r="EC286" s="863">
        <v>0</v>
      </c>
      <c r="ED286" s="863">
        <v>0</v>
      </c>
      <c r="EE286" s="863">
        <v>0</v>
      </c>
      <c r="EF286" s="863">
        <v>0</v>
      </c>
      <c r="EG286" s="863">
        <v>0</v>
      </c>
      <c r="EH286" s="863">
        <v>0</v>
      </c>
      <c r="EI286" s="863">
        <v>0</v>
      </c>
      <c r="EJ286" s="863">
        <v>0</v>
      </c>
      <c r="EK286" s="863">
        <v>0</v>
      </c>
      <c r="EL286" s="863">
        <v>0</v>
      </c>
      <c r="EM286" s="863">
        <v>0</v>
      </c>
      <c r="EN286" s="863">
        <v>0</v>
      </c>
      <c r="EO286" s="863">
        <v>0</v>
      </c>
      <c r="EP286" s="863">
        <v>0</v>
      </c>
      <c r="EQ286" s="863">
        <v>0</v>
      </c>
      <c r="ER286" s="863">
        <v>0</v>
      </c>
      <c r="ES286" s="863">
        <v>0</v>
      </c>
      <c r="ET286" s="863">
        <v>0</v>
      </c>
      <c r="EU286" s="863">
        <v>0</v>
      </c>
      <c r="EV286" s="863">
        <v>0</v>
      </c>
      <c r="EW286" s="863">
        <v>0</v>
      </c>
      <c r="EX286" s="863">
        <v>0</v>
      </c>
      <c r="EY286" s="863">
        <v>0</v>
      </c>
      <c r="EZ286" s="863">
        <v>0</v>
      </c>
      <c r="FA286" s="863">
        <v>0</v>
      </c>
      <c r="FB286" s="863">
        <v>0</v>
      </c>
      <c r="FC286" s="863">
        <v>0</v>
      </c>
      <c r="FD286" s="863">
        <v>0</v>
      </c>
      <c r="FE286" s="863">
        <v>0</v>
      </c>
      <c r="FF286" s="863">
        <v>0</v>
      </c>
      <c r="FG286" s="863">
        <v>0</v>
      </c>
      <c r="FH286" s="863">
        <v>0</v>
      </c>
      <c r="FI286" s="863">
        <v>0</v>
      </c>
      <c r="FJ286" s="863">
        <v>0</v>
      </c>
      <c r="FK286" s="863">
        <v>0</v>
      </c>
      <c r="FL286" s="863">
        <v>0</v>
      </c>
      <c r="FM286" s="863">
        <v>0</v>
      </c>
      <c r="FN286" s="863">
        <v>0</v>
      </c>
      <c r="FO286" s="863">
        <v>0</v>
      </c>
      <c r="FP286" s="863">
        <v>0</v>
      </c>
      <c r="FQ286" s="863">
        <v>0</v>
      </c>
      <c r="FR286" s="863">
        <v>0</v>
      </c>
      <c r="FS286" s="863">
        <v>0</v>
      </c>
      <c r="FT286" s="863">
        <v>0</v>
      </c>
      <c r="FU286" s="863">
        <v>0</v>
      </c>
      <c r="FV286" s="863">
        <v>0</v>
      </c>
      <c r="FW286" s="863">
        <v>0</v>
      </c>
      <c r="FX286" s="863">
        <v>0</v>
      </c>
      <c r="FY286" s="863">
        <v>0</v>
      </c>
      <c r="FZ286" s="863">
        <v>0</v>
      </c>
      <c r="GA286" s="863">
        <v>0</v>
      </c>
      <c r="GB286" s="863">
        <v>0</v>
      </c>
      <c r="GC286" s="863">
        <v>0</v>
      </c>
      <c r="GD286" s="863">
        <v>0</v>
      </c>
      <c r="GE286" s="863">
        <v>0</v>
      </c>
      <c r="GF286" s="863">
        <v>0</v>
      </c>
      <c r="GG286" s="863">
        <v>0</v>
      </c>
      <c r="GH286" s="863">
        <v>0</v>
      </c>
      <c r="GI286" s="863">
        <v>0</v>
      </c>
      <c r="GJ286" s="863">
        <v>0</v>
      </c>
      <c r="GK286" s="863">
        <v>0</v>
      </c>
      <c r="GL286" s="863">
        <v>0</v>
      </c>
      <c r="GM286" s="863">
        <v>0</v>
      </c>
      <c r="GN286" s="863">
        <v>0</v>
      </c>
      <c r="GO286" s="863">
        <v>0</v>
      </c>
      <c r="GP286" s="863">
        <v>0</v>
      </c>
      <c r="GQ286" s="863">
        <v>0</v>
      </c>
      <c r="GR286" s="863">
        <v>0</v>
      </c>
      <c r="GS286" s="863">
        <v>0</v>
      </c>
      <c r="GT286" s="863">
        <v>0</v>
      </c>
      <c r="GU286" s="863">
        <v>0</v>
      </c>
      <c r="GV286" s="863">
        <v>0</v>
      </c>
      <c r="GW286" s="863">
        <v>0</v>
      </c>
      <c r="GX286" s="863">
        <v>0</v>
      </c>
      <c r="GY286" s="863">
        <v>0</v>
      </c>
      <c r="GZ286" s="863">
        <v>0</v>
      </c>
      <c r="HA286" s="863">
        <v>0</v>
      </c>
      <c r="HB286" s="863">
        <v>0</v>
      </c>
      <c r="HC286" s="863">
        <v>0</v>
      </c>
      <c r="HD286" s="863">
        <v>0</v>
      </c>
      <c r="HE286" s="863">
        <v>0</v>
      </c>
      <c r="HF286" s="863">
        <v>0</v>
      </c>
      <c r="HG286" s="863">
        <v>0</v>
      </c>
      <c r="HH286" s="863">
        <v>0</v>
      </c>
      <c r="HI286" s="863">
        <v>0</v>
      </c>
      <c r="HJ286" s="863">
        <v>0</v>
      </c>
      <c r="HK286" s="863">
        <v>0</v>
      </c>
      <c r="HL286" s="863">
        <v>0</v>
      </c>
      <c r="HM286" s="863">
        <v>0</v>
      </c>
      <c r="HN286" s="863">
        <v>0</v>
      </c>
      <c r="HO286" s="863">
        <v>0</v>
      </c>
      <c r="HP286" s="863">
        <v>0</v>
      </c>
      <c r="HQ286" s="863">
        <v>0</v>
      </c>
      <c r="HR286" s="863">
        <v>0</v>
      </c>
      <c r="HS286" s="863">
        <v>0</v>
      </c>
      <c r="HT286" s="863">
        <v>0</v>
      </c>
      <c r="HU286" s="863">
        <v>0</v>
      </c>
      <c r="HV286" s="863">
        <v>0</v>
      </c>
      <c r="HW286" s="863">
        <v>0</v>
      </c>
      <c r="HX286" s="863">
        <v>0</v>
      </c>
      <c r="HY286" s="863">
        <v>0</v>
      </c>
      <c r="HZ286" s="863">
        <v>0</v>
      </c>
      <c r="IA286" s="863">
        <v>0</v>
      </c>
      <c r="IB286" s="863">
        <v>0</v>
      </c>
      <c r="IC286" s="863">
        <v>0</v>
      </c>
      <c r="ID286" s="863">
        <v>0</v>
      </c>
      <c r="IE286" s="863">
        <v>0</v>
      </c>
      <c r="IF286" s="863">
        <v>0</v>
      </c>
      <c r="IG286" s="863">
        <v>0</v>
      </c>
      <c r="IH286" s="863">
        <v>0</v>
      </c>
      <c r="II286" s="863">
        <v>0</v>
      </c>
      <c r="IJ286" s="863">
        <v>0</v>
      </c>
      <c r="IK286" s="863">
        <v>0</v>
      </c>
      <c r="IL286" s="863">
        <v>0</v>
      </c>
      <c r="IM286" s="863">
        <v>0</v>
      </c>
      <c r="IN286" s="863">
        <v>0</v>
      </c>
      <c r="IO286" s="863">
        <v>0</v>
      </c>
      <c r="IP286" s="863">
        <v>0</v>
      </c>
      <c r="IQ286" s="863">
        <v>0</v>
      </c>
      <c r="IR286" s="863">
        <v>0</v>
      </c>
      <c r="IS286" s="863">
        <v>0</v>
      </c>
      <c r="IT286" s="863">
        <v>0</v>
      </c>
      <c r="IU286" s="863">
        <v>0</v>
      </c>
      <c r="IV286" s="863">
        <v>0</v>
      </c>
      <c r="IW286" s="863">
        <v>0</v>
      </c>
      <c r="IX286" s="863">
        <v>0</v>
      </c>
      <c r="IY286" s="863">
        <v>0</v>
      </c>
      <c r="IZ286" s="863">
        <v>0</v>
      </c>
      <c r="JA286" s="863">
        <v>0</v>
      </c>
      <c r="JB286" s="863">
        <v>0</v>
      </c>
      <c r="JC286" s="863">
        <v>0</v>
      </c>
      <c r="JD286" s="863">
        <v>0</v>
      </c>
      <c r="JE286" s="863">
        <v>0</v>
      </c>
      <c r="JF286" s="863">
        <v>0</v>
      </c>
      <c r="JG286" s="863">
        <v>0</v>
      </c>
      <c r="JH286" s="863">
        <v>0</v>
      </c>
      <c r="JI286" s="863">
        <v>0</v>
      </c>
      <c r="JJ286" s="863">
        <v>0</v>
      </c>
      <c r="JK286" s="863">
        <v>0</v>
      </c>
      <c r="JL286" s="863">
        <v>0</v>
      </c>
      <c r="JM286" s="863">
        <v>0</v>
      </c>
      <c r="JN286" s="863">
        <v>0</v>
      </c>
      <c r="JO286" s="863">
        <v>0</v>
      </c>
      <c r="JP286" s="863">
        <v>0</v>
      </c>
      <c r="JQ286" s="863">
        <v>0</v>
      </c>
      <c r="JR286" s="863">
        <v>0</v>
      </c>
      <c r="JS286" s="863">
        <v>0</v>
      </c>
      <c r="JT286" s="863">
        <v>0</v>
      </c>
      <c r="JU286" s="863">
        <v>0</v>
      </c>
      <c r="JV286" s="863">
        <v>0</v>
      </c>
      <c r="JW286" s="863">
        <v>0</v>
      </c>
      <c r="JX286" s="863">
        <v>0</v>
      </c>
      <c r="JY286" s="863">
        <v>0</v>
      </c>
      <c r="JZ286" s="863">
        <v>0</v>
      </c>
      <c r="KA286" s="863">
        <v>0</v>
      </c>
      <c r="KB286" s="863">
        <v>0</v>
      </c>
      <c r="KC286" s="863">
        <v>0</v>
      </c>
      <c r="KD286" s="863">
        <v>0</v>
      </c>
      <c r="KE286" s="863">
        <v>0</v>
      </c>
      <c r="KF286" s="863">
        <v>0</v>
      </c>
      <c r="KG286" s="863">
        <v>0</v>
      </c>
      <c r="KH286" s="863">
        <v>0</v>
      </c>
      <c r="KI286" s="863">
        <v>0</v>
      </c>
      <c r="KJ286" s="863">
        <v>0</v>
      </c>
      <c r="KK286" s="863">
        <v>0</v>
      </c>
      <c r="KL286" s="863">
        <v>0</v>
      </c>
      <c r="KM286" s="863">
        <v>0</v>
      </c>
      <c r="KN286" s="863">
        <v>0</v>
      </c>
      <c r="KO286" s="863">
        <v>0</v>
      </c>
      <c r="KP286" s="863">
        <v>0</v>
      </c>
      <c r="KQ286" s="863">
        <v>0</v>
      </c>
      <c r="KR286" s="863">
        <v>0</v>
      </c>
      <c r="KS286" s="863">
        <v>0</v>
      </c>
      <c r="KT286" s="863">
        <v>0</v>
      </c>
      <c r="KU286" s="863">
        <v>0</v>
      </c>
      <c r="KV286" s="863">
        <v>0</v>
      </c>
      <c r="KW286" s="863">
        <v>0</v>
      </c>
      <c r="KX286" s="863">
        <v>0</v>
      </c>
      <c r="KY286" s="863">
        <v>0</v>
      </c>
      <c r="KZ286" s="863">
        <v>0</v>
      </c>
      <c r="LA286" s="863">
        <v>0</v>
      </c>
      <c r="LB286" s="863">
        <v>0</v>
      </c>
      <c r="LC286" s="863">
        <v>0</v>
      </c>
      <c r="LD286" s="863">
        <v>0</v>
      </c>
      <c r="LE286" s="863">
        <v>0</v>
      </c>
      <c r="LF286" s="863">
        <v>0</v>
      </c>
      <c r="LG286" s="863">
        <v>0</v>
      </c>
      <c r="LH286" s="863">
        <v>0</v>
      </c>
      <c r="LI286" s="863">
        <v>0</v>
      </c>
      <c r="LJ286" s="863">
        <v>0</v>
      </c>
      <c r="LK286" s="863">
        <v>0</v>
      </c>
      <c r="LL286" s="863">
        <v>0</v>
      </c>
      <c r="LM286" s="863">
        <v>0</v>
      </c>
      <c r="LN286" s="863">
        <v>0</v>
      </c>
      <c r="LO286" s="863">
        <v>0</v>
      </c>
      <c r="LP286" s="863">
        <v>0</v>
      </c>
      <c r="LQ286" s="863">
        <v>0</v>
      </c>
      <c r="LR286" s="863">
        <v>0</v>
      </c>
      <c r="LS286" s="863">
        <v>0</v>
      </c>
      <c r="LT286" s="863">
        <v>0</v>
      </c>
      <c r="LU286" s="863">
        <v>0</v>
      </c>
      <c r="LV286" s="863">
        <v>0</v>
      </c>
      <c r="LW286" s="863">
        <v>0</v>
      </c>
      <c r="LX286" s="863">
        <v>0</v>
      </c>
      <c r="LY286" s="863">
        <v>0</v>
      </c>
      <c r="LZ286" s="863">
        <v>0</v>
      </c>
      <c r="MA286" s="863">
        <v>0</v>
      </c>
      <c r="MB286" s="863">
        <v>0</v>
      </c>
      <c r="MC286" s="863">
        <v>0</v>
      </c>
      <c r="MD286" s="863">
        <v>0</v>
      </c>
      <c r="ME286" s="863">
        <v>0</v>
      </c>
      <c r="MF286" s="863">
        <v>0</v>
      </c>
      <c r="MG286" s="863">
        <v>0</v>
      </c>
      <c r="MH286" s="863">
        <v>0</v>
      </c>
      <c r="MI286" s="863">
        <v>0</v>
      </c>
      <c r="MJ286" s="863">
        <v>0</v>
      </c>
      <c r="MK286" s="863">
        <v>0</v>
      </c>
      <c r="ML286" s="863">
        <v>0</v>
      </c>
      <c r="MM286" s="863">
        <v>0</v>
      </c>
      <c r="MN286" s="863">
        <v>0</v>
      </c>
      <c r="MO286" s="863">
        <v>0</v>
      </c>
      <c r="MP286" s="863">
        <v>0</v>
      </c>
      <c r="MQ286" s="863">
        <v>0</v>
      </c>
      <c r="MR286" s="863">
        <v>0</v>
      </c>
      <c r="MS286" s="863">
        <v>0</v>
      </c>
      <c r="MT286" s="863">
        <v>0</v>
      </c>
      <c r="MU286" s="863">
        <v>0</v>
      </c>
      <c r="MV286" s="863">
        <v>0</v>
      </c>
      <c r="MW286" s="863">
        <v>0</v>
      </c>
      <c r="MX286" s="863">
        <v>0</v>
      </c>
      <c r="MY286" s="863">
        <v>0</v>
      </c>
      <c r="MZ286" s="863">
        <v>0</v>
      </c>
      <c r="NA286" s="863">
        <v>0</v>
      </c>
      <c r="NB286" s="863">
        <v>0</v>
      </c>
      <c r="NC286" s="863">
        <v>0</v>
      </c>
      <c r="ND286" s="863">
        <v>0</v>
      </c>
      <c r="NE286" s="863">
        <v>0</v>
      </c>
      <c r="NF286" s="863">
        <v>0</v>
      </c>
      <c r="NG286" s="863">
        <v>0</v>
      </c>
      <c r="NH286" s="863">
        <v>0</v>
      </c>
      <c r="NI286" s="863">
        <v>0</v>
      </c>
      <c r="NJ286" s="863">
        <v>0</v>
      </c>
      <c r="NK286" s="863">
        <v>0</v>
      </c>
      <c r="NL286" s="863">
        <v>0</v>
      </c>
      <c r="NM286" s="863">
        <v>0</v>
      </c>
      <c r="NN286" s="863">
        <v>0</v>
      </c>
      <c r="NO286" s="863">
        <v>0</v>
      </c>
      <c r="NP286" s="863">
        <v>0</v>
      </c>
      <c r="NQ286" s="863">
        <v>0</v>
      </c>
      <c r="NR286" s="863">
        <v>0</v>
      </c>
      <c r="NS286" s="863">
        <v>0</v>
      </c>
      <c r="NT286" s="863">
        <v>0</v>
      </c>
      <c r="NU286" s="863">
        <v>0</v>
      </c>
      <c r="NV286" s="863">
        <v>0</v>
      </c>
      <c r="NW286" s="863">
        <v>0</v>
      </c>
      <c r="NX286" s="863">
        <v>0</v>
      </c>
      <c r="NY286" s="863">
        <v>0</v>
      </c>
      <c r="NZ286" s="863">
        <v>0</v>
      </c>
      <c r="OA286" s="863">
        <v>0</v>
      </c>
      <c r="OB286" s="863">
        <v>0</v>
      </c>
      <c r="OC286" s="863">
        <v>0</v>
      </c>
      <c r="OD286" s="863">
        <v>0</v>
      </c>
      <c r="OE286" s="863">
        <v>0</v>
      </c>
      <c r="OF286" s="863">
        <v>0</v>
      </c>
      <c r="OG286" s="863">
        <v>0</v>
      </c>
      <c r="OH286" s="863">
        <v>0</v>
      </c>
      <c r="OI286" s="863">
        <v>0</v>
      </c>
      <c r="OJ286" s="863">
        <v>0</v>
      </c>
      <c r="OK286" s="863">
        <v>0</v>
      </c>
      <c r="OL286" s="863">
        <v>0</v>
      </c>
      <c r="OM286" s="863">
        <v>0</v>
      </c>
      <c r="ON286" s="863">
        <v>0</v>
      </c>
      <c r="OO286" s="863">
        <v>0</v>
      </c>
      <c r="OP286" s="863">
        <v>0</v>
      </c>
      <c r="OQ286" s="863">
        <v>0</v>
      </c>
      <c r="OR286" s="863">
        <v>0</v>
      </c>
      <c r="OS286" s="863">
        <v>0</v>
      </c>
      <c r="OT286" s="863">
        <v>0</v>
      </c>
      <c r="OU286" s="863">
        <v>0</v>
      </c>
      <c r="OV286" s="863">
        <v>0</v>
      </c>
      <c r="OW286" s="863">
        <v>0</v>
      </c>
      <c r="OX286" s="863">
        <v>0</v>
      </c>
      <c r="OY286" s="863">
        <v>0</v>
      </c>
      <c r="OZ286" s="863">
        <v>0</v>
      </c>
      <c r="PA286" s="863">
        <v>0</v>
      </c>
      <c r="PB286" s="863">
        <v>0</v>
      </c>
      <c r="PC286" s="863">
        <v>0</v>
      </c>
      <c r="PD286" s="863">
        <v>0</v>
      </c>
      <c r="PE286" s="863">
        <v>0</v>
      </c>
      <c r="PF286" s="863">
        <v>0</v>
      </c>
      <c r="PG286" s="863">
        <v>0</v>
      </c>
      <c r="PH286" s="863">
        <v>0</v>
      </c>
      <c r="PI286" s="863">
        <v>0</v>
      </c>
      <c r="PJ286" s="863">
        <v>0</v>
      </c>
      <c r="PK286" s="863">
        <v>0</v>
      </c>
      <c r="PL286" s="863">
        <v>0</v>
      </c>
      <c r="PM286" s="863">
        <v>0</v>
      </c>
      <c r="PN286" s="863">
        <v>0</v>
      </c>
      <c r="PO286" s="863">
        <v>0</v>
      </c>
      <c r="PP286" s="863">
        <v>0</v>
      </c>
      <c r="PQ286" s="863">
        <v>0</v>
      </c>
      <c r="PR286" s="863">
        <v>0</v>
      </c>
      <c r="PS286" s="863">
        <v>0</v>
      </c>
      <c r="PT286" s="863">
        <v>0</v>
      </c>
      <c r="PU286" s="863">
        <v>0</v>
      </c>
      <c r="PV286" s="863">
        <v>0</v>
      </c>
      <c r="PW286" s="863">
        <v>0</v>
      </c>
      <c r="PX286" s="863">
        <v>0</v>
      </c>
      <c r="PY286" s="863">
        <v>0</v>
      </c>
      <c r="PZ286" s="863">
        <v>0</v>
      </c>
      <c r="QA286" s="863">
        <v>0</v>
      </c>
      <c r="QB286" s="863">
        <v>0</v>
      </c>
      <c r="QC286" s="863">
        <v>0</v>
      </c>
      <c r="QD286" s="863">
        <v>0</v>
      </c>
      <c r="QE286" s="863">
        <v>0</v>
      </c>
      <c r="QF286" s="863">
        <v>0</v>
      </c>
      <c r="QG286" s="863">
        <v>0</v>
      </c>
      <c r="QH286" s="863">
        <v>0</v>
      </c>
      <c r="QI286" s="863">
        <v>0</v>
      </c>
      <c r="QJ286" s="863">
        <v>0</v>
      </c>
      <c r="QK286" s="863">
        <v>0</v>
      </c>
      <c r="QL286" s="863">
        <v>0</v>
      </c>
      <c r="QM286" s="863">
        <v>0</v>
      </c>
      <c r="QN286" s="863">
        <v>0</v>
      </c>
      <c r="QO286" s="863">
        <v>0</v>
      </c>
      <c r="QP286" s="863">
        <v>0</v>
      </c>
      <c r="QQ286" s="863">
        <v>0</v>
      </c>
      <c r="QR286" s="863">
        <v>0</v>
      </c>
      <c r="QS286" s="863">
        <v>0</v>
      </c>
      <c r="QT286" s="863">
        <v>0</v>
      </c>
      <c r="QU286" s="863">
        <v>0</v>
      </c>
      <c r="QV286" s="863">
        <v>0</v>
      </c>
      <c r="QW286" s="863">
        <v>0</v>
      </c>
      <c r="QX286" s="863">
        <v>0</v>
      </c>
      <c r="QY286" s="863">
        <v>0</v>
      </c>
      <c r="QZ286" s="863">
        <v>0</v>
      </c>
      <c r="RA286" s="863">
        <v>0</v>
      </c>
      <c r="RB286" s="863">
        <v>0</v>
      </c>
      <c r="RC286" s="863">
        <v>0</v>
      </c>
      <c r="RD286" s="863">
        <v>0</v>
      </c>
      <c r="RE286" s="863">
        <v>0</v>
      </c>
      <c r="RF286" s="863">
        <v>0</v>
      </c>
      <c r="RG286" s="863">
        <v>0</v>
      </c>
      <c r="RH286" s="863">
        <v>0</v>
      </c>
      <c r="RI286" s="863">
        <v>0</v>
      </c>
      <c r="RJ286" s="863">
        <v>0</v>
      </c>
      <c r="RK286" s="863">
        <v>0</v>
      </c>
      <c r="RL286" s="863">
        <v>0</v>
      </c>
      <c r="RM286" s="863">
        <v>0</v>
      </c>
      <c r="RN286" s="863">
        <v>0</v>
      </c>
      <c r="RO286" s="863">
        <v>0</v>
      </c>
      <c r="RP286" s="863">
        <v>0</v>
      </c>
      <c r="RQ286" s="863">
        <v>0</v>
      </c>
      <c r="RR286" s="863">
        <v>0</v>
      </c>
      <c r="RS286" s="863">
        <v>0</v>
      </c>
      <c r="RT286" s="863">
        <v>0</v>
      </c>
      <c r="RU286" s="863">
        <v>0</v>
      </c>
      <c r="RV286" s="863">
        <v>0</v>
      </c>
      <c r="RW286" s="863">
        <v>0</v>
      </c>
      <c r="RX286" s="863">
        <v>0</v>
      </c>
      <c r="RY286" s="863">
        <v>0</v>
      </c>
      <c r="RZ286" s="863">
        <v>0</v>
      </c>
      <c r="SA286" s="863">
        <v>0</v>
      </c>
      <c r="SB286" s="863">
        <v>0</v>
      </c>
      <c r="SC286" s="863">
        <v>0</v>
      </c>
      <c r="SD286" s="863">
        <v>0</v>
      </c>
      <c r="SE286" s="863">
        <v>0</v>
      </c>
      <c r="SF286" s="863">
        <v>0</v>
      </c>
      <c r="SG286" s="863">
        <v>0</v>
      </c>
      <c r="SH286" s="863">
        <v>0</v>
      </c>
      <c r="SI286" s="863">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623</v>
      </c>
      <c r="J287" s="762"/>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624</v>
      </c>
      <c r="J288" s="764"/>
      <c r="K288" s="862">
        <v>0</v>
      </c>
      <c r="L288" s="862">
        <v>0</v>
      </c>
      <c r="M288" s="862">
        <v>0</v>
      </c>
      <c r="N288" s="862">
        <v>0</v>
      </c>
      <c r="O288" s="862">
        <v>0</v>
      </c>
      <c r="P288" s="862">
        <v>0</v>
      </c>
      <c r="Q288" s="862">
        <v>0</v>
      </c>
      <c r="R288" s="862">
        <v>0</v>
      </c>
      <c r="S288" s="862">
        <v>0</v>
      </c>
      <c r="T288" s="862">
        <v>0</v>
      </c>
      <c r="U288" s="862">
        <v>0</v>
      </c>
      <c r="V288" s="862">
        <v>0</v>
      </c>
      <c r="W288" s="862">
        <v>0</v>
      </c>
      <c r="X288" s="862">
        <v>0</v>
      </c>
      <c r="Y288" s="862">
        <v>0</v>
      </c>
      <c r="Z288" s="862">
        <v>0</v>
      </c>
      <c r="AA288" s="862">
        <v>0</v>
      </c>
      <c r="AB288" s="862">
        <v>0</v>
      </c>
      <c r="AC288" s="862">
        <v>0</v>
      </c>
      <c r="AD288" s="862">
        <v>0</v>
      </c>
      <c r="AE288" s="862">
        <v>0</v>
      </c>
      <c r="AF288" s="862">
        <v>0</v>
      </c>
      <c r="AG288" s="862">
        <v>0</v>
      </c>
      <c r="AH288" s="862">
        <v>0</v>
      </c>
      <c r="AI288" s="862">
        <v>0</v>
      </c>
      <c r="AJ288" s="862">
        <v>0</v>
      </c>
      <c r="AK288" s="862">
        <v>0</v>
      </c>
      <c r="AL288" s="862">
        <v>0</v>
      </c>
      <c r="AM288" s="862">
        <v>0</v>
      </c>
      <c r="AN288" s="862">
        <v>0</v>
      </c>
      <c r="AO288" s="862">
        <v>0</v>
      </c>
      <c r="AP288" s="862">
        <v>0</v>
      </c>
      <c r="AQ288" s="862">
        <v>0</v>
      </c>
      <c r="AR288" s="862">
        <v>0</v>
      </c>
      <c r="AS288" s="862">
        <v>0</v>
      </c>
      <c r="AT288" s="862">
        <v>0</v>
      </c>
      <c r="AU288" s="862">
        <v>0</v>
      </c>
      <c r="AV288" s="862">
        <v>0</v>
      </c>
      <c r="AW288" s="862">
        <v>0</v>
      </c>
      <c r="AX288" s="862">
        <v>0</v>
      </c>
      <c r="AY288" s="862">
        <v>0</v>
      </c>
      <c r="AZ288" s="862">
        <v>0</v>
      </c>
      <c r="BA288" s="862">
        <v>0</v>
      </c>
      <c r="BB288" s="862">
        <v>0</v>
      </c>
      <c r="BC288" s="862">
        <v>0</v>
      </c>
      <c r="BD288" s="862">
        <v>0</v>
      </c>
      <c r="BE288" s="862">
        <v>0</v>
      </c>
      <c r="BF288" s="862">
        <v>0</v>
      </c>
      <c r="BG288" s="862">
        <v>0</v>
      </c>
      <c r="BH288" s="862">
        <v>0</v>
      </c>
      <c r="BI288" s="862">
        <v>0</v>
      </c>
      <c r="BJ288" s="862">
        <v>0</v>
      </c>
      <c r="BK288" s="862">
        <v>0</v>
      </c>
      <c r="BL288" s="862">
        <v>0</v>
      </c>
      <c r="BM288" s="862">
        <v>0</v>
      </c>
      <c r="BN288" s="862">
        <v>0</v>
      </c>
      <c r="BO288" s="862">
        <v>0</v>
      </c>
      <c r="BP288" s="862">
        <v>0</v>
      </c>
      <c r="BQ288" s="862">
        <v>0</v>
      </c>
      <c r="BR288" s="862">
        <v>0</v>
      </c>
      <c r="BS288" s="862">
        <v>0</v>
      </c>
      <c r="BT288" s="862">
        <v>0</v>
      </c>
      <c r="BU288" s="862">
        <v>0</v>
      </c>
      <c r="BV288" s="862">
        <v>0</v>
      </c>
      <c r="BW288" s="862">
        <v>0</v>
      </c>
      <c r="BX288" s="862">
        <v>0</v>
      </c>
      <c r="BY288" s="862">
        <v>0</v>
      </c>
      <c r="BZ288" s="862">
        <v>0</v>
      </c>
      <c r="CA288" s="862">
        <v>0</v>
      </c>
      <c r="CB288" s="862">
        <v>0</v>
      </c>
      <c r="CC288" s="862">
        <v>0</v>
      </c>
      <c r="CD288" s="862">
        <v>0</v>
      </c>
      <c r="CE288" s="862">
        <v>0</v>
      </c>
      <c r="CF288" s="862">
        <v>0</v>
      </c>
      <c r="CG288" s="862">
        <v>0</v>
      </c>
      <c r="CH288" s="862">
        <v>0</v>
      </c>
      <c r="CI288" s="862">
        <v>0</v>
      </c>
      <c r="CJ288" s="862">
        <v>0</v>
      </c>
      <c r="CK288" s="862">
        <v>0</v>
      </c>
      <c r="CL288" s="862">
        <v>0</v>
      </c>
      <c r="CM288" s="862">
        <v>0</v>
      </c>
      <c r="CN288" s="862">
        <v>0</v>
      </c>
      <c r="CO288" s="862">
        <v>0</v>
      </c>
      <c r="CP288" s="862">
        <v>0</v>
      </c>
      <c r="CQ288" s="862">
        <v>0</v>
      </c>
      <c r="CR288" s="862">
        <v>0</v>
      </c>
      <c r="CS288" s="862">
        <v>0</v>
      </c>
      <c r="CT288" s="862">
        <v>0</v>
      </c>
      <c r="CU288" s="862">
        <v>0</v>
      </c>
      <c r="CV288" s="862">
        <v>0</v>
      </c>
      <c r="CW288" s="862">
        <v>0</v>
      </c>
      <c r="CX288" s="862">
        <v>0</v>
      </c>
      <c r="CY288" s="862">
        <v>0</v>
      </c>
      <c r="CZ288" s="862">
        <v>0</v>
      </c>
      <c r="DA288" s="862">
        <v>0</v>
      </c>
      <c r="DB288" s="862">
        <v>0</v>
      </c>
      <c r="DC288" s="862">
        <v>0</v>
      </c>
      <c r="DD288" s="862">
        <v>0</v>
      </c>
      <c r="DE288" s="862">
        <v>0</v>
      </c>
      <c r="DF288" s="862">
        <v>0</v>
      </c>
      <c r="DG288" s="862">
        <v>0</v>
      </c>
      <c r="DH288" s="862">
        <v>0</v>
      </c>
      <c r="DI288" s="862">
        <v>0</v>
      </c>
      <c r="DJ288" s="862">
        <v>0</v>
      </c>
      <c r="DK288" s="862">
        <v>0</v>
      </c>
      <c r="DL288" s="862">
        <v>0</v>
      </c>
      <c r="DM288" s="862">
        <v>0</v>
      </c>
      <c r="DN288" s="862">
        <v>0</v>
      </c>
      <c r="DO288" s="862">
        <v>0</v>
      </c>
      <c r="DP288" s="862">
        <v>0</v>
      </c>
      <c r="DQ288" s="862">
        <v>0</v>
      </c>
      <c r="DR288" s="862">
        <v>0</v>
      </c>
      <c r="DS288" s="862">
        <v>0</v>
      </c>
      <c r="DT288" s="862">
        <v>0</v>
      </c>
      <c r="DU288" s="862">
        <v>0</v>
      </c>
      <c r="DV288" s="862">
        <v>0</v>
      </c>
      <c r="DW288" s="862">
        <v>0</v>
      </c>
      <c r="DX288" s="862">
        <v>0</v>
      </c>
      <c r="DY288" s="862">
        <v>0</v>
      </c>
      <c r="DZ288" s="862">
        <v>0</v>
      </c>
      <c r="EA288" s="862">
        <v>0</v>
      </c>
      <c r="EB288" s="862">
        <v>0</v>
      </c>
      <c r="EC288" s="862">
        <v>0</v>
      </c>
      <c r="ED288" s="862">
        <v>0</v>
      </c>
      <c r="EE288" s="862">
        <v>0</v>
      </c>
      <c r="EF288" s="862">
        <v>0</v>
      </c>
      <c r="EG288" s="862">
        <v>0</v>
      </c>
      <c r="EH288" s="862">
        <v>0</v>
      </c>
      <c r="EI288" s="862">
        <v>0</v>
      </c>
      <c r="EJ288" s="862">
        <v>0</v>
      </c>
      <c r="EK288" s="862">
        <v>0</v>
      </c>
      <c r="EL288" s="862">
        <v>0</v>
      </c>
      <c r="EM288" s="862">
        <v>0</v>
      </c>
      <c r="EN288" s="862">
        <v>0</v>
      </c>
      <c r="EO288" s="862">
        <v>0</v>
      </c>
      <c r="EP288" s="862">
        <v>0</v>
      </c>
      <c r="EQ288" s="862">
        <v>0</v>
      </c>
      <c r="ER288" s="862">
        <v>0</v>
      </c>
      <c r="ES288" s="862">
        <v>0</v>
      </c>
      <c r="ET288" s="862">
        <v>0</v>
      </c>
      <c r="EU288" s="862">
        <v>0</v>
      </c>
      <c r="EV288" s="862">
        <v>0</v>
      </c>
      <c r="EW288" s="862">
        <v>0</v>
      </c>
      <c r="EX288" s="862">
        <v>0</v>
      </c>
      <c r="EY288" s="862">
        <v>0</v>
      </c>
      <c r="EZ288" s="862">
        <v>0</v>
      </c>
      <c r="FA288" s="862">
        <v>0</v>
      </c>
      <c r="FB288" s="862">
        <v>0</v>
      </c>
      <c r="FC288" s="862">
        <v>0</v>
      </c>
      <c r="FD288" s="862">
        <v>0</v>
      </c>
      <c r="FE288" s="862">
        <v>0</v>
      </c>
      <c r="FF288" s="862">
        <v>0</v>
      </c>
      <c r="FG288" s="862">
        <v>0</v>
      </c>
      <c r="FH288" s="862">
        <v>0</v>
      </c>
      <c r="FI288" s="862">
        <v>0</v>
      </c>
      <c r="FJ288" s="862">
        <v>0</v>
      </c>
      <c r="FK288" s="862">
        <v>0</v>
      </c>
      <c r="FL288" s="862">
        <v>0</v>
      </c>
      <c r="FM288" s="862">
        <v>0</v>
      </c>
      <c r="FN288" s="862">
        <v>0</v>
      </c>
      <c r="FO288" s="862">
        <v>0</v>
      </c>
      <c r="FP288" s="862">
        <v>0</v>
      </c>
      <c r="FQ288" s="862">
        <v>0</v>
      </c>
      <c r="FR288" s="862">
        <v>0</v>
      </c>
      <c r="FS288" s="862">
        <v>0</v>
      </c>
      <c r="FT288" s="862">
        <v>0</v>
      </c>
      <c r="FU288" s="862">
        <v>0</v>
      </c>
      <c r="FV288" s="862">
        <v>0</v>
      </c>
      <c r="FW288" s="862">
        <v>0</v>
      </c>
      <c r="FX288" s="862">
        <v>0</v>
      </c>
      <c r="FY288" s="862">
        <v>0</v>
      </c>
      <c r="FZ288" s="862">
        <v>0</v>
      </c>
      <c r="GA288" s="862">
        <v>0</v>
      </c>
      <c r="GB288" s="862">
        <v>0</v>
      </c>
      <c r="GC288" s="862">
        <v>0</v>
      </c>
      <c r="GD288" s="862">
        <v>0</v>
      </c>
      <c r="GE288" s="862">
        <v>0</v>
      </c>
      <c r="GF288" s="862">
        <v>0</v>
      </c>
      <c r="GG288" s="862">
        <v>0</v>
      </c>
      <c r="GH288" s="862">
        <v>0</v>
      </c>
      <c r="GI288" s="862">
        <v>0</v>
      </c>
      <c r="GJ288" s="862">
        <v>0</v>
      </c>
      <c r="GK288" s="862">
        <v>0</v>
      </c>
      <c r="GL288" s="862">
        <v>0</v>
      </c>
      <c r="GM288" s="862">
        <v>0</v>
      </c>
      <c r="GN288" s="862">
        <v>0</v>
      </c>
      <c r="GO288" s="862">
        <v>0</v>
      </c>
      <c r="GP288" s="862">
        <v>0</v>
      </c>
      <c r="GQ288" s="862">
        <v>0</v>
      </c>
      <c r="GR288" s="862">
        <v>0</v>
      </c>
      <c r="GS288" s="862">
        <v>0</v>
      </c>
      <c r="GT288" s="862">
        <v>0</v>
      </c>
      <c r="GU288" s="862">
        <v>0</v>
      </c>
      <c r="GV288" s="862">
        <v>0</v>
      </c>
      <c r="GW288" s="862">
        <v>0</v>
      </c>
      <c r="GX288" s="862">
        <v>0</v>
      </c>
      <c r="GY288" s="862">
        <v>0</v>
      </c>
      <c r="GZ288" s="862">
        <v>0</v>
      </c>
      <c r="HA288" s="862">
        <v>0</v>
      </c>
      <c r="HB288" s="862">
        <v>0</v>
      </c>
      <c r="HC288" s="862">
        <v>0</v>
      </c>
      <c r="HD288" s="862">
        <v>0</v>
      </c>
      <c r="HE288" s="862">
        <v>0</v>
      </c>
      <c r="HF288" s="862">
        <v>0</v>
      </c>
      <c r="HG288" s="862">
        <v>0</v>
      </c>
      <c r="HH288" s="862">
        <v>0</v>
      </c>
      <c r="HI288" s="862">
        <v>0</v>
      </c>
      <c r="HJ288" s="862">
        <v>0</v>
      </c>
      <c r="HK288" s="862">
        <v>0</v>
      </c>
      <c r="HL288" s="862">
        <v>0</v>
      </c>
      <c r="HM288" s="862">
        <v>0</v>
      </c>
      <c r="HN288" s="862">
        <v>0</v>
      </c>
      <c r="HO288" s="862">
        <v>0</v>
      </c>
      <c r="HP288" s="862">
        <v>0</v>
      </c>
      <c r="HQ288" s="862">
        <v>0</v>
      </c>
      <c r="HR288" s="862">
        <v>0</v>
      </c>
      <c r="HS288" s="862">
        <v>0</v>
      </c>
      <c r="HT288" s="862">
        <v>0</v>
      </c>
      <c r="HU288" s="862">
        <v>0</v>
      </c>
      <c r="HV288" s="862">
        <v>0</v>
      </c>
      <c r="HW288" s="862">
        <v>0</v>
      </c>
      <c r="HX288" s="862">
        <v>0</v>
      </c>
      <c r="HY288" s="862">
        <v>0</v>
      </c>
      <c r="HZ288" s="862">
        <v>0</v>
      </c>
      <c r="IA288" s="862">
        <v>0</v>
      </c>
      <c r="IB288" s="862">
        <v>0</v>
      </c>
      <c r="IC288" s="862">
        <v>0</v>
      </c>
      <c r="ID288" s="862">
        <v>0</v>
      </c>
      <c r="IE288" s="862">
        <v>0</v>
      </c>
      <c r="IF288" s="862">
        <v>0</v>
      </c>
      <c r="IG288" s="862">
        <v>0</v>
      </c>
      <c r="IH288" s="862">
        <v>0</v>
      </c>
      <c r="II288" s="862">
        <v>0</v>
      </c>
      <c r="IJ288" s="862">
        <v>0</v>
      </c>
      <c r="IK288" s="862">
        <v>0</v>
      </c>
      <c r="IL288" s="862">
        <v>0</v>
      </c>
      <c r="IM288" s="862">
        <v>0</v>
      </c>
      <c r="IN288" s="862">
        <v>0</v>
      </c>
      <c r="IO288" s="862">
        <v>0</v>
      </c>
      <c r="IP288" s="862">
        <v>0</v>
      </c>
      <c r="IQ288" s="862">
        <v>0</v>
      </c>
      <c r="IR288" s="862">
        <v>0</v>
      </c>
      <c r="IS288" s="862">
        <v>0</v>
      </c>
      <c r="IT288" s="862">
        <v>0</v>
      </c>
      <c r="IU288" s="862">
        <v>0</v>
      </c>
      <c r="IV288" s="862">
        <v>0</v>
      </c>
      <c r="IW288" s="862">
        <v>0</v>
      </c>
      <c r="IX288" s="862">
        <v>0</v>
      </c>
      <c r="IY288" s="862">
        <v>0</v>
      </c>
      <c r="IZ288" s="862">
        <v>0</v>
      </c>
      <c r="JA288" s="862">
        <v>0</v>
      </c>
      <c r="JB288" s="862">
        <v>0</v>
      </c>
      <c r="JC288" s="862">
        <v>0</v>
      </c>
      <c r="JD288" s="862">
        <v>0</v>
      </c>
      <c r="JE288" s="862">
        <v>0</v>
      </c>
      <c r="JF288" s="862">
        <v>0</v>
      </c>
      <c r="JG288" s="862">
        <v>0</v>
      </c>
      <c r="JH288" s="862">
        <v>0</v>
      </c>
      <c r="JI288" s="862">
        <v>0</v>
      </c>
      <c r="JJ288" s="862">
        <v>0</v>
      </c>
      <c r="JK288" s="862">
        <v>0</v>
      </c>
      <c r="JL288" s="862">
        <v>0</v>
      </c>
      <c r="JM288" s="862">
        <v>0</v>
      </c>
      <c r="JN288" s="862">
        <v>0</v>
      </c>
      <c r="JO288" s="862">
        <v>0</v>
      </c>
      <c r="JP288" s="862">
        <v>0</v>
      </c>
      <c r="JQ288" s="862">
        <v>0</v>
      </c>
      <c r="JR288" s="862">
        <v>0</v>
      </c>
      <c r="JS288" s="862">
        <v>0</v>
      </c>
      <c r="JT288" s="862">
        <v>0</v>
      </c>
      <c r="JU288" s="862">
        <v>0</v>
      </c>
      <c r="JV288" s="862">
        <v>0</v>
      </c>
      <c r="JW288" s="862">
        <v>0</v>
      </c>
      <c r="JX288" s="862">
        <v>0</v>
      </c>
      <c r="JY288" s="862">
        <v>0</v>
      </c>
      <c r="JZ288" s="862">
        <v>0</v>
      </c>
      <c r="KA288" s="862">
        <v>0</v>
      </c>
      <c r="KB288" s="862">
        <v>0</v>
      </c>
      <c r="KC288" s="862">
        <v>0</v>
      </c>
      <c r="KD288" s="862">
        <v>0</v>
      </c>
      <c r="KE288" s="862">
        <v>0</v>
      </c>
      <c r="KF288" s="862">
        <v>0</v>
      </c>
      <c r="KG288" s="862">
        <v>0</v>
      </c>
      <c r="KH288" s="862">
        <v>0</v>
      </c>
      <c r="KI288" s="862">
        <v>0</v>
      </c>
      <c r="KJ288" s="862">
        <v>0</v>
      </c>
      <c r="KK288" s="862">
        <v>0</v>
      </c>
      <c r="KL288" s="862">
        <v>0</v>
      </c>
      <c r="KM288" s="862">
        <v>0</v>
      </c>
      <c r="KN288" s="862">
        <v>0</v>
      </c>
      <c r="KO288" s="862">
        <v>0</v>
      </c>
      <c r="KP288" s="862">
        <v>0</v>
      </c>
      <c r="KQ288" s="862">
        <v>0</v>
      </c>
      <c r="KR288" s="862">
        <v>0</v>
      </c>
      <c r="KS288" s="862">
        <v>0</v>
      </c>
      <c r="KT288" s="862">
        <v>0</v>
      </c>
      <c r="KU288" s="862">
        <v>0</v>
      </c>
      <c r="KV288" s="862">
        <v>0</v>
      </c>
      <c r="KW288" s="862">
        <v>0</v>
      </c>
      <c r="KX288" s="862">
        <v>0</v>
      </c>
      <c r="KY288" s="862">
        <v>0</v>
      </c>
      <c r="KZ288" s="862">
        <v>0</v>
      </c>
      <c r="LA288" s="862">
        <v>0</v>
      </c>
      <c r="LB288" s="862">
        <v>0</v>
      </c>
      <c r="LC288" s="862">
        <v>0</v>
      </c>
      <c r="LD288" s="862">
        <v>0</v>
      </c>
      <c r="LE288" s="862">
        <v>0</v>
      </c>
      <c r="LF288" s="862">
        <v>0</v>
      </c>
      <c r="LG288" s="862">
        <v>0</v>
      </c>
      <c r="LH288" s="862">
        <v>0</v>
      </c>
      <c r="LI288" s="862">
        <v>0</v>
      </c>
      <c r="LJ288" s="862">
        <v>0</v>
      </c>
      <c r="LK288" s="862">
        <v>0</v>
      </c>
      <c r="LL288" s="862">
        <v>0</v>
      </c>
      <c r="LM288" s="862">
        <v>0</v>
      </c>
      <c r="LN288" s="862">
        <v>0</v>
      </c>
      <c r="LO288" s="862">
        <v>0</v>
      </c>
      <c r="LP288" s="862">
        <v>0</v>
      </c>
      <c r="LQ288" s="862">
        <v>0</v>
      </c>
      <c r="LR288" s="862">
        <v>0</v>
      </c>
      <c r="LS288" s="862">
        <v>0</v>
      </c>
      <c r="LT288" s="862">
        <v>0</v>
      </c>
      <c r="LU288" s="862">
        <v>0</v>
      </c>
      <c r="LV288" s="862">
        <v>0</v>
      </c>
      <c r="LW288" s="862">
        <v>0</v>
      </c>
      <c r="LX288" s="862">
        <v>0</v>
      </c>
      <c r="LY288" s="862">
        <v>0</v>
      </c>
      <c r="LZ288" s="862">
        <v>0</v>
      </c>
      <c r="MA288" s="862">
        <v>0</v>
      </c>
      <c r="MB288" s="862">
        <v>0</v>
      </c>
      <c r="MC288" s="862">
        <v>0</v>
      </c>
      <c r="MD288" s="862">
        <v>0</v>
      </c>
      <c r="ME288" s="862">
        <v>0</v>
      </c>
      <c r="MF288" s="862">
        <v>0</v>
      </c>
      <c r="MG288" s="862">
        <v>0</v>
      </c>
      <c r="MH288" s="862">
        <v>0</v>
      </c>
      <c r="MI288" s="862">
        <v>0</v>
      </c>
      <c r="MJ288" s="862">
        <v>0</v>
      </c>
      <c r="MK288" s="862">
        <v>0</v>
      </c>
      <c r="ML288" s="862">
        <v>0</v>
      </c>
      <c r="MM288" s="862">
        <v>0</v>
      </c>
      <c r="MN288" s="862">
        <v>0</v>
      </c>
      <c r="MO288" s="862">
        <v>0</v>
      </c>
      <c r="MP288" s="862">
        <v>0</v>
      </c>
      <c r="MQ288" s="862">
        <v>0</v>
      </c>
      <c r="MR288" s="862">
        <v>0</v>
      </c>
      <c r="MS288" s="862">
        <v>0</v>
      </c>
      <c r="MT288" s="862">
        <v>0</v>
      </c>
      <c r="MU288" s="862">
        <v>0</v>
      </c>
      <c r="MV288" s="862">
        <v>0</v>
      </c>
      <c r="MW288" s="862">
        <v>0</v>
      </c>
      <c r="MX288" s="862">
        <v>0</v>
      </c>
      <c r="MY288" s="862">
        <v>0</v>
      </c>
      <c r="MZ288" s="862">
        <v>0</v>
      </c>
      <c r="NA288" s="862">
        <v>0</v>
      </c>
      <c r="NB288" s="862">
        <v>0</v>
      </c>
      <c r="NC288" s="862">
        <v>0</v>
      </c>
      <c r="ND288" s="862">
        <v>0</v>
      </c>
      <c r="NE288" s="862">
        <v>0</v>
      </c>
      <c r="NF288" s="862">
        <v>0</v>
      </c>
      <c r="NG288" s="862">
        <v>0</v>
      </c>
      <c r="NH288" s="862">
        <v>0</v>
      </c>
      <c r="NI288" s="862">
        <v>0</v>
      </c>
      <c r="NJ288" s="862">
        <v>0</v>
      </c>
      <c r="NK288" s="862">
        <v>0</v>
      </c>
      <c r="NL288" s="862">
        <v>0</v>
      </c>
      <c r="NM288" s="862">
        <v>0</v>
      </c>
      <c r="NN288" s="862">
        <v>0</v>
      </c>
      <c r="NO288" s="862">
        <v>0</v>
      </c>
      <c r="NP288" s="862">
        <v>0</v>
      </c>
      <c r="NQ288" s="862">
        <v>0</v>
      </c>
      <c r="NR288" s="862">
        <v>0</v>
      </c>
      <c r="NS288" s="862">
        <v>0</v>
      </c>
      <c r="NT288" s="862">
        <v>0</v>
      </c>
      <c r="NU288" s="862">
        <v>0</v>
      </c>
      <c r="NV288" s="862">
        <v>0</v>
      </c>
      <c r="NW288" s="862">
        <v>0</v>
      </c>
      <c r="NX288" s="862">
        <v>0</v>
      </c>
      <c r="NY288" s="862">
        <v>0</v>
      </c>
      <c r="NZ288" s="862">
        <v>0</v>
      </c>
      <c r="OA288" s="862">
        <v>0</v>
      </c>
      <c r="OB288" s="862">
        <v>0</v>
      </c>
      <c r="OC288" s="862">
        <v>0</v>
      </c>
      <c r="OD288" s="862">
        <v>0</v>
      </c>
      <c r="OE288" s="862">
        <v>0</v>
      </c>
      <c r="OF288" s="862">
        <v>0</v>
      </c>
      <c r="OG288" s="862">
        <v>0</v>
      </c>
      <c r="OH288" s="862">
        <v>0</v>
      </c>
      <c r="OI288" s="862">
        <v>0</v>
      </c>
      <c r="OJ288" s="862">
        <v>0</v>
      </c>
      <c r="OK288" s="862">
        <v>0</v>
      </c>
      <c r="OL288" s="862">
        <v>0</v>
      </c>
      <c r="OM288" s="862">
        <v>0</v>
      </c>
      <c r="ON288" s="862">
        <v>0</v>
      </c>
      <c r="OO288" s="862">
        <v>0</v>
      </c>
      <c r="OP288" s="862">
        <v>0</v>
      </c>
      <c r="OQ288" s="862">
        <v>0</v>
      </c>
      <c r="OR288" s="862">
        <v>0</v>
      </c>
      <c r="OS288" s="862">
        <v>0</v>
      </c>
      <c r="OT288" s="862">
        <v>0</v>
      </c>
      <c r="OU288" s="862">
        <v>0</v>
      </c>
      <c r="OV288" s="862">
        <v>0</v>
      </c>
      <c r="OW288" s="862">
        <v>0</v>
      </c>
      <c r="OX288" s="862">
        <v>0</v>
      </c>
      <c r="OY288" s="862">
        <v>0</v>
      </c>
      <c r="OZ288" s="862">
        <v>0</v>
      </c>
      <c r="PA288" s="862">
        <v>0</v>
      </c>
      <c r="PB288" s="862">
        <v>0</v>
      </c>
      <c r="PC288" s="862">
        <v>0</v>
      </c>
      <c r="PD288" s="862">
        <v>0</v>
      </c>
      <c r="PE288" s="862">
        <v>0</v>
      </c>
      <c r="PF288" s="862">
        <v>0</v>
      </c>
      <c r="PG288" s="862">
        <v>0</v>
      </c>
      <c r="PH288" s="862">
        <v>0</v>
      </c>
      <c r="PI288" s="862">
        <v>0</v>
      </c>
      <c r="PJ288" s="862">
        <v>0</v>
      </c>
      <c r="PK288" s="862">
        <v>0</v>
      </c>
      <c r="PL288" s="862">
        <v>0</v>
      </c>
      <c r="PM288" s="862">
        <v>0</v>
      </c>
      <c r="PN288" s="862">
        <v>0</v>
      </c>
      <c r="PO288" s="862">
        <v>0</v>
      </c>
      <c r="PP288" s="862">
        <v>0</v>
      </c>
      <c r="PQ288" s="862">
        <v>0</v>
      </c>
      <c r="PR288" s="862">
        <v>0</v>
      </c>
      <c r="PS288" s="862">
        <v>0</v>
      </c>
      <c r="PT288" s="862">
        <v>0</v>
      </c>
      <c r="PU288" s="862">
        <v>0</v>
      </c>
      <c r="PV288" s="862">
        <v>0</v>
      </c>
      <c r="PW288" s="862">
        <v>0</v>
      </c>
      <c r="PX288" s="862">
        <v>0</v>
      </c>
      <c r="PY288" s="862">
        <v>0</v>
      </c>
      <c r="PZ288" s="862">
        <v>0</v>
      </c>
      <c r="QA288" s="862">
        <v>0</v>
      </c>
      <c r="QB288" s="862">
        <v>0</v>
      </c>
      <c r="QC288" s="862">
        <v>0</v>
      </c>
      <c r="QD288" s="862">
        <v>0</v>
      </c>
      <c r="QE288" s="862">
        <v>0</v>
      </c>
      <c r="QF288" s="862">
        <v>0</v>
      </c>
      <c r="QG288" s="862">
        <v>0</v>
      </c>
      <c r="QH288" s="862">
        <v>0</v>
      </c>
      <c r="QI288" s="862">
        <v>0</v>
      </c>
      <c r="QJ288" s="862">
        <v>0</v>
      </c>
      <c r="QK288" s="862">
        <v>0</v>
      </c>
      <c r="QL288" s="862">
        <v>0</v>
      </c>
      <c r="QM288" s="862">
        <v>0</v>
      </c>
      <c r="QN288" s="862">
        <v>0</v>
      </c>
      <c r="QO288" s="862">
        <v>0</v>
      </c>
      <c r="QP288" s="862">
        <v>0</v>
      </c>
      <c r="QQ288" s="862">
        <v>0</v>
      </c>
      <c r="QR288" s="862">
        <v>0</v>
      </c>
      <c r="QS288" s="862">
        <v>0</v>
      </c>
      <c r="QT288" s="862">
        <v>0</v>
      </c>
      <c r="QU288" s="862">
        <v>0</v>
      </c>
      <c r="QV288" s="862">
        <v>0</v>
      </c>
      <c r="QW288" s="862">
        <v>0</v>
      </c>
      <c r="QX288" s="862">
        <v>0</v>
      </c>
      <c r="QY288" s="862">
        <v>0</v>
      </c>
      <c r="QZ288" s="862">
        <v>0</v>
      </c>
      <c r="RA288" s="862">
        <v>0</v>
      </c>
      <c r="RB288" s="862">
        <v>0</v>
      </c>
      <c r="RC288" s="862">
        <v>0</v>
      </c>
      <c r="RD288" s="862">
        <v>0</v>
      </c>
      <c r="RE288" s="862">
        <v>0</v>
      </c>
      <c r="RF288" s="862">
        <v>0</v>
      </c>
      <c r="RG288" s="862">
        <v>0</v>
      </c>
      <c r="RH288" s="862">
        <v>0</v>
      </c>
      <c r="RI288" s="862">
        <v>0</v>
      </c>
      <c r="RJ288" s="862">
        <v>0</v>
      </c>
      <c r="RK288" s="862">
        <v>0</v>
      </c>
      <c r="RL288" s="862">
        <v>0</v>
      </c>
      <c r="RM288" s="862">
        <v>0</v>
      </c>
      <c r="RN288" s="862">
        <v>0</v>
      </c>
      <c r="RO288" s="862">
        <v>0</v>
      </c>
      <c r="RP288" s="862">
        <v>0</v>
      </c>
      <c r="RQ288" s="862">
        <v>0</v>
      </c>
      <c r="RR288" s="862">
        <v>0</v>
      </c>
      <c r="RS288" s="862">
        <v>0</v>
      </c>
      <c r="RT288" s="862">
        <v>0</v>
      </c>
      <c r="RU288" s="862">
        <v>0</v>
      </c>
      <c r="RV288" s="862">
        <v>0</v>
      </c>
      <c r="RW288" s="862">
        <v>0</v>
      </c>
      <c r="RX288" s="862">
        <v>0</v>
      </c>
      <c r="RY288" s="862">
        <v>0</v>
      </c>
      <c r="RZ288" s="862">
        <v>0</v>
      </c>
      <c r="SA288" s="862">
        <v>0</v>
      </c>
      <c r="SB288" s="862">
        <v>0</v>
      </c>
      <c r="SC288" s="862">
        <v>0</v>
      </c>
      <c r="SD288" s="862">
        <v>0</v>
      </c>
      <c r="SE288" s="862">
        <v>0</v>
      </c>
      <c r="SF288" s="862">
        <v>0</v>
      </c>
      <c r="SG288" s="862">
        <v>0</v>
      </c>
      <c r="SH288" s="862">
        <v>0</v>
      </c>
      <c r="SI288" s="862">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625</v>
      </c>
      <c r="J289" s="764"/>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756</v>
      </c>
      <c r="J290" s="768"/>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757</v>
      </c>
      <c r="J291" s="770"/>
      <c r="K291" s="865">
        <v>0</v>
      </c>
      <c r="L291" s="865">
        <v>0</v>
      </c>
      <c r="M291" s="865">
        <v>0</v>
      </c>
      <c r="N291" s="865">
        <v>0</v>
      </c>
      <c r="O291" s="865">
        <v>0</v>
      </c>
      <c r="P291" s="865">
        <v>0</v>
      </c>
      <c r="Q291" s="865">
        <v>0</v>
      </c>
      <c r="R291" s="865">
        <v>0</v>
      </c>
      <c r="S291" s="865">
        <v>0</v>
      </c>
      <c r="T291" s="865">
        <v>0</v>
      </c>
      <c r="U291" s="865">
        <v>0</v>
      </c>
      <c r="V291" s="865">
        <v>0</v>
      </c>
      <c r="W291" s="865">
        <v>0</v>
      </c>
      <c r="X291" s="865">
        <v>0</v>
      </c>
      <c r="Y291" s="865">
        <v>0</v>
      </c>
      <c r="Z291" s="865">
        <v>0</v>
      </c>
      <c r="AA291" s="865">
        <v>0</v>
      </c>
      <c r="AB291" s="865">
        <v>0</v>
      </c>
      <c r="AC291" s="865">
        <v>0</v>
      </c>
      <c r="AD291" s="865">
        <v>0</v>
      </c>
      <c r="AE291" s="865">
        <v>0</v>
      </c>
      <c r="AF291" s="865">
        <v>0</v>
      </c>
      <c r="AG291" s="865">
        <v>0</v>
      </c>
      <c r="AH291" s="865">
        <v>0</v>
      </c>
      <c r="AI291" s="865">
        <v>0</v>
      </c>
      <c r="AJ291" s="865">
        <v>0</v>
      </c>
      <c r="AK291" s="865">
        <v>0</v>
      </c>
      <c r="AL291" s="865">
        <v>0</v>
      </c>
      <c r="AM291" s="865">
        <v>0</v>
      </c>
      <c r="AN291" s="865">
        <v>0</v>
      </c>
      <c r="AO291" s="865">
        <v>0</v>
      </c>
      <c r="AP291" s="865">
        <v>0</v>
      </c>
      <c r="AQ291" s="865">
        <v>0</v>
      </c>
      <c r="AR291" s="865">
        <v>0</v>
      </c>
      <c r="AS291" s="865">
        <v>0</v>
      </c>
      <c r="AT291" s="865">
        <v>0</v>
      </c>
      <c r="AU291" s="865">
        <v>0</v>
      </c>
      <c r="AV291" s="865">
        <v>0</v>
      </c>
      <c r="AW291" s="865">
        <v>0</v>
      </c>
      <c r="AX291" s="865">
        <v>0</v>
      </c>
      <c r="AY291" s="865">
        <v>0</v>
      </c>
      <c r="AZ291" s="865">
        <v>0</v>
      </c>
      <c r="BA291" s="865">
        <v>0</v>
      </c>
      <c r="BB291" s="865">
        <v>0</v>
      </c>
      <c r="BC291" s="865">
        <v>0</v>
      </c>
      <c r="BD291" s="865">
        <v>0</v>
      </c>
      <c r="BE291" s="865">
        <v>0</v>
      </c>
      <c r="BF291" s="865">
        <v>0</v>
      </c>
      <c r="BG291" s="865">
        <v>0</v>
      </c>
      <c r="BH291" s="865">
        <v>0</v>
      </c>
      <c r="BI291" s="865">
        <v>0</v>
      </c>
      <c r="BJ291" s="865">
        <v>0</v>
      </c>
      <c r="BK291" s="865">
        <v>0</v>
      </c>
      <c r="BL291" s="865">
        <v>0</v>
      </c>
      <c r="BM291" s="865">
        <v>0</v>
      </c>
      <c r="BN291" s="865">
        <v>0</v>
      </c>
      <c r="BO291" s="865">
        <v>0</v>
      </c>
      <c r="BP291" s="865">
        <v>0</v>
      </c>
      <c r="BQ291" s="865">
        <v>0</v>
      </c>
      <c r="BR291" s="865">
        <v>0</v>
      </c>
      <c r="BS291" s="865">
        <v>0</v>
      </c>
      <c r="BT291" s="865">
        <v>0</v>
      </c>
      <c r="BU291" s="865">
        <v>0</v>
      </c>
      <c r="BV291" s="865">
        <v>0</v>
      </c>
      <c r="BW291" s="865">
        <v>0</v>
      </c>
      <c r="BX291" s="865">
        <v>0</v>
      </c>
      <c r="BY291" s="865">
        <v>0</v>
      </c>
      <c r="BZ291" s="865">
        <v>0</v>
      </c>
      <c r="CA291" s="865">
        <v>0</v>
      </c>
      <c r="CB291" s="865">
        <v>0</v>
      </c>
      <c r="CC291" s="865">
        <v>0</v>
      </c>
      <c r="CD291" s="865">
        <v>0</v>
      </c>
      <c r="CE291" s="865">
        <v>0</v>
      </c>
      <c r="CF291" s="865">
        <v>0</v>
      </c>
      <c r="CG291" s="865">
        <v>0</v>
      </c>
      <c r="CH291" s="865">
        <v>0</v>
      </c>
      <c r="CI291" s="865">
        <v>0</v>
      </c>
      <c r="CJ291" s="865">
        <v>0</v>
      </c>
      <c r="CK291" s="865">
        <v>0</v>
      </c>
      <c r="CL291" s="865">
        <v>0</v>
      </c>
      <c r="CM291" s="865">
        <v>0</v>
      </c>
      <c r="CN291" s="865">
        <v>0</v>
      </c>
      <c r="CO291" s="865">
        <v>0</v>
      </c>
      <c r="CP291" s="865">
        <v>0</v>
      </c>
      <c r="CQ291" s="865">
        <v>0</v>
      </c>
      <c r="CR291" s="865">
        <v>0</v>
      </c>
      <c r="CS291" s="865">
        <v>0</v>
      </c>
      <c r="CT291" s="865">
        <v>0</v>
      </c>
      <c r="CU291" s="865">
        <v>0</v>
      </c>
      <c r="CV291" s="865">
        <v>0</v>
      </c>
      <c r="CW291" s="865">
        <v>0</v>
      </c>
      <c r="CX291" s="865">
        <v>0</v>
      </c>
      <c r="CY291" s="865">
        <v>0</v>
      </c>
      <c r="CZ291" s="865">
        <v>0</v>
      </c>
      <c r="DA291" s="865">
        <v>0</v>
      </c>
      <c r="DB291" s="865">
        <v>0</v>
      </c>
      <c r="DC291" s="865">
        <v>0</v>
      </c>
      <c r="DD291" s="865">
        <v>0</v>
      </c>
      <c r="DE291" s="865">
        <v>0</v>
      </c>
      <c r="DF291" s="865">
        <v>0</v>
      </c>
      <c r="DG291" s="865">
        <v>0</v>
      </c>
      <c r="DH291" s="865">
        <v>0</v>
      </c>
      <c r="DI291" s="865">
        <v>0</v>
      </c>
      <c r="DJ291" s="865">
        <v>0</v>
      </c>
      <c r="DK291" s="865">
        <v>0</v>
      </c>
      <c r="DL291" s="865">
        <v>0</v>
      </c>
      <c r="DM291" s="865">
        <v>0</v>
      </c>
      <c r="DN291" s="865">
        <v>0</v>
      </c>
      <c r="DO291" s="865">
        <v>0</v>
      </c>
      <c r="DP291" s="865">
        <v>0</v>
      </c>
      <c r="DQ291" s="865">
        <v>0</v>
      </c>
      <c r="DR291" s="865">
        <v>0</v>
      </c>
      <c r="DS291" s="865">
        <v>0</v>
      </c>
      <c r="DT291" s="865">
        <v>0</v>
      </c>
      <c r="DU291" s="865">
        <v>0</v>
      </c>
      <c r="DV291" s="865">
        <v>0</v>
      </c>
      <c r="DW291" s="865">
        <v>0</v>
      </c>
      <c r="DX291" s="865">
        <v>0</v>
      </c>
      <c r="DY291" s="865">
        <v>0</v>
      </c>
      <c r="DZ291" s="865">
        <v>0</v>
      </c>
      <c r="EA291" s="865">
        <v>0</v>
      </c>
      <c r="EB291" s="865">
        <v>0</v>
      </c>
      <c r="EC291" s="865">
        <v>0</v>
      </c>
      <c r="ED291" s="865">
        <v>0</v>
      </c>
      <c r="EE291" s="865">
        <v>0</v>
      </c>
      <c r="EF291" s="865">
        <v>0</v>
      </c>
      <c r="EG291" s="865">
        <v>0</v>
      </c>
      <c r="EH291" s="865">
        <v>0</v>
      </c>
      <c r="EI291" s="865">
        <v>0</v>
      </c>
      <c r="EJ291" s="865">
        <v>0</v>
      </c>
      <c r="EK291" s="865">
        <v>0</v>
      </c>
      <c r="EL291" s="865">
        <v>0</v>
      </c>
      <c r="EM291" s="865">
        <v>0</v>
      </c>
      <c r="EN291" s="865">
        <v>0</v>
      </c>
      <c r="EO291" s="865">
        <v>0</v>
      </c>
      <c r="EP291" s="865">
        <v>0</v>
      </c>
      <c r="EQ291" s="865">
        <v>0</v>
      </c>
      <c r="ER291" s="865">
        <v>0</v>
      </c>
      <c r="ES291" s="865">
        <v>0</v>
      </c>
      <c r="ET291" s="865">
        <v>0</v>
      </c>
      <c r="EU291" s="865">
        <v>0</v>
      </c>
      <c r="EV291" s="865">
        <v>0</v>
      </c>
      <c r="EW291" s="865">
        <v>0</v>
      </c>
      <c r="EX291" s="865">
        <v>0</v>
      </c>
      <c r="EY291" s="865">
        <v>0</v>
      </c>
      <c r="EZ291" s="865">
        <v>0</v>
      </c>
      <c r="FA291" s="865">
        <v>0</v>
      </c>
      <c r="FB291" s="865">
        <v>0</v>
      </c>
      <c r="FC291" s="865">
        <v>0</v>
      </c>
      <c r="FD291" s="865">
        <v>0</v>
      </c>
      <c r="FE291" s="865">
        <v>0</v>
      </c>
      <c r="FF291" s="865">
        <v>0</v>
      </c>
      <c r="FG291" s="865">
        <v>0</v>
      </c>
      <c r="FH291" s="865">
        <v>0</v>
      </c>
      <c r="FI291" s="865">
        <v>0</v>
      </c>
      <c r="FJ291" s="865">
        <v>0</v>
      </c>
      <c r="FK291" s="865">
        <v>0</v>
      </c>
      <c r="FL291" s="865">
        <v>0</v>
      </c>
      <c r="FM291" s="865">
        <v>0</v>
      </c>
      <c r="FN291" s="865">
        <v>0</v>
      </c>
      <c r="FO291" s="865">
        <v>0</v>
      </c>
      <c r="FP291" s="865">
        <v>0</v>
      </c>
      <c r="FQ291" s="865">
        <v>0</v>
      </c>
      <c r="FR291" s="865">
        <v>0</v>
      </c>
      <c r="FS291" s="865">
        <v>0</v>
      </c>
      <c r="FT291" s="865">
        <v>0</v>
      </c>
      <c r="FU291" s="865">
        <v>0</v>
      </c>
      <c r="FV291" s="865">
        <v>0</v>
      </c>
      <c r="FW291" s="865">
        <v>0</v>
      </c>
      <c r="FX291" s="865">
        <v>0</v>
      </c>
      <c r="FY291" s="865">
        <v>0</v>
      </c>
      <c r="FZ291" s="865">
        <v>0</v>
      </c>
      <c r="GA291" s="865">
        <v>0</v>
      </c>
      <c r="GB291" s="865">
        <v>0</v>
      </c>
      <c r="GC291" s="865">
        <v>0</v>
      </c>
      <c r="GD291" s="865">
        <v>0</v>
      </c>
      <c r="GE291" s="865">
        <v>0</v>
      </c>
      <c r="GF291" s="865">
        <v>0</v>
      </c>
      <c r="GG291" s="865">
        <v>0</v>
      </c>
      <c r="GH291" s="865">
        <v>0</v>
      </c>
      <c r="GI291" s="865">
        <v>0</v>
      </c>
      <c r="GJ291" s="865">
        <v>0</v>
      </c>
      <c r="GK291" s="865">
        <v>0</v>
      </c>
      <c r="GL291" s="865">
        <v>0</v>
      </c>
      <c r="GM291" s="865">
        <v>0</v>
      </c>
      <c r="GN291" s="865">
        <v>0</v>
      </c>
      <c r="GO291" s="865">
        <v>0</v>
      </c>
      <c r="GP291" s="865">
        <v>0</v>
      </c>
      <c r="GQ291" s="865">
        <v>0</v>
      </c>
      <c r="GR291" s="865">
        <v>0</v>
      </c>
      <c r="GS291" s="865">
        <v>0</v>
      </c>
      <c r="GT291" s="865">
        <v>0</v>
      </c>
      <c r="GU291" s="865">
        <v>0</v>
      </c>
      <c r="GV291" s="865">
        <v>0</v>
      </c>
      <c r="GW291" s="865">
        <v>0</v>
      </c>
      <c r="GX291" s="865">
        <v>0</v>
      </c>
      <c r="GY291" s="865">
        <v>0</v>
      </c>
      <c r="GZ291" s="865">
        <v>0</v>
      </c>
      <c r="HA291" s="865">
        <v>0</v>
      </c>
      <c r="HB291" s="865">
        <v>0</v>
      </c>
      <c r="HC291" s="865">
        <v>0</v>
      </c>
      <c r="HD291" s="865">
        <v>0</v>
      </c>
      <c r="HE291" s="865">
        <v>0</v>
      </c>
      <c r="HF291" s="865">
        <v>0</v>
      </c>
      <c r="HG291" s="865">
        <v>0</v>
      </c>
      <c r="HH291" s="865">
        <v>0</v>
      </c>
      <c r="HI291" s="865">
        <v>0</v>
      </c>
      <c r="HJ291" s="865">
        <v>0</v>
      </c>
      <c r="HK291" s="865">
        <v>0</v>
      </c>
      <c r="HL291" s="865">
        <v>0</v>
      </c>
      <c r="HM291" s="865">
        <v>0</v>
      </c>
      <c r="HN291" s="865">
        <v>0</v>
      </c>
      <c r="HO291" s="865">
        <v>0</v>
      </c>
      <c r="HP291" s="865">
        <v>0</v>
      </c>
      <c r="HQ291" s="865">
        <v>0</v>
      </c>
      <c r="HR291" s="865">
        <v>0</v>
      </c>
      <c r="HS291" s="865">
        <v>0</v>
      </c>
      <c r="HT291" s="865">
        <v>0</v>
      </c>
      <c r="HU291" s="865">
        <v>0</v>
      </c>
      <c r="HV291" s="865">
        <v>0</v>
      </c>
      <c r="HW291" s="865">
        <v>0</v>
      </c>
      <c r="HX291" s="865">
        <v>0</v>
      </c>
      <c r="HY291" s="865">
        <v>0</v>
      </c>
      <c r="HZ291" s="865">
        <v>0</v>
      </c>
      <c r="IA291" s="865">
        <v>0</v>
      </c>
      <c r="IB291" s="865">
        <v>0</v>
      </c>
      <c r="IC291" s="865">
        <v>0</v>
      </c>
      <c r="ID291" s="865">
        <v>0</v>
      </c>
      <c r="IE291" s="865">
        <v>0</v>
      </c>
      <c r="IF291" s="865">
        <v>0</v>
      </c>
      <c r="IG291" s="865">
        <v>0</v>
      </c>
      <c r="IH291" s="865">
        <v>0</v>
      </c>
      <c r="II291" s="865">
        <v>0</v>
      </c>
      <c r="IJ291" s="865">
        <v>0</v>
      </c>
      <c r="IK291" s="865">
        <v>0</v>
      </c>
      <c r="IL291" s="865">
        <v>0</v>
      </c>
      <c r="IM291" s="865">
        <v>0</v>
      </c>
      <c r="IN291" s="865">
        <v>0</v>
      </c>
      <c r="IO291" s="865">
        <v>0</v>
      </c>
      <c r="IP291" s="865">
        <v>0</v>
      </c>
      <c r="IQ291" s="865">
        <v>0</v>
      </c>
      <c r="IR291" s="865">
        <v>0</v>
      </c>
      <c r="IS291" s="865">
        <v>0</v>
      </c>
      <c r="IT291" s="865">
        <v>0</v>
      </c>
      <c r="IU291" s="865">
        <v>0</v>
      </c>
      <c r="IV291" s="865">
        <v>0</v>
      </c>
      <c r="IW291" s="865">
        <v>0</v>
      </c>
      <c r="IX291" s="865">
        <v>0</v>
      </c>
      <c r="IY291" s="865">
        <v>0</v>
      </c>
      <c r="IZ291" s="865">
        <v>0</v>
      </c>
      <c r="JA291" s="865">
        <v>0</v>
      </c>
      <c r="JB291" s="865">
        <v>0</v>
      </c>
      <c r="JC291" s="865">
        <v>0</v>
      </c>
      <c r="JD291" s="865">
        <v>0</v>
      </c>
      <c r="JE291" s="865">
        <v>0</v>
      </c>
      <c r="JF291" s="865">
        <v>0</v>
      </c>
      <c r="JG291" s="865">
        <v>0</v>
      </c>
      <c r="JH291" s="865">
        <v>0</v>
      </c>
      <c r="JI291" s="865">
        <v>0</v>
      </c>
      <c r="JJ291" s="865">
        <v>0</v>
      </c>
      <c r="JK291" s="865">
        <v>0</v>
      </c>
      <c r="JL291" s="865">
        <v>0</v>
      </c>
      <c r="JM291" s="865">
        <v>0</v>
      </c>
      <c r="JN291" s="865">
        <v>0</v>
      </c>
      <c r="JO291" s="865">
        <v>0</v>
      </c>
      <c r="JP291" s="865">
        <v>0</v>
      </c>
      <c r="JQ291" s="865">
        <v>0</v>
      </c>
      <c r="JR291" s="865">
        <v>0</v>
      </c>
      <c r="JS291" s="865">
        <v>0</v>
      </c>
      <c r="JT291" s="865">
        <v>0</v>
      </c>
      <c r="JU291" s="865">
        <v>0</v>
      </c>
      <c r="JV291" s="865">
        <v>0</v>
      </c>
      <c r="JW291" s="865">
        <v>0</v>
      </c>
      <c r="JX291" s="865">
        <v>0</v>
      </c>
      <c r="JY291" s="865">
        <v>0</v>
      </c>
      <c r="JZ291" s="865">
        <v>0</v>
      </c>
      <c r="KA291" s="865">
        <v>0</v>
      </c>
      <c r="KB291" s="865">
        <v>0</v>
      </c>
      <c r="KC291" s="865">
        <v>0</v>
      </c>
      <c r="KD291" s="865">
        <v>0</v>
      </c>
      <c r="KE291" s="865">
        <v>0</v>
      </c>
      <c r="KF291" s="865">
        <v>0</v>
      </c>
      <c r="KG291" s="865">
        <v>0</v>
      </c>
      <c r="KH291" s="865">
        <v>0</v>
      </c>
      <c r="KI291" s="865">
        <v>0</v>
      </c>
      <c r="KJ291" s="865">
        <v>0</v>
      </c>
      <c r="KK291" s="865">
        <v>0</v>
      </c>
      <c r="KL291" s="865">
        <v>0</v>
      </c>
      <c r="KM291" s="865">
        <v>0</v>
      </c>
      <c r="KN291" s="865">
        <v>0</v>
      </c>
      <c r="KO291" s="865">
        <v>0</v>
      </c>
      <c r="KP291" s="865">
        <v>0</v>
      </c>
      <c r="KQ291" s="865">
        <v>0</v>
      </c>
      <c r="KR291" s="865">
        <v>0</v>
      </c>
      <c r="KS291" s="865">
        <v>0</v>
      </c>
      <c r="KT291" s="865">
        <v>0</v>
      </c>
      <c r="KU291" s="865">
        <v>0</v>
      </c>
      <c r="KV291" s="865">
        <v>0</v>
      </c>
      <c r="KW291" s="865">
        <v>0</v>
      </c>
      <c r="KX291" s="865">
        <v>0</v>
      </c>
      <c r="KY291" s="865">
        <v>0</v>
      </c>
      <c r="KZ291" s="865">
        <v>0</v>
      </c>
      <c r="LA291" s="865">
        <v>0</v>
      </c>
      <c r="LB291" s="865">
        <v>0</v>
      </c>
      <c r="LC291" s="865">
        <v>0</v>
      </c>
      <c r="LD291" s="865">
        <v>0</v>
      </c>
      <c r="LE291" s="865">
        <v>0</v>
      </c>
      <c r="LF291" s="865">
        <v>0</v>
      </c>
      <c r="LG291" s="865">
        <v>0</v>
      </c>
      <c r="LH291" s="865">
        <v>0</v>
      </c>
      <c r="LI291" s="865">
        <v>0</v>
      </c>
      <c r="LJ291" s="865">
        <v>0</v>
      </c>
      <c r="LK291" s="865">
        <v>0</v>
      </c>
      <c r="LL291" s="865">
        <v>0</v>
      </c>
      <c r="LM291" s="865">
        <v>0</v>
      </c>
      <c r="LN291" s="865">
        <v>0</v>
      </c>
      <c r="LO291" s="865">
        <v>0</v>
      </c>
      <c r="LP291" s="865">
        <v>0</v>
      </c>
      <c r="LQ291" s="865">
        <v>0</v>
      </c>
      <c r="LR291" s="865">
        <v>0</v>
      </c>
      <c r="LS291" s="865">
        <v>0</v>
      </c>
      <c r="LT291" s="865">
        <v>0</v>
      </c>
      <c r="LU291" s="865">
        <v>0</v>
      </c>
      <c r="LV291" s="865">
        <v>0</v>
      </c>
      <c r="LW291" s="865">
        <v>0</v>
      </c>
      <c r="LX291" s="865">
        <v>0</v>
      </c>
      <c r="LY291" s="865">
        <v>0</v>
      </c>
      <c r="LZ291" s="865">
        <v>0</v>
      </c>
      <c r="MA291" s="865">
        <v>0</v>
      </c>
      <c r="MB291" s="865">
        <v>0</v>
      </c>
      <c r="MC291" s="865">
        <v>0</v>
      </c>
      <c r="MD291" s="865">
        <v>0</v>
      </c>
      <c r="ME291" s="865">
        <v>0</v>
      </c>
      <c r="MF291" s="865">
        <v>0</v>
      </c>
      <c r="MG291" s="865">
        <v>0</v>
      </c>
      <c r="MH291" s="865">
        <v>0</v>
      </c>
      <c r="MI291" s="865">
        <v>0</v>
      </c>
      <c r="MJ291" s="865">
        <v>0</v>
      </c>
      <c r="MK291" s="865">
        <v>0</v>
      </c>
      <c r="ML291" s="865">
        <v>0</v>
      </c>
      <c r="MM291" s="865">
        <v>0</v>
      </c>
      <c r="MN291" s="865">
        <v>0</v>
      </c>
      <c r="MO291" s="865">
        <v>0</v>
      </c>
      <c r="MP291" s="865">
        <v>0</v>
      </c>
      <c r="MQ291" s="865">
        <v>0</v>
      </c>
      <c r="MR291" s="865">
        <v>0</v>
      </c>
      <c r="MS291" s="865">
        <v>0</v>
      </c>
      <c r="MT291" s="865">
        <v>0</v>
      </c>
      <c r="MU291" s="865">
        <v>0</v>
      </c>
      <c r="MV291" s="865">
        <v>0</v>
      </c>
      <c r="MW291" s="865">
        <v>0</v>
      </c>
      <c r="MX291" s="865">
        <v>0</v>
      </c>
      <c r="MY291" s="865">
        <v>0</v>
      </c>
      <c r="MZ291" s="865">
        <v>0</v>
      </c>
      <c r="NA291" s="865">
        <v>0</v>
      </c>
      <c r="NB291" s="865">
        <v>0</v>
      </c>
      <c r="NC291" s="865">
        <v>0</v>
      </c>
      <c r="ND291" s="865">
        <v>0</v>
      </c>
      <c r="NE291" s="865">
        <v>0</v>
      </c>
      <c r="NF291" s="865">
        <v>0</v>
      </c>
      <c r="NG291" s="865">
        <v>0</v>
      </c>
      <c r="NH291" s="865">
        <v>0</v>
      </c>
      <c r="NI291" s="865">
        <v>0</v>
      </c>
      <c r="NJ291" s="865">
        <v>0</v>
      </c>
      <c r="NK291" s="865">
        <v>0</v>
      </c>
      <c r="NL291" s="865">
        <v>0</v>
      </c>
      <c r="NM291" s="865">
        <v>0</v>
      </c>
      <c r="NN291" s="865">
        <v>0</v>
      </c>
      <c r="NO291" s="865">
        <v>0</v>
      </c>
      <c r="NP291" s="865">
        <v>0</v>
      </c>
      <c r="NQ291" s="865">
        <v>0</v>
      </c>
      <c r="NR291" s="865">
        <v>0</v>
      </c>
      <c r="NS291" s="865">
        <v>0</v>
      </c>
      <c r="NT291" s="865">
        <v>0</v>
      </c>
      <c r="NU291" s="865">
        <v>0</v>
      </c>
      <c r="NV291" s="865">
        <v>0</v>
      </c>
      <c r="NW291" s="865">
        <v>0</v>
      </c>
      <c r="NX291" s="865">
        <v>0</v>
      </c>
      <c r="NY291" s="865">
        <v>0</v>
      </c>
      <c r="NZ291" s="865">
        <v>0</v>
      </c>
      <c r="OA291" s="865">
        <v>0</v>
      </c>
      <c r="OB291" s="865">
        <v>0</v>
      </c>
      <c r="OC291" s="865">
        <v>0</v>
      </c>
      <c r="OD291" s="865">
        <v>0</v>
      </c>
      <c r="OE291" s="865">
        <v>0</v>
      </c>
      <c r="OF291" s="865">
        <v>0</v>
      </c>
      <c r="OG291" s="865">
        <v>0</v>
      </c>
      <c r="OH291" s="865">
        <v>0</v>
      </c>
      <c r="OI291" s="865">
        <v>0</v>
      </c>
      <c r="OJ291" s="865">
        <v>0</v>
      </c>
      <c r="OK291" s="865">
        <v>0</v>
      </c>
      <c r="OL291" s="865">
        <v>0</v>
      </c>
      <c r="OM291" s="865">
        <v>0</v>
      </c>
      <c r="ON291" s="865">
        <v>0</v>
      </c>
      <c r="OO291" s="865">
        <v>0</v>
      </c>
      <c r="OP291" s="865">
        <v>0</v>
      </c>
      <c r="OQ291" s="865">
        <v>0</v>
      </c>
      <c r="OR291" s="865">
        <v>0</v>
      </c>
      <c r="OS291" s="865">
        <v>0</v>
      </c>
      <c r="OT291" s="865">
        <v>0</v>
      </c>
      <c r="OU291" s="865">
        <v>0</v>
      </c>
      <c r="OV291" s="865">
        <v>0</v>
      </c>
      <c r="OW291" s="865">
        <v>0</v>
      </c>
      <c r="OX291" s="865">
        <v>0</v>
      </c>
      <c r="OY291" s="865">
        <v>0</v>
      </c>
      <c r="OZ291" s="865">
        <v>0</v>
      </c>
      <c r="PA291" s="865">
        <v>0</v>
      </c>
      <c r="PB291" s="865">
        <v>0</v>
      </c>
      <c r="PC291" s="865">
        <v>0</v>
      </c>
      <c r="PD291" s="865">
        <v>0</v>
      </c>
      <c r="PE291" s="865">
        <v>0</v>
      </c>
      <c r="PF291" s="865">
        <v>0</v>
      </c>
      <c r="PG291" s="865">
        <v>0</v>
      </c>
      <c r="PH291" s="865">
        <v>0</v>
      </c>
      <c r="PI291" s="865">
        <v>0</v>
      </c>
      <c r="PJ291" s="865">
        <v>0</v>
      </c>
      <c r="PK291" s="865">
        <v>0</v>
      </c>
      <c r="PL291" s="865">
        <v>0</v>
      </c>
      <c r="PM291" s="865">
        <v>0</v>
      </c>
      <c r="PN291" s="865">
        <v>0</v>
      </c>
      <c r="PO291" s="865">
        <v>0</v>
      </c>
      <c r="PP291" s="865">
        <v>0</v>
      </c>
      <c r="PQ291" s="865">
        <v>0</v>
      </c>
      <c r="PR291" s="865">
        <v>0</v>
      </c>
      <c r="PS291" s="865">
        <v>0</v>
      </c>
      <c r="PT291" s="865">
        <v>0</v>
      </c>
      <c r="PU291" s="865">
        <v>0</v>
      </c>
      <c r="PV291" s="865">
        <v>0</v>
      </c>
      <c r="PW291" s="865">
        <v>0</v>
      </c>
      <c r="PX291" s="865">
        <v>0</v>
      </c>
      <c r="PY291" s="865">
        <v>0</v>
      </c>
      <c r="PZ291" s="865">
        <v>0</v>
      </c>
      <c r="QA291" s="865">
        <v>0</v>
      </c>
      <c r="QB291" s="865">
        <v>0</v>
      </c>
      <c r="QC291" s="865">
        <v>0</v>
      </c>
      <c r="QD291" s="865">
        <v>0</v>
      </c>
      <c r="QE291" s="865">
        <v>0</v>
      </c>
      <c r="QF291" s="865">
        <v>0</v>
      </c>
      <c r="QG291" s="865">
        <v>0</v>
      </c>
      <c r="QH291" s="865">
        <v>0</v>
      </c>
      <c r="QI291" s="865">
        <v>0</v>
      </c>
      <c r="QJ291" s="865">
        <v>0</v>
      </c>
      <c r="QK291" s="865">
        <v>0</v>
      </c>
      <c r="QL291" s="865">
        <v>0</v>
      </c>
      <c r="QM291" s="865">
        <v>0</v>
      </c>
      <c r="QN291" s="865">
        <v>0</v>
      </c>
      <c r="QO291" s="865">
        <v>0</v>
      </c>
      <c r="QP291" s="865">
        <v>0</v>
      </c>
      <c r="QQ291" s="865">
        <v>0</v>
      </c>
      <c r="QR291" s="865">
        <v>0</v>
      </c>
      <c r="QS291" s="865">
        <v>0</v>
      </c>
      <c r="QT291" s="865">
        <v>0</v>
      </c>
      <c r="QU291" s="865">
        <v>0</v>
      </c>
      <c r="QV291" s="865">
        <v>0</v>
      </c>
      <c r="QW291" s="865">
        <v>0</v>
      </c>
      <c r="QX291" s="865">
        <v>0</v>
      </c>
      <c r="QY291" s="865">
        <v>0</v>
      </c>
      <c r="QZ291" s="865">
        <v>0</v>
      </c>
      <c r="RA291" s="865">
        <v>0</v>
      </c>
      <c r="RB291" s="865">
        <v>0</v>
      </c>
      <c r="RC291" s="865">
        <v>0</v>
      </c>
      <c r="RD291" s="865">
        <v>0</v>
      </c>
      <c r="RE291" s="865">
        <v>0</v>
      </c>
      <c r="RF291" s="865">
        <v>0</v>
      </c>
      <c r="RG291" s="865">
        <v>0</v>
      </c>
      <c r="RH291" s="865">
        <v>0</v>
      </c>
      <c r="RI291" s="865">
        <v>0</v>
      </c>
      <c r="RJ291" s="865">
        <v>0</v>
      </c>
      <c r="RK291" s="865">
        <v>0</v>
      </c>
      <c r="RL291" s="865">
        <v>0</v>
      </c>
      <c r="RM291" s="865">
        <v>0</v>
      </c>
      <c r="RN291" s="865">
        <v>0</v>
      </c>
      <c r="RO291" s="865">
        <v>0</v>
      </c>
      <c r="RP291" s="865">
        <v>0</v>
      </c>
      <c r="RQ291" s="865">
        <v>0</v>
      </c>
      <c r="RR291" s="865">
        <v>0</v>
      </c>
      <c r="RS291" s="865">
        <v>0</v>
      </c>
      <c r="RT291" s="865">
        <v>0</v>
      </c>
      <c r="RU291" s="865">
        <v>0</v>
      </c>
      <c r="RV291" s="865">
        <v>0</v>
      </c>
      <c r="RW291" s="865">
        <v>0</v>
      </c>
      <c r="RX291" s="865">
        <v>0</v>
      </c>
      <c r="RY291" s="865">
        <v>0</v>
      </c>
      <c r="RZ291" s="865">
        <v>0</v>
      </c>
      <c r="SA291" s="865">
        <v>0</v>
      </c>
      <c r="SB291" s="865">
        <v>0</v>
      </c>
      <c r="SC291" s="865">
        <v>0</v>
      </c>
      <c r="SD291" s="865">
        <v>0</v>
      </c>
      <c r="SE291" s="865">
        <v>0</v>
      </c>
      <c r="SF291" s="865">
        <v>0</v>
      </c>
      <c r="SG291" s="865">
        <v>0</v>
      </c>
      <c r="SH291" s="865">
        <v>0</v>
      </c>
      <c r="SI291" s="865">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758</v>
      </c>
      <c r="J292" s="601"/>
      <c r="K292" s="861">
        <v>0</v>
      </c>
      <c r="L292" s="861">
        <v>0</v>
      </c>
      <c r="M292" s="861">
        <v>0</v>
      </c>
      <c r="N292" s="861">
        <v>0</v>
      </c>
      <c r="O292" s="861">
        <v>0</v>
      </c>
      <c r="P292" s="861">
        <v>0</v>
      </c>
      <c r="Q292" s="861">
        <v>0</v>
      </c>
      <c r="R292" s="861">
        <v>0</v>
      </c>
      <c r="S292" s="861">
        <v>0</v>
      </c>
      <c r="T292" s="861">
        <v>0</v>
      </c>
      <c r="U292" s="861">
        <v>0</v>
      </c>
      <c r="V292" s="861">
        <v>0</v>
      </c>
      <c r="W292" s="861">
        <v>0</v>
      </c>
      <c r="X292" s="861">
        <v>0</v>
      </c>
      <c r="Y292" s="861">
        <v>0</v>
      </c>
      <c r="Z292" s="861">
        <v>0</v>
      </c>
      <c r="AA292" s="861">
        <v>0</v>
      </c>
      <c r="AB292" s="861">
        <v>0</v>
      </c>
      <c r="AC292" s="861">
        <v>0</v>
      </c>
      <c r="AD292" s="861">
        <v>0</v>
      </c>
      <c r="AE292" s="861">
        <v>0</v>
      </c>
      <c r="AF292" s="861">
        <v>0</v>
      </c>
      <c r="AG292" s="861">
        <v>0</v>
      </c>
      <c r="AH292" s="861">
        <v>0</v>
      </c>
      <c r="AI292" s="861">
        <v>0</v>
      </c>
      <c r="AJ292" s="861">
        <v>0</v>
      </c>
      <c r="AK292" s="861">
        <v>0</v>
      </c>
      <c r="AL292" s="861">
        <v>0</v>
      </c>
      <c r="AM292" s="861">
        <v>0</v>
      </c>
      <c r="AN292" s="861">
        <v>0</v>
      </c>
      <c r="AO292" s="861">
        <v>0</v>
      </c>
      <c r="AP292" s="861">
        <v>0</v>
      </c>
      <c r="AQ292" s="861">
        <v>0</v>
      </c>
      <c r="AR292" s="861">
        <v>0</v>
      </c>
      <c r="AS292" s="861">
        <v>0</v>
      </c>
      <c r="AT292" s="861">
        <v>0</v>
      </c>
      <c r="AU292" s="861">
        <v>0</v>
      </c>
      <c r="AV292" s="861">
        <v>0</v>
      </c>
      <c r="AW292" s="861">
        <v>0</v>
      </c>
      <c r="AX292" s="861">
        <v>0</v>
      </c>
      <c r="AY292" s="861">
        <v>0</v>
      </c>
      <c r="AZ292" s="861">
        <v>0</v>
      </c>
      <c r="BA292" s="861">
        <v>0</v>
      </c>
      <c r="BB292" s="861">
        <v>0</v>
      </c>
      <c r="BC292" s="861">
        <v>0</v>
      </c>
      <c r="BD292" s="861">
        <v>0</v>
      </c>
      <c r="BE292" s="861">
        <v>0</v>
      </c>
      <c r="BF292" s="861">
        <v>0</v>
      </c>
      <c r="BG292" s="861">
        <v>0</v>
      </c>
      <c r="BH292" s="861">
        <v>0</v>
      </c>
      <c r="BI292" s="861">
        <v>0</v>
      </c>
      <c r="BJ292" s="861">
        <v>0</v>
      </c>
      <c r="BK292" s="861">
        <v>0</v>
      </c>
      <c r="BL292" s="861">
        <v>0</v>
      </c>
      <c r="BM292" s="861">
        <v>0</v>
      </c>
      <c r="BN292" s="861">
        <v>0</v>
      </c>
      <c r="BO292" s="861">
        <v>0</v>
      </c>
      <c r="BP292" s="861">
        <v>0</v>
      </c>
      <c r="BQ292" s="861">
        <v>0</v>
      </c>
      <c r="BR292" s="861">
        <v>0</v>
      </c>
      <c r="BS292" s="861">
        <v>0</v>
      </c>
      <c r="BT292" s="861">
        <v>0</v>
      </c>
      <c r="BU292" s="861">
        <v>0</v>
      </c>
      <c r="BV292" s="861">
        <v>0</v>
      </c>
      <c r="BW292" s="861">
        <v>0</v>
      </c>
      <c r="BX292" s="861">
        <v>0</v>
      </c>
      <c r="BY292" s="861">
        <v>0</v>
      </c>
      <c r="BZ292" s="861">
        <v>0</v>
      </c>
      <c r="CA292" s="861">
        <v>0</v>
      </c>
      <c r="CB292" s="861">
        <v>0</v>
      </c>
      <c r="CC292" s="861">
        <v>0</v>
      </c>
      <c r="CD292" s="861">
        <v>0</v>
      </c>
      <c r="CE292" s="861">
        <v>0</v>
      </c>
      <c r="CF292" s="861">
        <v>0</v>
      </c>
      <c r="CG292" s="861">
        <v>0</v>
      </c>
      <c r="CH292" s="861">
        <v>0</v>
      </c>
      <c r="CI292" s="861">
        <v>0</v>
      </c>
      <c r="CJ292" s="861">
        <v>0</v>
      </c>
      <c r="CK292" s="861">
        <v>0</v>
      </c>
      <c r="CL292" s="861">
        <v>0</v>
      </c>
      <c r="CM292" s="861">
        <v>0</v>
      </c>
      <c r="CN292" s="861">
        <v>0</v>
      </c>
      <c r="CO292" s="861">
        <v>0</v>
      </c>
      <c r="CP292" s="861">
        <v>0</v>
      </c>
      <c r="CQ292" s="861">
        <v>0</v>
      </c>
      <c r="CR292" s="861">
        <v>0</v>
      </c>
      <c r="CS292" s="861">
        <v>0</v>
      </c>
      <c r="CT292" s="861">
        <v>0</v>
      </c>
      <c r="CU292" s="861">
        <v>0</v>
      </c>
      <c r="CV292" s="861">
        <v>0</v>
      </c>
      <c r="CW292" s="861">
        <v>0</v>
      </c>
      <c r="CX292" s="861">
        <v>0</v>
      </c>
      <c r="CY292" s="861">
        <v>0</v>
      </c>
      <c r="CZ292" s="861">
        <v>0</v>
      </c>
      <c r="DA292" s="861">
        <v>0</v>
      </c>
      <c r="DB292" s="861">
        <v>0</v>
      </c>
      <c r="DC292" s="861">
        <v>0</v>
      </c>
      <c r="DD292" s="861">
        <v>0</v>
      </c>
      <c r="DE292" s="861">
        <v>0</v>
      </c>
      <c r="DF292" s="861">
        <v>0</v>
      </c>
      <c r="DG292" s="861">
        <v>0</v>
      </c>
      <c r="DH292" s="861">
        <v>0</v>
      </c>
      <c r="DI292" s="861">
        <v>0</v>
      </c>
      <c r="DJ292" s="861">
        <v>0</v>
      </c>
      <c r="DK292" s="861">
        <v>0</v>
      </c>
      <c r="DL292" s="861">
        <v>0</v>
      </c>
      <c r="DM292" s="861">
        <v>0</v>
      </c>
      <c r="DN292" s="861">
        <v>0</v>
      </c>
      <c r="DO292" s="861">
        <v>0</v>
      </c>
      <c r="DP292" s="861">
        <v>0</v>
      </c>
      <c r="DQ292" s="861">
        <v>0</v>
      </c>
      <c r="DR292" s="861">
        <v>0</v>
      </c>
      <c r="DS292" s="861">
        <v>0</v>
      </c>
      <c r="DT292" s="861">
        <v>0</v>
      </c>
      <c r="DU292" s="861">
        <v>0</v>
      </c>
      <c r="DV292" s="861">
        <v>0</v>
      </c>
      <c r="DW292" s="861">
        <v>0</v>
      </c>
      <c r="DX292" s="861">
        <v>0</v>
      </c>
      <c r="DY292" s="861">
        <v>0</v>
      </c>
      <c r="DZ292" s="861">
        <v>0</v>
      </c>
      <c r="EA292" s="861">
        <v>0</v>
      </c>
      <c r="EB292" s="861">
        <v>0</v>
      </c>
      <c r="EC292" s="861">
        <v>0</v>
      </c>
      <c r="ED292" s="861">
        <v>0</v>
      </c>
      <c r="EE292" s="861">
        <v>0</v>
      </c>
      <c r="EF292" s="861">
        <v>0</v>
      </c>
      <c r="EG292" s="861">
        <v>0</v>
      </c>
      <c r="EH292" s="861">
        <v>0</v>
      </c>
      <c r="EI292" s="861">
        <v>0</v>
      </c>
      <c r="EJ292" s="861">
        <v>0</v>
      </c>
      <c r="EK292" s="861">
        <v>0</v>
      </c>
      <c r="EL292" s="861">
        <v>0</v>
      </c>
      <c r="EM292" s="861">
        <v>0</v>
      </c>
      <c r="EN292" s="861">
        <v>0</v>
      </c>
      <c r="EO292" s="861">
        <v>0</v>
      </c>
      <c r="EP292" s="861">
        <v>0</v>
      </c>
      <c r="EQ292" s="861">
        <v>0</v>
      </c>
      <c r="ER292" s="861">
        <v>0</v>
      </c>
      <c r="ES292" s="861">
        <v>0</v>
      </c>
      <c r="ET292" s="861">
        <v>0</v>
      </c>
      <c r="EU292" s="861">
        <v>0</v>
      </c>
      <c r="EV292" s="861">
        <v>0</v>
      </c>
      <c r="EW292" s="861">
        <v>0</v>
      </c>
      <c r="EX292" s="861">
        <v>0</v>
      </c>
      <c r="EY292" s="861">
        <v>0</v>
      </c>
      <c r="EZ292" s="861">
        <v>0</v>
      </c>
      <c r="FA292" s="861">
        <v>0</v>
      </c>
      <c r="FB292" s="861">
        <v>0</v>
      </c>
      <c r="FC292" s="861">
        <v>0</v>
      </c>
      <c r="FD292" s="861">
        <v>0</v>
      </c>
      <c r="FE292" s="861">
        <v>0</v>
      </c>
      <c r="FF292" s="861">
        <v>0</v>
      </c>
      <c r="FG292" s="861">
        <v>0</v>
      </c>
      <c r="FH292" s="861">
        <v>0</v>
      </c>
      <c r="FI292" s="861">
        <v>0</v>
      </c>
      <c r="FJ292" s="861">
        <v>0</v>
      </c>
      <c r="FK292" s="861">
        <v>0</v>
      </c>
      <c r="FL292" s="861">
        <v>0</v>
      </c>
      <c r="FM292" s="861">
        <v>0</v>
      </c>
      <c r="FN292" s="861">
        <v>0</v>
      </c>
      <c r="FO292" s="861">
        <v>0</v>
      </c>
      <c r="FP292" s="861">
        <v>0</v>
      </c>
      <c r="FQ292" s="861">
        <v>0</v>
      </c>
      <c r="FR292" s="861">
        <v>0</v>
      </c>
      <c r="FS292" s="861">
        <v>0</v>
      </c>
      <c r="FT292" s="861">
        <v>0</v>
      </c>
      <c r="FU292" s="861">
        <v>0</v>
      </c>
      <c r="FV292" s="861">
        <v>0</v>
      </c>
      <c r="FW292" s="861">
        <v>0</v>
      </c>
      <c r="FX292" s="861">
        <v>0</v>
      </c>
      <c r="FY292" s="861">
        <v>0</v>
      </c>
      <c r="FZ292" s="861">
        <v>0</v>
      </c>
      <c r="GA292" s="861">
        <v>0</v>
      </c>
      <c r="GB292" s="861">
        <v>0</v>
      </c>
      <c r="GC292" s="861">
        <v>0</v>
      </c>
      <c r="GD292" s="861">
        <v>0</v>
      </c>
      <c r="GE292" s="861">
        <v>0</v>
      </c>
      <c r="GF292" s="861">
        <v>0</v>
      </c>
      <c r="GG292" s="861">
        <v>0</v>
      </c>
      <c r="GH292" s="861">
        <v>0</v>
      </c>
      <c r="GI292" s="861">
        <v>0</v>
      </c>
      <c r="GJ292" s="861">
        <v>0</v>
      </c>
      <c r="GK292" s="861">
        <v>0</v>
      </c>
      <c r="GL292" s="861">
        <v>0</v>
      </c>
      <c r="GM292" s="861">
        <v>0</v>
      </c>
      <c r="GN292" s="861">
        <v>0</v>
      </c>
      <c r="GO292" s="861">
        <v>0</v>
      </c>
      <c r="GP292" s="861">
        <v>0</v>
      </c>
      <c r="GQ292" s="861">
        <v>0</v>
      </c>
      <c r="GR292" s="861">
        <v>0</v>
      </c>
      <c r="GS292" s="861">
        <v>0</v>
      </c>
      <c r="GT292" s="861">
        <v>0</v>
      </c>
      <c r="GU292" s="861">
        <v>0</v>
      </c>
      <c r="GV292" s="861">
        <v>0</v>
      </c>
      <c r="GW292" s="861">
        <v>0</v>
      </c>
      <c r="GX292" s="861">
        <v>0</v>
      </c>
      <c r="GY292" s="861">
        <v>0</v>
      </c>
      <c r="GZ292" s="861">
        <v>0</v>
      </c>
      <c r="HA292" s="861">
        <v>0</v>
      </c>
      <c r="HB292" s="861">
        <v>0</v>
      </c>
      <c r="HC292" s="861">
        <v>0</v>
      </c>
      <c r="HD292" s="861">
        <v>0</v>
      </c>
      <c r="HE292" s="861">
        <v>0</v>
      </c>
      <c r="HF292" s="861">
        <v>0</v>
      </c>
      <c r="HG292" s="861">
        <v>0</v>
      </c>
      <c r="HH292" s="861">
        <v>0</v>
      </c>
      <c r="HI292" s="861">
        <v>0</v>
      </c>
      <c r="HJ292" s="861">
        <v>0</v>
      </c>
      <c r="HK292" s="861">
        <v>0</v>
      </c>
      <c r="HL292" s="861">
        <v>0</v>
      </c>
      <c r="HM292" s="861">
        <v>0</v>
      </c>
      <c r="HN292" s="861">
        <v>0</v>
      </c>
      <c r="HO292" s="861">
        <v>0</v>
      </c>
      <c r="HP292" s="861">
        <v>0</v>
      </c>
      <c r="HQ292" s="861">
        <v>0</v>
      </c>
      <c r="HR292" s="861">
        <v>0</v>
      </c>
      <c r="HS292" s="861">
        <v>0</v>
      </c>
      <c r="HT292" s="861">
        <v>0</v>
      </c>
      <c r="HU292" s="861">
        <v>0</v>
      </c>
      <c r="HV292" s="861">
        <v>0</v>
      </c>
      <c r="HW292" s="861">
        <v>0</v>
      </c>
      <c r="HX292" s="861">
        <v>0</v>
      </c>
      <c r="HY292" s="861">
        <v>0</v>
      </c>
      <c r="HZ292" s="861">
        <v>0</v>
      </c>
      <c r="IA292" s="861">
        <v>0</v>
      </c>
      <c r="IB292" s="861">
        <v>0</v>
      </c>
      <c r="IC292" s="861">
        <v>0</v>
      </c>
      <c r="ID292" s="861">
        <v>0</v>
      </c>
      <c r="IE292" s="861">
        <v>0</v>
      </c>
      <c r="IF292" s="861">
        <v>0</v>
      </c>
      <c r="IG292" s="861">
        <v>0</v>
      </c>
      <c r="IH292" s="861">
        <v>0</v>
      </c>
      <c r="II292" s="861">
        <v>0</v>
      </c>
      <c r="IJ292" s="861">
        <v>0</v>
      </c>
      <c r="IK292" s="861">
        <v>0</v>
      </c>
      <c r="IL292" s="861">
        <v>0</v>
      </c>
      <c r="IM292" s="861">
        <v>0</v>
      </c>
      <c r="IN292" s="861">
        <v>0</v>
      </c>
      <c r="IO292" s="861">
        <v>0</v>
      </c>
      <c r="IP292" s="861">
        <v>0</v>
      </c>
      <c r="IQ292" s="861">
        <v>0</v>
      </c>
      <c r="IR292" s="861">
        <v>0</v>
      </c>
      <c r="IS292" s="861">
        <v>0</v>
      </c>
      <c r="IT292" s="861">
        <v>0</v>
      </c>
      <c r="IU292" s="861">
        <v>0</v>
      </c>
      <c r="IV292" s="861">
        <v>0</v>
      </c>
      <c r="IW292" s="861">
        <v>0</v>
      </c>
      <c r="IX292" s="861">
        <v>0</v>
      </c>
      <c r="IY292" s="861">
        <v>0</v>
      </c>
      <c r="IZ292" s="861">
        <v>0</v>
      </c>
      <c r="JA292" s="861">
        <v>0</v>
      </c>
      <c r="JB292" s="861">
        <v>0</v>
      </c>
      <c r="JC292" s="861">
        <v>0</v>
      </c>
      <c r="JD292" s="861">
        <v>0</v>
      </c>
      <c r="JE292" s="861">
        <v>0</v>
      </c>
      <c r="JF292" s="861">
        <v>0</v>
      </c>
      <c r="JG292" s="861">
        <v>0</v>
      </c>
      <c r="JH292" s="861">
        <v>0</v>
      </c>
      <c r="JI292" s="861">
        <v>0</v>
      </c>
      <c r="JJ292" s="861">
        <v>0</v>
      </c>
      <c r="JK292" s="861">
        <v>0</v>
      </c>
      <c r="JL292" s="861">
        <v>0</v>
      </c>
      <c r="JM292" s="861">
        <v>0</v>
      </c>
      <c r="JN292" s="861">
        <v>0</v>
      </c>
      <c r="JO292" s="861">
        <v>0</v>
      </c>
      <c r="JP292" s="861">
        <v>0</v>
      </c>
      <c r="JQ292" s="861">
        <v>0</v>
      </c>
      <c r="JR292" s="861">
        <v>0</v>
      </c>
      <c r="JS292" s="861">
        <v>0</v>
      </c>
      <c r="JT292" s="861">
        <v>0</v>
      </c>
      <c r="JU292" s="861">
        <v>0</v>
      </c>
      <c r="JV292" s="861">
        <v>0</v>
      </c>
      <c r="JW292" s="861">
        <v>0</v>
      </c>
      <c r="JX292" s="861">
        <v>0</v>
      </c>
      <c r="JY292" s="861">
        <v>0</v>
      </c>
      <c r="JZ292" s="861">
        <v>0</v>
      </c>
      <c r="KA292" s="861">
        <v>0</v>
      </c>
      <c r="KB292" s="861">
        <v>0</v>
      </c>
      <c r="KC292" s="861">
        <v>0</v>
      </c>
      <c r="KD292" s="861">
        <v>0</v>
      </c>
      <c r="KE292" s="861">
        <v>0</v>
      </c>
      <c r="KF292" s="861">
        <v>0</v>
      </c>
      <c r="KG292" s="861">
        <v>0</v>
      </c>
      <c r="KH292" s="861">
        <v>0</v>
      </c>
      <c r="KI292" s="861">
        <v>0</v>
      </c>
      <c r="KJ292" s="861">
        <v>0</v>
      </c>
      <c r="KK292" s="861">
        <v>0</v>
      </c>
      <c r="KL292" s="861">
        <v>0</v>
      </c>
      <c r="KM292" s="861">
        <v>0</v>
      </c>
      <c r="KN292" s="861">
        <v>0</v>
      </c>
      <c r="KO292" s="861">
        <v>0</v>
      </c>
      <c r="KP292" s="861">
        <v>0</v>
      </c>
      <c r="KQ292" s="861">
        <v>0</v>
      </c>
      <c r="KR292" s="861">
        <v>0</v>
      </c>
      <c r="KS292" s="861">
        <v>0</v>
      </c>
      <c r="KT292" s="861">
        <v>0</v>
      </c>
      <c r="KU292" s="861">
        <v>0</v>
      </c>
      <c r="KV292" s="861">
        <v>0</v>
      </c>
      <c r="KW292" s="861">
        <v>0</v>
      </c>
      <c r="KX292" s="861">
        <v>0</v>
      </c>
      <c r="KY292" s="861">
        <v>0</v>
      </c>
      <c r="KZ292" s="861">
        <v>0</v>
      </c>
      <c r="LA292" s="861">
        <v>0</v>
      </c>
      <c r="LB292" s="861">
        <v>0</v>
      </c>
      <c r="LC292" s="861">
        <v>0</v>
      </c>
      <c r="LD292" s="861">
        <v>0</v>
      </c>
      <c r="LE292" s="861">
        <v>0</v>
      </c>
      <c r="LF292" s="861">
        <v>0</v>
      </c>
      <c r="LG292" s="861">
        <v>0</v>
      </c>
      <c r="LH292" s="861">
        <v>0</v>
      </c>
      <c r="LI292" s="861">
        <v>0</v>
      </c>
      <c r="LJ292" s="861">
        <v>0</v>
      </c>
      <c r="LK292" s="861">
        <v>0</v>
      </c>
      <c r="LL292" s="861">
        <v>0</v>
      </c>
      <c r="LM292" s="861">
        <v>0</v>
      </c>
      <c r="LN292" s="861">
        <v>0</v>
      </c>
      <c r="LO292" s="861">
        <v>0</v>
      </c>
      <c r="LP292" s="861">
        <v>0</v>
      </c>
      <c r="LQ292" s="861">
        <v>0</v>
      </c>
      <c r="LR292" s="861">
        <v>0</v>
      </c>
      <c r="LS292" s="861">
        <v>0</v>
      </c>
      <c r="LT292" s="861">
        <v>0</v>
      </c>
      <c r="LU292" s="861">
        <v>0</v>
      </c>
      <c r="LV292" s="861">
        <v>0</v>
      </c>
      <c r="LW292" s="861">
        <v>0</v>
      </c>
      <c r="LX292" s="861">
        <v>0</v>
      </c>
      <c r="LY292" s="861">
        <v>0</v>
      </c>
      <c r="LZ292" s="861">
        <v>0</v>
      </c>
      <c r="MA292" s="861">
        <v>0</v>
      </c>
      <c r="MB292" s="861">
        <v>0</v>
      </c>
      <c r="MC292" s="861">
        <v>0</v>
      </c>
      <c r="MD292" s="861">
        <v>0</v>
      </c>
      <c r="ME292" s="861">
        <v>0</v>
      </c>
      <c r="MF292" s="861">
        <v>0</v>
      </c>
      <c r="MG292" s="861">
        <v>0</v>
      </c>
      <c r="MH292" s="861">
        <v>0</v>
      </c>
      <c r="MI292" s="861">
        <v>0</v>
      </c>
      <c r="MJ292" s="861">
        <v>0</v>
      </c>
      <c r="MK292" s="861">
        <v>0</v>
      </c>
      <c r="ML292" s="861">
        <v>0</v>
      </c>
      <c r="MM292" s="861">
        <v>0</v>
      </c>
      <c r="MN292" s="861">
        <v>0</v>
      </c>
      <c r="MO292" s="861">
        <v>0</v>
      </c>
      <c r="MP292" s="861">
        <v>0</v>
      </c>
      <c r="MQ292" s="861">
        <v>0</v>
      </c>
      <c r="MR292" s="861">
        <v>0</v>
      </c>
      <c r="MS292" s="861">
        <v>0</v>
      </c>
      <c r="MT292" s="861">
        <v>0</v>
      </c>
      <c r="MU292" s="861">
        <v>0</v>
      </c>
      <c r="MV292" s="861">
        <v>0</v>
      </c>
      <c r="MW292" s="861">
        <v>0</v>
      </c>
      <c r="MX292" s="861">
        <v>0</v>
      </c>
      <c r="MY292" s="861">
        <v>0</v>
      </c>
      <c r="MZ292" s="861">
        <v>0</v>
      </c>
      <c r="NA292" s="861">
        <v>0</v>
      </c>
      <c r="NB292" s="861">
        <v>0</v>
      </c>
      <c r="NC292" s="861">
        <v>0</v>
      </c>
      <c r="ND292" s="861">
        <v>0</v>
      </c>
      <c r="NE292" s="861">
        <v>0</v>
      </c>
      <c r="NF292" s="861">
        <v>0</v>
      </c>
      <c r="NG292" s="861">
        <v>0</v>
      </c>
      <c r="NH292" s="861">
        <v>0</v>
      </c>
      <c r="NI292" s="861">
        <v>0</v>
      </c>
      <c r="NJ292" s="861">
        <v>0</v>
      </c>
      <c r="NK292" s="861">
        <v>0</v>
      </c>
      <c r="NL292" s="861">
        <v>0</v>
      </c>
      <c r="NM292" s="861">
        <v>0</v>
      </c>
      <c r="NN292" s="861">
        <v>0</v>
      </c>
      <c r="NO292" s="861">
        <v>0</v>
      </c>
      <c r="NP292" s="861">
        <v>0</v>
      </c>
      <c r="NQ292" s="861">
        <v>0</v>
      </c>
      <c r="NR292" s="861">
        <v>0</v>
      </c>
      <c r="NS292" s="861">
        <v>0</v>
      </c>
      <c r="NT292" s="861">
        <v>0</v>
      </c>
      <c r="NU292" s="861">
        <v>0</v>
      </c>
      <c r="NV292" s="861">
        <v>0</v>
      </c>
      <c r="NW292" s="861">
        <v>0</v>
      </c>
      <c r="NX292" s="861">
        <v>0</v>
      </c>
      <c r="NY292" s="861">
        <v>0</v>
      </c>
      <c r="NZ292" s="861">
        <v>0</v>
      </c>
      <c r="OA292" s="861">
        <v>0</v>
      </c>
      <c r="OB292" s="861">
        <v>0</v>
      </c>
      <c r="OC292" s="861">
        <v>0</v>
      </c>
      <c r="OD292" s="861">
        <v>0</v>
      </c>
      <c r="OE292" s="861">
        <v>0</v>
      </c>
      <c r="OF292" s="861">
        <v>0</v>
      </c>
      <c r="OG292" s="861">
        <v>0</v>
      </c>
      <c r="OH292" s="861">
        <v>0</v>
      </c>
      <c r="OI292" s="861">
        <v>0</v>
      </c>
      <c r="OJ292" s="861">
        <v>0</v>
      </c>
      <c r="OK292" s="861">
        <v>0</v>
      </c>
      <c r="OL292" s="861">
        <v>0</v>
      </c>
      <c r="OM292" s="861">
        <v>0</v>
      </c>
      <c r="ON292" s="861">
        <v>0</v>
      </c>
      <c r="OO292" s="861">
        <v>0</v>
      </c>
      <c r="OP292" s="861">
        <v>0</v>
      </c>
      <c r="OQ292" s="861">
        <v>0</v>
      </c>
      <c r="OR292" s="861">
        <v>0</v>
      </c>
      <c r="OS292" s="861">
        <v>0</v>
      </c>
      <c r="OT292" s="861">
        <v>0</v>
      </c>
      <c r="OU292" s="861">
        <v>0</v>
      </c>
      <c r="OV292" s="861">
        <v>0</v>
      </c>
      <c r="OW292" s="861">
        <v>0</v>
      </c>
      <c r="OX292" s="861">
        <v>0</v>
      </c>
      <c r="OY292" s="861">
        <v>0</v>
      </c>
      <c r="OZ292" s="861">
        <v>0</v>
      </c>
      <c r="PA292" s="861">
        <v>0</v>
      </c>
      <c r="PB292" s="861">
        <v>0</v>
      </c>
      <c r="PC292" s="861">
        <v>0</v>
      </c>
      <c r="PD292" s="861">
        <v>0</v>
      </c>
      <c r="PE292" s="861">
        <v>0</v>
      </c>
      <c r="PF292" s="861">
        <v>0</v>
      </c>
      <c r="PG292" s="861">
        <v>0</v>
      </c>
      <c r="PH292" s="861">
        <v>0</v>
      </c>
      <c r="PI292" s="861">
        <v>0</v>
      </c>
      <c r="PJ292" s="861">
        <v>0</v>
      </c>
      <c r="PK292" s="861">
        <v>0</v>
      </c>
      <c r="PL292" s="861">
        <v>0</v>
      </c>
      <c r="PM292" s="861">
        <v>0</v>
      </c>
      <c r="PN292" s="861">
        <v>0</v>
      </c>
      <c r="PO292" s="861">
        <v>0</v>
      </c>
      <c r="PP292" s="861">
        <v>0</v>
      </c>
      <c r="PQ292" s="861">
        <v>0</v>
      </c>
      <c r="PR292" s="861">
        <v>0</v>
      </c>
      <c r="PS292" s="861">
        <v>0</v>
      </c>
      <c r="PT292" s="861">
        <v>0</v>
      </c>
      <c r="PU292" s="861">
        <v>0</v>
      </c>
      <c r="PV292" s="861">
        <v>0</v>
      </c>
      <c r="PW292" s="861">
        <v>0</v>
      </c>
      <c r="PX292" s="861">
        <v>0</v>
      </c>
      <c r="PY292" s="861">
        <v>0</v>
      </c>
      <c r="PZ292" s="861">
        <v>0</v>
      </c>
      <c r="QA292" s="861">
        <v>0</v>
      </c>
      <c r="QB292" s="861">
        <v>0</v>
      </c>
      <c r="QC292" s="861">
        <v>0</v>
      </c>
      <c r="QD292" s="861">
        <v>0</v>
      </c>
      <c r="QE292" s="861">
        <v>0</v>
      </c>
      <c r="QF292" s="861">
        <v>0</v>
      </c>
      <c r="QG292" s="861">
        <v>0</v>
      </c>
      <c r="QH292" s="861">
        <v>0</v>
      </c>
      <c r="QI292" s="861">
        <v>0</v>
      </c>
      <c r="QJ292" s="861">
        <v>0</v>
      </c>
      <c r="QK292" s="861">
        <v>0</v>
      </c>
      <c r="QL292" s="861">
        <v>0</v>
      </c>
      <c r="QM292" s="861">
        <v>0</v>
      </c>
      <c r="QN292" s="861">
        <v>0</v>
      </c>
      <c r="QO292" s="861">
        <v>0</v>
      </c>
      <c r="QP292" s="861">
        <v>0</v>
      </c>
      <c r="QQ292" s="861">
        <v>0</v>
      </c>
      <c r="QR292" s="861">
        <v>0</v>
      </c>
      <c r="QS292" s="861">
        <v>0</v>
      </c>
      <c r="QT292" s="861">
        <v>0</v>
      </c>
      <c r="QU292" s="861">
        <v>0</v>
      </c>
      <c r="QV292" s="861">
        <v>0</v>
      </c>
      <c r="QW292" s="861">
        <v>0</v>
      </c>
      <c r="QX292" s="861">
        <v>0</v>
      </c>
      <c r="QY292" s="861">
        <v>0</v>
      </c>
      <c r="QZ292" s="861">
        <v>0</v>
      </c>
      <c r="RA292" s="861">
        <v>0</v>
      </c>
      <c r="RB292" s="861">
        <v>0</v>
      </c>
      <c r="RC292" s="861">
        <v>0</v>
      </c>
      <c r="RD292" s="861">
        <v>0</v>
      </c>
      <c r="RE292" s="861">
        <v>0</v>
      </c>
      <c r="RF292" s="861">
        <v>0</v>
      </c>
      <c r="RG292" s="861">
        <v>0</v>
      </c>
      <c r="RH292" s="861">
        <v>0</v>
      </c>
      <c r="RI292" s="861">
        <v>0</v>
      </c>
      <c r="RJ292" s="861">
        <v>0</v>
      </c>
      <c r="RK292" s="861">
        <v>0</v>
      </c>
      <c r="RL292" s="861">
        <v>0</v>
      </c>
      <c r="RM292" s="861">
        <v>0</v>
      </c>
      <c r="RN292" s="861">
        <v>0</v>
      </c>
      <c r="RO292" s="861">
        <v>0</v>
      </c>
      <c r="RP292" s="861">
        <v>0</v>
      </c>
      <c r="RQ292" s="861">
        <v>0</v>
      </c>
      <c r="RR292" s="861">
        <v>0</v>
      </c>
      <c r="RS292" s="861">
        <v>0</v>
      </c>
      <c r="RT292" s="861">
        <v>0</v>
      </c>
      <c r="RU292" s="861">
        <v>0</v>
      </c>
      <c r="RV292" s="861">
        <v>0</v>
      </c>
      <c r="RW292" s="861">
        <v>0</v>
      </c>
      <c r="RX292" s="861">
        <v>0</v>
      </c>
      <c r="RY292" s="861">
        <v>0</v>
      </c>
      <c r="RZ292" s="861">
        <v>0</v>
      </c>
      <c r="SA292" s="861">
        <v>0</v>
      </c>
      <c r="SB292" s="861">
        <v>0</v>
      </c>
      <c r="SC292" s="861">
        <v>0</v>
      </c>
      <c r="SD292" s="861">
        <v>0</v>
      </c>
      <c r="SE292" s="861">
        <v>0</v>
      </c>
      <c r="SF292" s="861">
        <v>0</v>
      </c>
      <c r="SG292" s="861">
        <v>0</v>
      </c>
      <c r="SH292" s="861">
        <v>0</v>
      </c>
      <c r="SI292" s="861">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759</v>
      </c>
      <c r="J293" s="660"/>
      <c r="K293" s="863">
        <v>0</v>
      </c>
      <c r="L293" s="863">
        <v>0</v>
      </c>
      <c r="M293" s="863">
        <v>0</v>
      </c>
      <c r="N293" s="863">
        <v>0</v>
      </c>
      <c r="O293" s="863">
        <v>0</v>
      </c>
      <c r="P293" s="863">
        <v>0</v>
      </c>
      <c r="Q293" s="863">
        <v>0</v>
      </c>
      <c r="R293" s="863">
        <v>0</v>
      </c>
      <c r="S293" s="863">
        <v>0</v>
      </c>
      <c r="T293" s="863">
        <v>0</v>
      </c>
      <c r="U293" s="863">
        <v>0</v>
      </c>
      <c r="V293" s="863">
        <v>0</v>
      </c>
      <c r="W293" s="863">
        <v>0</v>
      </c>
      <c r="X293" s="863">
        <v>0</v>
      </c>
      <c r="Y293" s="863">
        <v>0</v>
      </c>
      <c r="Z293" s="863">
        <v>0</v>
      </c>
      <c r="AA293" s="863">
        <v>0</v>
      </c>
      <c r="AB293" s="863">
        <v>0</v>
      </c>
      <c r="AC293" s="863">
        <v>0</v>
      </c>
      <c r="AD293" s="863">
        <v>0</v>
      </c>
      <c r="AE293" s="863">
        <v>0</v>
      </c>
      <c r="AF293" s="863">
        <v>0</v>
      </c>
      <c r="AG293" s="863">
        <v>0</v>
      </c>
      <c r="AH293" s="863">
        <v>0</v>
      </c>
      <c r="AI293" s="863">
        <v>0</v>
      </c>
      <c r="AJ293" s="863">
        <v>0</v>
      </c>
      <c r="AK293" s="863">
        <v>0</v>
      </c>
      <c r="AL293" s="863">
        <v>0</v>
      </c>
      <c r="AM293" s="863">
        <v>0</v>
      </c>
      <c r="AN293" s="863">
        <v>0</v>
      </c>
      <c r="AO293" s="863">
        <v>0</v>
      </c>
      <c r="AP293" s="863">
        <v>0</v>
      </c>
      <c r="AQ293" s="863">
        <v>0</v>
      </c>
      <c r="AR293" s="863">
        <v>0</v>
      </c>
      <c r="AS293" s="863">
        <v>0</v>
      </c>
      <c r="AT293" s="863">
        <v>0</v>
      </c>
      <c r="AU293" s="863">
        <v>0</v>
      </c>
      <c r="AV293" s="863">
        <v>0</v>
      </c>
      <c r="AW293" s="863">
        <v>0</v>
      </c>
      <c r="AX293" s="863">
        <v>0</v>
      </c>
      <c r="AY293" s="863">
        <v>0</v>
      </c>
      <c r="AZ293" s="863">
        <v>0</v>
      </c>
      <c r="BA293" s="863">
        <v>0</v>
      </c>
      <c r="BB293" s="863">
        <v>0</v>
      </c>
      <c r="BC293" s="863">
        <v>0</v>
      </c>
      <c r="BD293" s="863">
        <v>0</v>
      </c>
      <c r="BE293" s="863">
        <v>0</v>
      </c>
      <c r="BF293" s="863">
        <v>0</v>
      </c>
      <c r="BG293" s="863">
        <v>0</v>
      </c>
      <c r="BH293" s="863">
        <v>0</v>
      </c>
      <c r="BI293" s="863">
        <v>0</v>
      </c>
      <c r="BJ293" s="863">
        <v>0</v>
      </c>
      <c r="BK293" s="863">
        <v>0</v>
      </c>
      <c r="BL293" s="863">
        <v>0</v>
      </c>
      <c r="BM293" s="863">
        <v>0</v>
      </c>
      <c r="BN293" s="863">
        <v>0</v>
      </c>
      <c r="BO293" s="863">
        <v>0</v>
      </c>
      <c r="BP293" s="863">
        <v>0</v>
      </c>
      <c r="BQ293" s="863">
        <v>0</v>
      </c>
      <c r="BR293" s="863">
        <v>0</v>
      </c>
      <c r="BS293" s="863">
        <v>0</v>
      </c>
      <c r="BT293" s="863">
        <v>0</v>
      </c>
      <c r="BU293" s="863">
        <v>0</v>
      </c>
      <c r="BV293" s="863">
        <v>0</v>
      </c>
      <c r="BW293" s="863">
        <v>0</v>
      </c>
      <c r="BX293" s="863">
        <v>0</v>
      </c>
      <c r="BY293" s="863">
        <v>0</v>
      </c>
      <c r="BZ293" s="863">
        <v>0</v>
      </c>
      <c r="CA293" s="863">
        <v>0</v>
      </c>
      <c r="CB293" s="863">
        <v>0</v>
      </c>
      <c r="CC293" s="863">
        <v>0</v>
      </c>
      <c r="CD293" s="863">
        <v>0</v>
      </c>
      <c r="CE293" s="863">
        <v>0</v>
      </c>
      <c r="CF293" s="863">
        <v>0</v>
      </c>
      <c r="CG293" s="863">
        <v>0</v>
      </c>
      <c r="CH293" s="863">
        <v>0</v>
      </c>
      <c r="CI293" s="863">
        <v>0</v>
      </c>
      <c r="CJ293" s="863">
        <v>0</v>
      </c>
      <c r="CK293" s="863">
        <v>0</v>
      </c>
      <c r="CL293" s="863">
        <v>0</v>
      </c>
      <c r="CM293" s="863">
        <v>0</v>
      </c>
      <c r="CN293" s="863">
        <v>0</v>
      </c>
      <c r="CO293" s="863">
        <v>0</v>
      </c>
      <c r="CP293" s="863">
        <v>0</v>
      </c>
      <c r="CQ293" s="863">
        <v>0</v>
      </c>
      <c r="CR293" s="863">
        <v>0</v>
      </c>
      <c r="CS293" s="863">
        <v>0</v>
      </c>
      <c r="CT293" s="863">
        <v>0</v>
      </c>
      <c r="CU293" s="863">
        <v>0</v>
      </c>
      <c r="CV293" s="863">
        <v>0</v>
      </c>
      <c r="CW293" s="863">
        <v>0</v>
      </c>
      <c r="CX293" s="863">
        <v>0</v>
      </c>
      <c r="CY293" s="863">
        <v>0</v>
      </c>
      <c r="CZ293" s="863">
        <v>0</v>
      </c>
      <c r="DA293" s="863">
        <v>0</v>
      </c>
      <c r="DB293" s="863">
        <v>0</v>
      </c>
      <c r="DC293" s="863">
        <v>0</v>
      </c>
      <c r="DD293" s="863">
        <v>0</v>
      </c>
      <c r="DE293" s="863">
        <v>0</v>
      </c>
      <c r="DF293" s="863">
        <v>0</v>
      </c>
      <c r="DG293" s="863">
        <v>0</v>
      </c>
      <c r="DH293" s="863">
        <v>0</v>
      </c>
      <c r="DI293" s="863">
        <v>0</v>
      </c>
      <c r="DJ293" s="863">
        <v>0</v>
      </c>
      <c r="DK293" s="863">
        <v>0</v>
      </c>
      <c r="DL293" s="863">
        <v>0</v>
      </c>
      <c r="DM293" s="863">
        <v>0</v>
      </c>
      <c r="DN293" s="863">
        <v>0</v>
      </c>
      <c r="DO293" s="863">
        <v>0</v>
      </c>
      <c r="DP293" s="863">
        <v>0</v>
      </c>
      <c r="DQ293" s="863">
        <v>0</v>
      </c>
      <c r="DR293" s="863">
        <v>0</v>
      </c>
      <c r="DS293" s="863">
        <v>0</v>
      </c>
      <c r="DT293" s="863">
        <v>0</v>
      </c>
      <c r="DU293" s="863">
        <v>0</v>
      </c>
      <c r="DV293" s="863">
        <v>0</v>
      </c>
      <c r="DW293" s="863">
        <v>0</v>
      </c>
      <c r="DX293" s="863">
        <v>0</v>
      </c>
      <c r="DY293" s="863">
        <v>0</v>
      </c>
      <c r="DZ293" s="863">
        <v>0</v>
      </c>
      <c r="EA293" s="863">
        <v>0</v>
      </c>
      <c r="EB293" s="863">
        <v>0</v>
      </c>
      <c r="EC293" s="863">
        <v>0</v>
      </c>
      <c r="ED293" s="863">
        <v>0</v>
      </c>
      <c r="EE293" s="863">
        <v>0</v>
      </c>
      <c r="EF293" s="863">
        <v>0</v>
      </c>
      <c r="EG293" s="863">
        <v>0</v>
      </c>
      <c r="EH293" s="863">
        <v>0</v>
      </c>
      <c r="EI293" s="863">
        <v>0</v>
      </c>
      <c r="EJ293" s="863">
        <v>0</v>
      </c>
      <c r="EK293" s="863">
        <v>0</v>
      </c>
      <c r="EL293" s="863">
        <v>0</v>
      </c>
      <c r="EM293" s="863">
        <v>0</v>
      </c>
      <c r="EN293" s="863">
        <v>0</v>
      </c>
      <c r="EO293" s="863">
        <v>0</v>
      </c>
      <c r="EP293" s="863">
        <v>0</v>
      </c>
      <c r="EQ293" s="863">
        <v>0</v>
      </c>
      <c r="ER293" s="863">
        <v>0</v>
      </c>
      <c r="ES293" s="863">
        <v>0</v>
      </c>
      <c r="ET293" s="863">
        <v>0</v>
      </c>
      <c r="EU293" s="863">
        <v>0</v>
      </c>
      <c r="EV293" s="863">
        <v>0</v>
      </c>
      <c r="EW293" s="863">
        <v>0</v>
      </c>
      <c r="EX293" s="863">
        <v>0</v>
      </c>
      <c r="EY293" s="863">
        <v>0</v>
      </c>
      <c r="EZ293" s="863">
        <v>0</v>
      </c>
      <c r="FA293" s="863">
        <v>0</v>
      </c>
      <c r="FB293" s="863">
        <v>0</v>
      </c>
      <c r="FC293" s="863">
        <v>0</v>
      </c>
      <c r="FD293" s="863">
        <v>0</v>
      </c>
      <c r="FE293" s="863">
        <v>0</v>
      </c>
      <c r="FF293" s="863">
        <v>0</v>
      </c>
      <c r="FG293" s="863">
        <v>0</v>
      </c>
      <c r="FH293" s="863">
        <v>0</v>
      </c>
      <c r="FI293" s="863">
        <v>0</v>
      </c>
      <c r="FJ293" s="863">
        <v>0</v>
      </c>
      <c r="FK293" s="863">
        <v>0</v>
      </c>
      <c r="FL293" s="863">
        <v>0</v>
      </c>
      <c r="FM293" s="863">
        <v>0</v>
      </c>
      <c r="FN293" s="863">
        <v>0</v>
      </c>
      <c r="FO293" s="863">
        <v>0</v>
      </c>
      <c r="FP293" s="863">
        <v>0</v>
      </c>
      <c r="FQ293" s="863">
        <v>0</v>
      </c>
      <c r="FR293" s="863">
        <v>0</v>
      </c>
      <c r="FS293" s="863">
        <v>0</v>
      </c>
      <c r="FT293" s="863">
        <v>0</v>
      </c>
      <c r="FU293" s="863">
        <v>0</v>
      </c>
      <c r="FV293" s="863">
        <v>0</v>
      </c>
      <c r="FW293" s="863">
        <v>0</v>
      </c>
      <c r="FX293" s="863">
        <v>0</v>
      </c>
      <c r="FY293" s="863">
        <v>0</v>
      </c>
      <c r="FZ293" s="863">
        <v>0</v>
      </c>
      <c r="GA293" s="863">
        <v>0</v>
      </c>
      <c r="GB293" s="863">
        <v>0</v>
      </c>
      <c r="GC293" s="863">
        <v>0</v>
      </c>
      <c r="GD293" s="863">
        <v>0</v>
      </c>
      <c r="GE293" s="863">
        <v>0</v>
      </c>
      <c r="GF293" s="863">
        <v>0</v>
      </c>
      <c r="GG293" s="863">
        <v>0</v>
      </c>
      <c r="GH293" s="863">
        <v>0</v>
      </c>
      <c r="GI293" s="863">
        <v>0</v>
      </c>
      <c r="GJ293" s="863">
        <v>0</v>
      </c>
      <c r="GK293" s="863">
        <v>0</v>
      </c>
      <c r="GL293" s="863">
        <v>0</v>
      </c>
      <c r="GM293" s="863">
        <v>0</v>
      </c>
      <c r="GN293" s="863">
        <v>0</v>
      </c>
      <c r="GO293" s="863">
        <v>0</v>
      </c>
      <c r="GP293" s="863">
        <v>0</v>
      </c>
      <c r="GQ293" s="863">
        <v>0</v>
      </c>
      <c r="GR293" s="863">
        <v>0</v>
      </c>
      <c r="GS293" s="863">
        <v>0</v>
      </c>
      <c r="GT293" s="863">
        <v>0</v>
      </c>
      <c r="GU293" s="863">
        <v>0</v>
      </c>
      <c r="GV293" s="863">
        <v>0</v>
      </c>
      <c r="GW293" s="863">
        <v>0</v>
      </c>
      <c r="GX293" s="863">
        <v>0</v>
      </c>
      <c r="GY293" s="863">
        <v>0</v>
      </c>
      <c r="GZ293" s="863">
        <v>0</v>
      </c>
      <c r="HA293" s="863">
        <v>0</v>
      </c>
      <c r="HB293" s="863">
        <v>0</v>
      </c>
      <c r="HC293" s="863">
        <v>0</v>
      </c>
      <c r="HD293" s="863">
        <v>0</v>
      </c>
      <c r="HE293" s="863">
        <v>0</v>
      </c>
      <c r="HF293" s="863">
        <v>0</v>
      </c>
      <c r="HG293" s="863">
        <v>0</v>
      </c>
      <c r="HH293" s="863">
        <v>0</v>
      </c>
      <c r="HI293" s="863">
        <v>0</v>
      </c>
      <c r="HJ293" s="863">
        <v>0</v>
      </c>
      <c r="HK293" s="863">
        <v>0</v>
      </c>
      <c r="HL293" s="863">
        <v>0</v>
      </c>
      <c r="HM293" s="863">
        <v>0</v>
      </c>
      <c r="HN293" s="863">
        <v>0</v>
      </c>
      <c r="HO293" s="863">
        <v>0</v>
      </c>
      <c r="HP293" s="863">
        <v>0</v>
      </c>
      <c r="HQ293" s="863">
        <v>0</v>
      </c>
      <c r="HR293" s="863">
        <v>0</v>
      </c>
      <c r="HS293" s="863">
        <v>0</v>
      </c>
      <c r="HT293" s="863">
        <v>0</v>
      </c>
      <c r="HU293" s="863">
        <v>0</v>
      </c>
      <c r="HV293" s="863">
        <v>0</v>
      </c>
      <c r="HW293" s="863">
        <v>0</v>
      </c>
      <c r="HX293" s="863">
        <v>0</v>
      </c>
      <c r="HY293" s="863">
        <v>0</v>
      </c>
      <c r="HZ293" s="863">
        <v>0</v>
      </c>
      <c r="IA293" s="863">
        <v>0</v>
      </c>
      <c r="IB293" s="863">
        <v>0</v>
      </c>
      <c r="IC293" s="863">
        <v>0</v>
      </c>
      <c r="ID293" s="863">
        <v>0</v>
      </c>
      <c r="IE293" s="863">
        <v>0</v>
      </c>
      <c r="IF293" s="863">
        <v>0</v>
      </c>
      <c r="IG293" s="863">
        <v>0</v>
      </c>
      <c r="IH293" s="863">
        <v>0</v>
      </c>
      <c r="II293" s="863">
        <v>0</v>
      </c>
      <c r="IJ293" s="863">
        <v>0</v>
      </c>
      <c r="IK293" s="863">
        <v>0</v>
      </c>
      <c r="IL293" s="863">
        <v>0</v>
      </c>
      <c r="IM293" s="863">
        <v>0</v>
      </c>
      <c r="IN293" s="863">
        <v>0</v>
      </c>
      <c r="IO293" s="863">
        <v>0</v>
      </c>
      <c r="IP293" s="863">
        <v>0</v>
      </c>
      <c r="IQ293" s="863">
        <v>0</v>
      </c>
      <c r="IR293" s="863">
        <v>0</v>
      </c>
      <c r="IS293" s="863">
        <v>0</v>
      </c>
      <c r="IT293" s="863">
        <v>0</v>
      </c>
      <c r="IU293" s="863">
        <v>0</v>
      </c>
      <c r="IV293" s="863">
        <v>0</v>
      </c>
      <c r="IW293" s="863">
        <v>0</v>
      </c>
      <c r="IX293" s="863">
        <v>0</v>
      </c>
      <c r="IY293" s="863">
        <v>0</v>
      </c>
      <c r="IZ293" s="863">
        <v>0</v>
      </c>
      <c r="JA293" s="863">
        <v>0</v>
      </c>
      <c r="JB293" s="863">
        <v>0</v>
      </c>
      <c r="JC293" s="863">
        <v>0</v>
      </c>
      <c r="JD293" s="863">
        <v>0</v>
      </c>
      <c r="JE293" s="863">
        <v>0</v>
      </c>
      <c r="JF293" s="863">
        <v>0</v>
      </c>
      <c r="JG293" s="863">
        <v>0</v>
      </c>
      <c r="JH293" s="863">
        <v>0</v>
      </c>
      <c r="JI293" s="863">
        <v>0</v>
      </c>
      <c r="JJ293" s="863">
        <v>0</v>
      </c>
      <c r="JK293" s="863">
        <v>0</v>
      </c>
      <c r="JL293" s="863">
        <v>0</v>
      </c>
      <c r="JM293" s="863">
        <v>0</v>
      </c>
      <c r="JN293" s="863">
        <v>0</v>
      </c>
      <c r="JO293" s="863">
        <v>0</v>
      </c>
      <c r="JP293" s="863">
        <v>0</v>
      </c>
      <c r="JQ293" s="863">
        <v>0</v>
      </c>
      <c r="JR293" s="863">
        <v>0</v>
      </c>
      <c r="JS293" s="863">
        <v>0</v>
      </c>
      <c r="JT293" s="863">
        <v>0</v>
      </c>
      <c r="JU293" s="863">
        <v>0</v>
      </c>
      <c r="JV293" s="863">
        <v>0</v>
      </c>
      <c r="JW293" s="863">
        <v>0</v>
      </c>
      <c r="JX293" s="863">
        <v>0</v>
      </c>
      <c r="JY293" s="863">
        <v>0</v>
      </c>
      <c r="JZ293" s="863">
        <v>0</v>
      </c>
      <c r="KA293" s="863">
        <v>0</v>
      </c>
      <c r="KB293" s="863">
        <v>0</v>
      </c>
      <c r="KC293" s="863">
        <v>0</v>
      </c>
      <c r="KD293" s="863">
        <v>0</v>
      </c>
      <c r="KE293" s="863">
        <v>0</v>
      </c>
      <c r="KF293" s="863">
        <v>0</v>
      </c>
      <c r="KG293" s="863">
        <v>0</v>
      </c>
      <c r="KH293" s="863">
        <v>0</v>
      </c>
      <c r="KI293" s="863">
        <v>0</v>
      </c>
      <c r="KJ293" s="863">
        <v>0</v>
      </c>
      <c r="KK293" s="863">
        <v>0</v>
      </c>
      <c r="KL293" s="863">
        <v>0</v>
      </c>
      <c r="KM293" s="863">
        <v>0</v>
      </c>
      <c r="KN293" s="863">
        <v>0</v>
      </c>
      <c r="KO293" s="863">
        <v>0</v>
      </c>
      <c r="KP293" s="863">
        <v>0</v>
      </c>
      <c r="KQ293" s="863">
        <v>0</v>
      </c>
      <c r="KR293" s="863">
        <v>0</v>
      </c>
      <c r="KS293" s="863">
        <v>0</v>
      </c>
      <c r="KT293" s="863">
        <v>0</v>
      </c>
      <c r="KU293" s="863">
        <v>0</v>
      </c>
      <c r="KV293" s="863">
        <v>0</v>
      </c>
      <c r="KW293" s="863">
        <v>0</v>
      </c>
      <c r="KX293" s="863">
        <v>0</v>
      </c>
      <c r="KY293" s="863">
        <v>0</v>
      </c>
      <c r="KZ293" s="863">
        <v>0</v>
      </c>
      <c r="LA293" s="863">
        <v>0</v>
      </c>
      <c r="LB293" s="863">
        <v>0</v>
      </c>
      <c r="LC293" s="863">
        <v>0</v>
      </c>
      <c r="LD293" s="863">
        <v>0</v>
      </c>
      <c r="LE293" s="863">
        <v>0</v>
      </c>
      <c r="LF293" s="863">
        <v>0</v>
      </c>
      <c r="LG293" s="863">
        <v>0</v>
      </c>
      <c r="LH293" s="863">
        <v>0</v>
      </c>
      <c r="LI293" s="863">
        <v>0</v>
      </c>
      <c r="LJ293" s="863">
        <v>0</v>
      </c>
      <c r="LK293" s="863">
        <v>0</v>
      </c>
      <c r="LL293" s="863">
        <v>0</v>
      </c>
      <c r="LM293" s="863">
        <v>0</v>
      </c>
      <c r="LN293" s="863">
        <v>0</v>
      </c>
      <c r="LO293" s="863">
        <v>0</v>
      </c>
      <c r="LP293" s="863">
        <v>0</v>
      </c>
      <c r="LQ293" s="863">
        <v>0</v>
      </c>
      <c r="LR293" s="863">
        <v>0</v>
      </c>
      <c r="LS293" s="863">
        <v>0</v>
      </c>
      <c r="LT293" s="863">
        <v>0</v>
      </c>
      <c r="LU293" s="863">
        <v>0</v>
      </c>
      <c r="LV293" s="863">
        <v>0</v>
      </c>
      <c r="LW293" s="863">
        <v>0</v>
      </c>
      <c r="LX293" s="863">
        <v>0</v>
      </c>
      <c r="LY293" s="863">
        <v>0</v>
      </c>
      <c r="LZ293" s="863">
        <v>0</v>
      </c>
      <c r="MA293" s="863">
        <v>0</v>
      </c>
      <c r="MB293" s="863">
        <v>0</v>
      </c>
      <c r="MC293" s="863">
        <v>0</v>
      </c>
      <c r="MD293" s="863">
        <v>0</v>
      </c>
      <c r="ME293" s="863">
        <v>0</v>
      </c>
      <c r="MF293" s="863">
        <v>0</v>
      </c>
      <c r="MG293" s="863">
        <v>0</v>
      </c>
      <c r="MH293" s="863">
        <v>0</v>
      </c>
      <c r="MI293" s="863">
        <v>0</v>
      </c>
      <c r="MJ293" s="863">
        <v>0</v>
      </c>
      <c r="MK293" s="863">
        <v>0</v>
      </c>
      <c r="ML293" s="863">
        <v>0</v>
      </c>
      <c r="MM293" s="863">
        <v>0</v>
      </c>
      <c r="MN293" s="863">
        <v>0</v>
      </c>
      <c r="MO293" s="863">
        <v>0</v>
      </c>
      <c r="MP293" s="863">
        <v>0</v>
      </c>
      <c r="MQ293" s="863">
        <v>0</v>
      </c>
      <c r="MR293" s="863">
        <v>0</v>
      </c>
      <c r="MS293" s="863">
        <v>0</v>
      </c>
      <c r="MT293" s="863">
        <v>0</v>
      </c>
      <c r="MU293" s="863">
        <v>0</v>
      </c>
      <c r="MV293" s="863">
        <v>0</v>
      </c>
      <c r="MW293" s="863">
        <v>0</v>
      </c>
      <c r="MX293" s="863">
        <v>0</v>
      </c>
      <c r="MY293" s="863">
        <v>0</v>
      </c>
      <c r="MZ293" s="863">
        <v>0</v>
      </c>
      <c r="NA293" s="863">
        <v>0</v>
      </c>
      <c r="NB293" s="863">
        <v>0</v>
      </c>
      <c r="NC293" s="863">
        <v>0</v>
      </c>
      <c r="ND293" s="863">
        <v>0</v>
      </c>
      <c r="NE293" s="863">
        <v>0</v>
      </c>
      <c r="NF293" s="863">
        <v>0</v>
      </c>
      <c r="NG293" s="863">
        <v>0</v>
      </c>
      <c r="NH293" s="863">
        <v>0</v>
      </c>
      <c r="NI293" s="863">
        <v>0</v>
      </c>
      <c r="NJ293" s="863">
        <v>0</v>
      </c>
      <c r="NK293" s="863">
        <v>0</v>
      </c>
      <c r="NL293" s="863">
        <v>0</v>
      </c>
      <c r="NM293" s="863">
        <v>0</v>
      </c>
      <c r="NN293" s="863">
        <v>0</v>
      </c>
      <c r="NO293" s="863">
        <v>0</v>
      </c>
      <c r="NP293" s="863">
        <v>0</v>
      </c>
      <c r="NQ293" s="863">
        <v>0</v>
      </c>
      <c r="NR293" s="863">
        <v>0</v>
      </c>
      <c r="NS293" s="863">
        <v>0</v>
      </c>
      <c r="NT293" s="863">
        <v>0</v>
      </c>
      <c r="NU293" s="863">
        <v>0</v>
      </c>
      <c r="NV293" s="863">
        <v>0</v>
      </c>
      <c r="NW293" s="863">
        <v>0</v>
      </c>
      <c r="NX293" s="863">
        <v>0</v>
      </c>
      <c r="NY293" s="863">
        <v>0</v>
      </c>
      <c r="NZ293" s="863">
        <v>0</v>
      </c>
      <c r="OA293" s="863">
        <v>0</v>
      </c>
      <c r="OB293" s="863">
        <v>0</v>
      </c>
      <c r="OC293" s="863">
        <v>0</v>
      </c>
      <c r="OD293" s="863">
        <v>0</v>
      </c>
      <c r="OE293" s="863">
        <v>0</v>
      </c>
      <c r="OF293" s="863">
        <v>0</v>
      </c>
      <c r="OG293" s="863">
        <v>0</v>
      </c>
      <c r="OH293" s="863">
        <v>0</v>
      </c>
      <c r="OI293" s="863">
        <v>0</v>
      </c>
      <c r="OJ293" s="863">
        <v>0</v>
      </c>
      <c r="OK293" s="863">
        <v>0</v>
      </c>
      <c r="OL293" s="863">
        <v>0</v>
      </c>
      <c r="OM293" s="863">
        <v>0</v>
      </c>
      <c r="ON293" s="863">
        <v>0</v>
      </c>
      <c r="OO293" s="863">
        <v>0</v>
      </c>
      <c r="OP293" s="863">
        <v>0</v>
      </c>
      <c r="OQ293" s="863">
        <v>0</v>
      </c>
      <c r="OR293" s="863">
        <v>0</v>
      </c>
      <c r="OS293" s="863">
        <v>0</v>
      </c>
      <c r="OT293" s="863">
        <v>0</v>
      </c>
      <c r="OU293" s="863">
        <v>0</v>
      </c>
      <c r="OV293" s="863">
        <v>0</v>
      </c>
      <c r="OW293" s="863">
        <v>0</v>
      </c>
      <c r="OX293" s="863">
        <v>0</v>
      </c>
      <c r="OY293" s="863">
        <v>0</v>
      </c>
      <c r="OZ293" s="863">
        <v>0</v>
      </c>
      <c r="PA293" s="863">
        <v>0</v>
      </c>
      <c r="PB293" s="863">
        <v>0</v>
      </c>
      <c r="PC293" s="863">
        <v>0</v>
      </c>
      <c r="PD293" s="863">
        <v>0</v>
      </c>
      <c r="PE293" s="863">
        <v>0</v>
      </c>
      <c r="PF293" s="863">
        <v>0</v>
      </c>
      <c r="PG293" s="863">
        <v>0</v>
      </c>
      <c r="PH293" s="863">
        <v>0</v>
      </c>
      <c r="PI293" s="863">
        <v>0</v>
      </c>
      <c r="PJ293" s="863">
        <v>0</v>
      </c>
      <c r="PK293" s="863">
        <v>0</v>
      </c>
      <c r="PL293" s="863">
        <v>0</v>
      </c>
      <c r="PM293" s="863">
        <v>0</v>
      </c>
      <c r="PN293" s="863">
        <v>0</v>
      </c>
      <c r="PO293" s="863">
        <v>0</v>
      </c>
      <c r="PP293" s="863">
        <v>0</v>
      </c>
      <c r="PQ293" s="863">
        <v>0</v>
      </c>
      <c r="PR293" s="863">
        <v>0</v>
      </c>
      <c r="PS293" s="863">
        <v>0</v>
      </c>
      <c r="PT293" s="863">
        <v>0</v>
      </c>
      <c r="PU293" s="863">
        <v>0</v>
      </c>
      <c r="PV293" s="863">
        <v>0</v>
      </c>
      <c r="PW293" s="863">
        <v>0</v>
      </c>
      <c r="PX293" s="863">
        <v>0</v>
      </c>
      <c r="PY293" s="863">
        <v>0</v>
      </c>
      <c r="PZ293" s="863">
        <v>0</v>
      </c>
      <c r="QA293" s="863">
        <v>0</v>
      </c>
      <c r="QB293" s="863">
        <v>0</v>
      </c>
      <c r="QC293" s="863">
        <v>0</v>
      </c>
      <c r="QD293" s="863">
        <v>0</v>
      </c>
      <c r="QE293" s="863">
        <v>0</v>
      </c>
      <c r="QF293" s="863">
        <v>0</v>
      </c>
      <c r="QG293" s="863">
        <v>0</v>
      </c>
      <c r="QH293" s="863">
        <v>0</v>
      </c>
      <c r="QI293" s="863">
        <v>0</v>
      </c>
      <c r="QJ293" s="863">
        <v>0</v>
      </c>
      <c r="QK293" s="863">
        <v>0</v>
      </c>
      <c r="QL293" s="863">
        <v>0</v>
      </c>
      <c r="QM293" s="863">
        <v>0</v>
      </c>
      <c r="QN293" s="863">
        <v>0</v>
      </c>
      <c r="QO293" s="863">
        <v>0</v>
      </c>
      <c r="QP293" s="863">
        <v>0</v>
      </c>
      <c r="QQ293" s="863">
        <v>0</v>
      </c>
      <c r="QR293" s="863">
        <v>0</v>
      </c>
      <c r="QS293" s="863">
        <v>0</v>
      </c>
      <c r="QT293" s="863">
        <v>0</v>
      </c>
      <c r="QU293" s="863">
        <v>0</v>
      </c>
      <c r="QV293" s="863">
        <v>0</v>
      </c>
      <c r="QW293" s="863">
        <v>0</v>
      </c>
      <c r="QX293" s="863">
        <v>0</v>
      </c>
      <c r="QY293" s="863">
        <v>0</v>
      </c>
      <c r="QZ293" s="863">
        <v>0</v>
      </c>
      <c r="RA293" s="863">
        <v>0</v>
      </c>
      <c r="RB293" s="863">
        <v>0</v>
      </c>
      <c r="RC293" s="863">
        <v>0</v>
      </c>
      <c r="RD293" s="863">
        <v>0</v>
      </c>
      <c r="RE293" s="863">
        <v>0</v>
      </c>
      <c r="RF293" s="863">
        <v>0</v>
      </c>
      <c r="RG293" s="863">
        <v>0</v>
      </c>
      <c r="RH293" s="863">
        <v>0</v>
      </c>
      <c r="RI293" s="863">
        <v>0</v>
      </c>
      <c r="RJ293" s="863">
        <v>0</v>
      </c>
      <c r="RK293" s="863">
        <v>0</v>
      </c>
      <c r="RL293" s="863">
        <v>0</v>
      </c>
      <c r="RM293" s="863">
        <v>0</v>
      </c>
      <c r="RN293" s="863">
        <v>0</v>
      </c>
      <c r="RO293" s="863">
        <v>0</v>
      </c>
      <c r="RP293" s="863">
        <v>0</v>
      </c>
      <c r="RQ293" s="863">
        <v>0</v>
      </c>
      <c r="RR293" s="863">
        <v>0</v>
      </c>
      <c r="RS293" s="863">
        <v>0</v>
      </c>
      <c r="RT293" s="863">
        <v>0</v>
      </c>
      <c r="RU293" s="863">
        <v>0</v>
      </c>
      <c r="RV293" s="863">
        <v>0</v>
      </c>
      <c r="RW293" s="863">
        <v>0</v>
      </c>
      <c r="RX293" s="863">
        <v>0</v>
      </c>
      <c r="RY293" s="863">
        <v>0</v>
      </c>
      <c r="RZ293" s="863">
        <v>0</v>
      </c>
      <c r="SA293" s="863">
        <v>0</v>
      </c>
      <c r="SB293" s="863">
        <v>0</v>
      </c>
      <c r="SC293" s="863">
        <v>0</v>
      </c>
      <c r="SD293" s="863">
        <v>0</v>
      </c>
      <c r="SE293" s="863">
        <v>0</v>
      </c>
      <c r="SF293" s="863">
        <v>0</v>
      </c>
      <c r="SG293" s="863">
        <v>0</v>
      </c>
      <c r="SH293" s="863">
        <v>0</v>
      </c>
      <c r="SI293" s="863">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760</v>
      </c>
      <c r="J294" s="661"/>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761</v>
      </c>
      <c r="J295" s="759"/>
      <c r="K295" s="864">
        <v>0</v>
      </c>
      <c r="L295" s="864">
        <v>0</v>
      </c>
      <c r="M295" s="864">
        <v>0</v>
      </c>
      <c r="N295" s="864">
        <v>0</v>
      </c>
      <c r="O295" s="864">
        <v>0</v>
      </c>
      <c r="P295" s="864">
        <v>0</v>
      </c>
      <c r="Q295" s="864">
        <v>0</v>
      </c>
      <c r="R295" s="864">
        <v>0</v>
      </c>
      <c r="S295" s="864">
        <v>0</v>
      </c>
      <c r="T295" s="864">
        <v>0</v>
      </c>
      <c r="U295" s="864">
        <v>0</v>
      </c>
      <c r="V295" s="864">
        <v>0</v>
      </c>
      <c r="W295" s="864">
        <v>0</v>
      </c>
      <c r="X295" s="864">
        <v>0</v>
      </c>
      <c r="Y295" s="864">
        <v>0</v>
      </c>
      <c r="Z295" s="864">
        <v>0</v>
      </c>
      <c r="AA295" s="864">
        <v>0</v>
      </c>
      <c r="AB295" s="864">
        <v>0</v>
      </c>
      <c r="AC295" s="864">
        <v>0</v>
      </c>
      <c r="AD295" s="864">
        <v>0</v>
      </c>
      <c r="AE295" s="864">
        <v>0</v>
      </c>
      <c r="AF295" s="864">
        <v>0</v>
      </c>
      <c r="AG295" s="864">
        <v>0</v>
      </c>
      <c r="AH295" s="864">
        <v>0</v>
      </c>
      <c r="AI295" s="864">
        <v>0</v>
      </c>
      <c r="AJ295" s="864">
        <v>0</v>
      </c>
      <c r="AK295" s="864">
        <v>0</v>
      </c>
      <c r="AL295" s="864">
        <v>0</v>
      </c>
      <c r="AM295" s="864">
        <v>0</v>
      </c>
      <c r="AN295" s="864">
        <v>0</v>
      </c>
      <c r="AO295" s="864">
        <v>0</v>
      </c>
      <c r="AP295" s="864">
        <v>0</v>
      </c>
      <c r="AQ295" s="864">
        <v>0</v>
      </c>
      <c r="AR295" s="864">
        <v>0</v>
      </c>
      <c r="AS295" s="864">
        <v>0</v>
      </c>
      <c r="AT295" s="864">
        <v>0</v>
      </c>
      <c r="AU295" s="864">
        <v>0</v>
      </c>
      <c r="AV295" s="864">
        <v>0</v>
      </c>
      <c r="AW295" s="864">
        <v>0</v>
      </c>
      <c r="AX295" s="864">
        <v>0</v>
      </c>
      <c r="AY295" s="864">
        <v>0</v>
      </c>
      <c r="AZ295" s="864">
        <v>0</v>
      </c>
      <c r="BA295" s="864">
        <v>0</v>
      </c>
      <c r="BB295" s="864">
        <v>0</v>
      </c>
      <c r="BC295" s="864">
        <v>0</v>
      </c>
      <c r="BD295" s="864">
        <v>0</v>
      </c>
      <c r="BE295" s="864">
        <v>0</v>
      </c>
      <c r="BF295" s="864">
        <v>0</v>
      </c>
      <c r="BG295" s="864">
        <v>0</v>
      </c>
      <c r="BH295" s="864">
        <v>0</v>
      </c>
      <c r="BI295" s="864">
        <v>0</v>
      </c>
      <c r="BJ295" s="864">
        <v>0</v>
      </c>
      <c r="BK295" s="864">
        <v>0</v>
      </c>
      <c r="BL295" s="864">
        <v>0</v>
      </c>
      <c r="BM295" s="864">
        <v>0</v>
      </c>
      <c r="BN295" s="864">
        <v>0</v>
      </c>
      <c r="BO295" s="864">
        <v>0</v>
      </c>
      <c r="BP295" s="864">
        <v>0</v>
      </c>
      <c r="BQ295" s="864">
        <v>0</v>
      </c>
      <c r="BR295" s="864">
        <v>0</v>
      </c>
      <c r="BS295" s="864">
        <v>0</v>
      </c>
      <c r="BT295" s="864">
        <v>0</v>
      </c>
      <c r="BU295" s="864">
        <v>0</v>
      </c>
      <c r="BV295" s="864">
        <v>0</v>
      </c>
      <c r="BW295" s="864">
        <v>0</v>
      </c>
      <c r="BX295" s="864">
        <v>0</v>
      </c>
      <c r="BY295" s="864">
        <v>0</v>
      </c>
      <c r="BZ295" s="864">
        <v>0</v>
      </c>
      <c r="CA295" s="864">
        <v>0</v>
      </c>
      <c r="CB295" s="864">
        <v>0</v>
      </c>
      <c r="CC295" s="864">
        <v>0</v>
      </c>
      <c r="CD295" s="864">
        <v>0</v>
      </c>
      <c r="CE295" s="864">
        <v>0</v>
      </c>
      <c r="CF295" s="864">
        <v>0</v>
      </c>
      <c r="CG295" s="864">
        <v>0</v>
      </c>
      <c r="CH295" s="864">
        <v>0</v>
      </c>
      <c r="CI295" s="864">
        <v>0</v>
      </c>
      <c r="CJ295" s="864">
        <v>0</v>
      </c>
      <c r="CK295" s="864">
        <v>0</v>
      </c>
      <c r="CL295" s="864">
        <v>0</v>
      </c>
      <c r="CM295" s="864">
        <v>0</v>
      </c>
      <c r="CN295" s="864">
        <v>0</v>
      </c>
      <c r="CO295" s="864">
        <v>0</v>
      </c>
      <c r="CP295" s="864">
        <v>0</v>
      </c>
      <c r="CQ295" s="864">
        <v>0</v>
      </c>
      <c r="CR295" s="864">
        <v>0</v>
      </c>
      <c r="CS295" s="864">
        <v>0</v>
      </c>
      <c r="CT295" s="864">
        <v>0</v>
      </c>
      <c r="CU295" s="864">
        <v>0</v>
      </c>
      <c r="CV295" s="864">
        <v>0</v>
      </c>
      <c r="CW295" s="864">
        <v>0</v>
      </c>
      <c r="CX295" s="864">
        <v>0</v>
      </c>
      <c r="CY295" s="864">
        <v>0</v>
      </c>
      <c r="CZ295" s="864">
        <v>0</v>
      </c>
      <c r="DA295" s="864">
        <v>0</v>
      </c>
      <c r="DB295" s="864">
        <v>0</v>
      </c>
      <c r="DC295" s="864">
        <v>0</v>
      </c>
      <c r="DD295" s="864">
        <v>0</v>
      </c>
      <c r="DE295" s="864">
        <v>0</v>
      </c>
      <c r="DF295" s="864">
        <v>0</v>
      </c>
      <c r="DG295" s="864">
        <v>0</v>
      </c>
      <c r="DH295" s="864">
        <v>0</v>
      </c>
      <c r="DI295" s="864">
        <v>0</v>
      </c>
      <c r="DJ295" s="864">
        <v>0</v>
      </c>
      <c r="DK295" s="864">
        <v>0</v>
      </c>
      <c r="DL295" s="864">
        <v>0</v>
      </c>
      <c r="DM295" s="864">
        <v>0</v>
      </c>
      <c r="DN295" s="864">
        <v>0</v>
      </c>
      <c r="DO295" s="864">
        <v>0</v>
      </c>
      <c r="DP295" s="864">
        <v>0</v>
      </c>
      <c r="DQ295" s="864">
        <v>0</v>
      </c>
      <c r="DR295" s="864">
        <v>0</v>
      </c>
      <c r="DS295" s="864">
        <v>0</v>
      </c>
      <c r="DT295" s="864">
        <v>0</v>
      </c>
      <c r="DU295" s="864">
        <v>0</v>
      </c>
      <c r="DV295" s="864">
        <v>0</v>
      </c>
      <c r="DW295" s="864">
        <v>0</v>
      </c>
      <c r="DX295" s="864">
        <v>0</v>
      </c>
      <c r="DY295" s="864">
        <v>0</v>
      </c>
      <c r="DZ295" s="864">
        <v>0</v>
      </c>
      <c r="EA295" s="864">
        <v>0</v>
      </c>
      <c r="EB295" s="864">
        <v>0</v>
      </c>
      <c r="EC295" s="864">
        <v>0</v>
      </c>
      <c r="ED295" s="864">
        <v>0</v>
      </c>
      <c r="EE295" s="864">
        <v>0</v>
      </c>
      <c r="EF295" s="864">
        <v>0</v>
      </c>
      <c r="EG295" s="864">
        <v>0</v>
      </c>
      <c r="EH295" s="864">
        <v>0</v>
      </c>
      <c r="EI295" s="864">
        <v>0</v>
      </c>
      <c r="EJ295" s="864">
        <v>0</v>
      </c>
      <c r="EK295" s="864">
        <v>0</v>
      </c>
      <c r="EL295" s="864">
        <v>0</v>
      </c>
      <c r="EM295" s="864">
        <v>0</v>
      </c>
      <c r="EN295" s="864">
        <v>0</v>
      </c>
      <c r="EO295" s="864">
        <v>0</v>
      </c>
      <c r="EP295" s="864">
        <v>0</v>
      </c>
      <c r="EQ295" s="864">
        <v>0</v>
      </c>
      <c r="ER295" s="864">
        <v>0</v>
      </c>
      <c r="ES295" s="864">
        <v>0</v>
      </c>
      <c r="ET295" s="864">
        <v>0</v>
      </c>
      <c r="EU295" s="864">
        <v>0</v>
      </c>
      <c r="EV295" s="864">
        <v>0</v>
      </c>
      <c r="EW295" s="864">
        <v>0</v>
      </c>
      <c r="EX295" s="864">
        <v>0</v>
      </c>
      <c r="EY295" s="864">
        <v>0</v>
      </c>
      <c r="EZ295" s="864">
        <v>0</v>
      </c>
      <c r="FA295" s="864">
        <v>0</v>
      </c>
      <c r="FB295" s="864">
        <v>0</v>
      </c>
      <c r="FC295" s="864">
        <v>0</v>
      </c>
      <c r="FD295" s="864">
        <v>0</v>
      </c>
      <c r="FE295" s="864">
        <v>0</v>
      </c>
      <c r="FF295" s="864">
        <v>0</v>
      </c>
      <c r="FG295" s="864">
        <v>0</v>
      </c>
      <c r="FH295" s="864">
        <v>0</v>
      </c>
      <c r="FI295" s="864">
        <v>0</v>
      </c>
      <c r="FJ295" s="864">
        <v>0</v>
      </c>
      <c r="FK295" s="864">
        <v>0</v>
      </c>
      <c r="FL295" s="864">
        <v>0</v>
      </c>
      <c r="FM295" s="864">
        <v>0</v>
      </c>
      <c r="FN295" s="864">
        <v>0</v>
      </c>
      <c r="FO295" s="864">
        <v>0</v>
      </c>
      <c r="FP295" s="864">
        <v>0</v>
      </c>
      <c r="FQ295" s="864">
        <v>0</v>
      </c>
      <c r="FR295" s="864">
        <v>0</v>
      </c>
      <c r="FS295" s="864">
        <v>0</v>
      </c>
      <c r="FT295" s="864">
        <v>0</v>
      </c>
      <c r="FU295" s="864">
        <v>0</v>
      </c>
      <c r="FV295" s="864">
        <v>0</v>
      </c>
      <c r="FW295" s="864">
        <v>0</v>
      </c>
      <c r="FX295" s="864">
        <v>0</v>
      </c>
      <c r="FY295" s="864">
        <v>0</v>
      </c>
      <c r="FZ295" s="864">
        <v>0</v>
      </c>
      <c r="GA295" s="864">
        <v>0</v>
      </c>
      <c r="GB295" s="864">
        <v>0</v>
      </c>
      <c r="GC295" s="864">
        <v>0</v>
      </c>
      <c r="GD295" s="864">
        <v>0</v>
      </c>
      <c r="GE295" s="864">
        <v>0</v>
      </c>
      <c r="GF295" s="864">
        <v>0</v>
      </c>
      <c r="GG295" s="864">
        <v>0</v>
      </c>
      <c r="GH295" s="864">
        <v>0</v>
      </c>
      <c r="GI295" s="864">
        <v>0</v>
      </c>
      <c r="GJ295" s="864">
        <v>0</v>
      </c>
      <c r="GK295" s="864">
        <v>0</v>
      </c>
      <c r="GL295" s="864">
        <v>0</v>
      </c>
      <c r="GM295" s="864">
        <v>0</v>
      </c>
      <c r="GN295" s="864">
        <v>0</v>
      </c>
      <c r="GO295" s="864">
        <v>0</v>
      </c>
      <c r="GP295" s="864">
        <v>0</v>
      </c>
      <c r="GQ295" s="864">
        <v>0</v>
      </c>
      <c r="GR295" s="864">
        <v>0</v>
      </c>
      <c r="GS295" s="864">
        <v>0</v>
      </c>
      <c r="GT295" s="864">
        <v>0</v>
      </c>
      <c r="GU295" s="864">
        <v>0</v>
      </c>
      <c r="GV295" s="864">
        <v>0</v>
      </c>
      <c r="GW295" s="864">
        <v>0</v>
      </c>
      <c r="GX295" s="864">
        <v>0</v>
      </c>
      <c r="GY295" s="864">
        <v>0</v>
      </c>
      <c r="GZ295" s="864">
        <v>0</v>
      </c>
      <c r="HA295" s="864">
        <v>0</v>
      </c>
      <c r="HB295" s="864">
        <v>0</v>
      </c>
      <c r="HC295" s="864">
        <v>0</v>
      </c>
      <c r="HD295" s="864">
        <v>0</v>
      </c>
      <c r="HE295" s="864">
        <v>0</v>
      </c>
      <c r="HF295" s="864">
        <v>0</v>
      </c>
      <c r="HG295" s="864">
        <v>0</v>
      </c>
      <c r="HH295" s="864">
        <v>0</v>
      </c>
      <c r="HI295" s="864">
        <v>0</v>
      </c>
      <c r="HJ295" s="864">
        <v>0</v>
      </c>
      <c r="HK295" s="864">
        <v>0</v>
      </c>
      <c r="HL295" s="864">
        <v>0</v>
      </c>
      <c r="HM295" s="864">
        <v>0</v>
      </c>
      <c r="HN295" s="864">
        <v>0</v>
      </c>
      <c r="HO295" s="864">
        <v>0</v>
      </c>
      <c r="HP295" s="864">
        <v>0</v>
      </c>
      <c r="HQ295" s="864">
        <v>0</v>
      </c>
      <c r="HR295" s="864">
        <v>0</v>
      </c>
      <c r="HS295" s="864">
        <v>0</v>
      </c>
      <c r="HT295" s="864">
        <v>0</v>
      </c>
      <c r="HU295" s="864">
        <v>0</v>
      </c>
      <c r="HV295" s="864">
        <v>0</v>
      </c>
      <c r="HW295" s="864">
        <v>0</v>
      </c>
      <c r="HX295" s="864">
        <v>0</v>
      </c>
      <c r="HY295" s="864">
        <v>0</v>
      </c>
      <c r="HZ295" s="864">
        <v>0</v>
      </c>
      <c r="IA295" s="864">
        <v>0</v>
      </c>
      <c r="IB295" s="864">
        <v>0</v>
      </c>
      <c r="IC295" s="864">
        <v>0</v>
      </c>
      <c r="ID295" s="864">
        <v>0</v>
      </c>
      <c r="IE295" s="864">
        <v>0</v>
      </c>
      <c r="IF295" s="864">
        <v>0</v>
      </c>
      <c r="IG295" s="864">
        <v>0</v>
      </c>
      <c r="IH295" s="864">
        <v>0</v>
      </c>
      <c r="II295" s="864">
        <v>0</v>
      </c>
      <c r="IJ295" s="864">
        <v>0</v>
      </c>
      <c r="IK295" s="864">
        <v>0</v>
      </c>
      <c r="IL295" s="864">
        <v>0</v>
      </c>
      <c r="IM295" s="864">
        <v>0</v>
      </c>
      <c r="IN295" s="864">
        <v>0</v>
      </c>
      <c r="IO295" s="864">
        <v>0</v>
      </c>
      <c r="IP295" s="864">
        <v>0</v>
      </c>
      <c r="IQ295" s="864">
        <v>0</v>
      </c>
      <c r="IR295" s="864">
        <v>0</v>
      </c>
      <c r="IS295" s="864">
        <v>0</v>
      </c>
      <c r="IT295" s="864">
        <v>0</v>
      </c>
      <c r="IU295" s="864">
        <v>0</v>
      </c>
      <c r="IV295" s="864">
        <v>0</v>
      </c>
      <c r="IW295" s="864">
        <v>0</v>
      </c>
      <c r="IX295" s="864">
        <v>0</v>
      </c>
      <c r="IY295" s="864">
        <v>0</v>
      </c>
      <c r="IZ295" s="864">
        <v>0</v>
      </c>
      <c r="JA295" s="864">
        <v>0</v>
      </c>
      <c r="JB295" s="864">
        <v>0</v>
      </c>
      <c r="JC295" s="864">
        <v>0</v>
      </c>
      <c r="JD295" s="864">
        <v>0</v>
      </c>
      <c r="JE295" s="864">
        <v>0</v>
      </c>
      <c r="JF295" s="864">
        <v>0</v>
      </c>
      <c r="JG295" s="864">
        <v>0</v>
      </c>
      <c r="JH295" s="864">
        <v>0</v>
      </c>
      <c r="JI295" s="864">
        <v>0</v>
      </c>
      <c r="JJ295" s="864">
        <v>0</v>
      </c>
      <c r="JK295" s="864">
        <v>0</v>
      </c>
      <c r="JL295" s="864">
        <v>0</v>
      </c>
      <c r="JM295" s="864">
        <v>0</v>
      </c>
      <c r="JN295" s="864">
        <v>0</v>
      </c>
      <c r="JO295" s="864">
        <v>0</v>
      </c>
      <c r="JP295" s="864">
        <v>0</v>
      </c>
      <c r="JQ295" s="864">
        <v>0</v>
      </c>
      <c r="JR295" s="864">
        <v>0</v>
      </c>
      <c r="JS295" s="864">
        <v>0</v>
      </c>
      <c r="JT295" s="864">
        <v>0</v>
      </c>
      <c r="JU295" s="864">
        <v>0</v>
      </c>
      <c r="JV295" s="864">
        <v>0</v>
      </c>
      <c r="JW295" s="864">
        <v>0</v>
      </c>
      <c r="JX295" s="864">
        <v>0</v>
      </c>
      <c r="JY295" s="864">
        <v>0</v>
      </c>
      <c r="JZ295" s="864">
        <v>0</v>
      </c>
      <c r="KA295" s="864">
        <v>0</v>
      </c>
      <c r="KB295" s="864">
        <v>0</v>
      </c>
      <c r="KC295" s="864">
        <v>0</v>
      </c>
      <c r="KD295" s="864">
        <v>0</v>
      </c>
      <c r="KE295" s="864">
        <v>0</v>
      </c>
      <c r="KF295" s="864">
        <v>0</v>
      </c>
      <c r="KG295" s="864">
        <v>0</v>
      </c>
      <c r="KH295" s="864">
        <v>0</v>
      </c>
      <c r="KI295" s="864">
        <v>0</v>
      </c>
      <c r="KJ295" s="864">
        <v>0</v>
      </c>
      <c r="KK295" s="864">
        <v>0</v>
      </c>
      <c r="KL295" s="864">
        <v>0</v>
      </c>
      <c r="KM295" s="864">
        <v>0</v>
      </c>
      <c r="KN295" s="864">
        <v>0</v>
      </c>
      <c r="KO295" s="864">
        <v>0</v>
      </c>
      <c r="KP295" s="864">
        <v>0</v>
      </c>
      <c r="KQ295" s="864">
        <v>0</v>
      </c>
      <c r="KR295" s="864">
        <v>0</v>
      </c>
      <c r="KS295" s="864">
        <v>0</v>
      </c>
      <c r="KT295" s="864">
        <v>0</v>
      </c>
      <c r="KU295" s="864">
        <v>0</v>
      </c>
      <c r="KV295" s="864">
        <v>0</v>
      </c>
      <c r="KW295" s="864">
        <v>0</v>
      </c>
      <c r="KX295" s="864">
        <v>0</v>
      </c>
      <c r="KY295" s="864">
        <v>0</v>
      </c>
      <c r="KZ295" s="864">
        <v>0</v>
      </c>
      <c r="LA295" s="864">
        <v>0</v>
      </c>
      <c r="LB295" s="864">
        <v>0</v>
      </c>
      <c r="LC295" s="864">
        <v>0</v>
      </c>
      <c r="LD295" s="864">
        <v>0</v>
      </c>
      <c r="LE295" s="864">
        <v>0</v>
      </c>
      <c r="LF295" s="864">
        <v>0</v>
      </c>
      <c r="LG295" s="864">
        <v>0</v>
      </c>
      <c r="LH295" s="864">
        <v>0</v>
      </c>
      <c r="LI295" s="864">
        <v>0</v>
      </c>
      <c r="LJ295" s="864">
        <v>0</v>
      </c>
      <c r="LK295" s="864">
        <v>0</v>
      </c>
      <c r="LL295" s="864">
        <v>0</v>
      </c>
      <c r="LM295" s="864">
        <v>0</v>
      </c>
      <c r="LN295" s="864">
        <v>0</v>
      </c>
      <c r="LO295" s="864">
        <v>0</v>
      </c>
      <c r="LP295" s="864">
        <v>0</v>
      </c>
      <c r="LQ295" s="864">
        <v>0</v>
      </c>
      <c r="LR295" s="864">
        <v>0</v>
      </c>
      <c r="LS295" s="864">
        <v>0</v>
      </c>
      <c r="LT295" s="864">
        <v>0</v>
      </c>
      <c r="LU295" s="864">
        <v>0</v>
      </c>
      <c r="LV295" s="864">
        <v>0</v>
      </c>
      <c r="LW295" s="864">
        <v>0</v>
      </c>
      <c r="LX295" s="864">
        <v>0</v>
      </c>
      <c r="LY295" s="864">
        <v>0</v>
      </c>
      <c r="LZ295" s="864">
        <v>0</v>
      </c>
      <c r="MA295" s="864">
        <v>0</v>
      </c>
      <c r="MB295" s="864">
        <v>0</v>
      </c>
      <c r="MC295" s="864">
        <v>0</v>
      </c>
      <c r="MD295" s="864">
        <v>0</v>
      </c>
      <c r="ME295" s="864">
        <v>0</v>
      </c>
      <c r="MF295" s="864">
        <v>0</v>
      </c>
      <c r="MG295" s="864">
        <v>0</v>
      </c>
      <c r="MH295" s="864">
        <v>0</v>
      </c>
      <c r="MI295" s="864">
        <v>0</v>
      </c>
      <c r="MJ295" s="864">
        <v>0</v>
      </c>
      <c r="MK295" s="864">
        <v>0</v>
      </c>
      <c r="ML295" s="864">
        <v>0</v>
      </c>
      <c r="MM295" s="864">
        <v>0</v>
      </c>
      <c r="MN295" s="864">
        <v>0</v>
      </c>
      <c r="MO295" s="864">
        <v>0</v>
      </c>
      <c r="MP295" s="864">
        <v>0</v>
      </c>
      <c r="MQ295" s="864">
        <v>0</v>
      </c>
      <c r="MR295" s="864">
        <v>0</v>
      </c>
      <c r="MS295" s="864">
        <v>0</v>
      </c>
      <c r="MT295" s="864">
        <v>0</v>
      </c>
      <c r="MU295" s="864">
        <v>0</v>
      </c>
      <c r="MV295" s="864">
        <v>0</v>
      </c>
      <c r="MW295" s="864">
        <v>0</v>
      </c>
      <c r="MX295" s="864">
        <v>0</v>
      </c>
      <c r="MY295" s="864">
        <v>0</v>
      </c>
      <c r="MZ295" s="864">
        <v>0</v>
      </c>
      <c r="NA295" s="864">
        <v>0</v>
      </c>
      <c r="NB295" s="864">
        <v>0</v>
      </c>
      <c r="NC295" s="864">
        <v>0</v>
      </c>
      <c r="ND295" s="864">
        <v>0</v>
      </c>
      <c r="NE295" s="864">
        <v>0</v>
      </c>
      <c r="NF295" s="864">
        <v>0</v>
      </c>
      <c r="NG295" s="864">
        <v>0</v>
      </c>
      <c r="NH295" s="864">
        <v>0</v>
      </c>
      <c r="NI295" s="864">
        <v>0</v>
      </c>
      <c r="NJ295" s="864">
        <v>0</v>
      </c>
      <c r="NK295" s="864">
        <v>0</v>
      </c>
      <c r="NL295" s="864">
        <v>0</v>
      </c>
      <c r="NM295" s="864">
        <v>0</v>
      </c>
      <c r="NN295" s="864">
        <v>0</v>
      </c>
      <c r="NO295" s="864">
        <v>0</v>
      </c>
      <c r="NP295" s="864">
        <v>0</v>
      </c>
      <c r="NQ295" s="864">
        <v>0</v>
      </c>
      <c r="NR295" s="864">
        <v>0</v>
      </c>
      <c r="NS295" s="864">
        <v>0</v>
      </c>
      <c r="NT295" s="864">
        <v>0</v>
      </c>
      <c r="NU295" s="864">
        <v>0</v>
      </c>
      <c r="NV295" s="864">
        <v>0</v>
      </c>
      <c r="NW295" s="864">
        <v>0</v>
      </c>
      <c r="NX295" s="864">
        <v>0</v>
      </c>
      <c r="NY295" s="864">
        <v>0</v>
      </c>
      <c r="NZ295" s="864">
        <v>0</v>
      </c>
      <c r="OA295" s="864">
        <v>0</v>
      </c>
      <c r="OB295" s="864">
        <v>0</v>
      </c>
      <c r="OC295" s="864">
        <v>0</v>
      </c>
      <c r="OD295" s="864">
        <v>0</v>
      </c>
      <c r="OE295" s="864">
        <v>0</v>
      </c>
      <c r="OF295" s="864">
        <v>0</v>
      </c>
      <c r="OG295" s="864">
        <v>0</v>
      </c>
      <c r="OH295" s="864">
        <v>0</v>
      </c>
      <c r="OI295" s="864">
        <v>0</v>
      </c>
      <c r="OJ295" s="864">
        <v>0</v>
      </c>
      <c r="OK295" s="864">
        <v>0</v>
      </c>
      <c r="OL295" s="864">
        <v>0</v>
      </c>
      <c r="OM295" s="864">
        <v>0</v>
      </c>
      <c r="ON295" s="864">
        <v>0</v>
      </c>
      <c r="OO295" s="864">
        <v>0</v>
      </c>
      <c r="OP295" s="864">
        <v>0</v>
      </c>
      <c r="OQ295" s="864">
        <v>0</v>
      </c>
      <c r="OR295" s="864">
        <v>0</v>
      </c>
      <c r="OS295" s="864">
        <v>0</v>
      </c>
      <c r="OT295" s="864">
        <v>0</v>
      </c>
      <c r="OU295" s="864">
        <v>0</v>
      </c>
      <c r="OV295" s="864">
        <v>0</v>
      </c>
      <c r="OW295" s="864">
        <v>0</v>
      </c>
      <c r="OX295" s="864">
        <v>0</v>
      </c>
      <c r="OY295" s="864">
        <v>0</v>
      </c>
      <c r="OZ295" s="864">
        <v>0</v>
      </c>
      <c r="PA295" s="864">
        <v>0</v>
      </c>
      <c r="PB295" s="864">
        <v>0</v>
      </c>
      <c r="PC295" s="864">
        <v>0</v>
      </c>
      <c r="PD295" s="864">
        <v>0</v>
      </c>
      <c r="PE295" s="864">
        <v>0</v>
      </c>
      <c r="PF295" s="864">
        <v>0</v>
      </c>
      <c r="PG295" s="864">
        <v>0</v>
      </c>
      <c r="PH295" s="864">
        <v>0</v>
      </c>
      <c r="PI295" s="864">
        <v>0</v>
      </c>
      <c r="PJ295" s="864">
        <v>0</v>
      </c>
      <c r="PK295" s="864">
        <v>0</v>
      </c>
      <c r="PL295" s="864">
        <v>0</v>
      </c>
      <c r="PM295" s="864">
        <v>0</v>
      </c>
      <c r="PN295" s="864">
        <v>0</v>
      </c>
      <c r="PO295" s="864">
        <v>0</v>
      </c>
      <c r="PP295" s="864">
        <v>0</v>
      </c>
      <c r="PQ295" s="864">
        <v>0</v>
      </c>
      <c r="PR295" s="864">
        <v>0</v>
      </c>
      <c r="PS295" s="864">
        <v>0</v>
      </c>
      <c r="PT295" s="864">
        <v>0</v>
      </c>
      <c r="PU295" s="864">
        <v>0</v>
      </c>
      <c r="PV295" s="864">
        <v>0</v>
      </c>
      <c r="PW295" s="864">
        <v>0</v>
      </c>
      <c r="PX295" s="864">
        <v>0</v>
      </c>
      <c r="PY295" s="864">
        <v>0</v>
      </c>
      <c r="PZ295" s="864">
        <v>0</v>
      </c>
      <c r="QA295" s="864">
        <v>0</v>
      </c>
      <c r="QB295" s="864">
        <v>0</v>
      </c>
      <c r="QC295" s="864">
        <v>0</v>
      </c>
      <c r="QD295" s="864">
        <v>0</v>
      </c>
      <c r="QE295" s="864">
        <v>0</v>
      </c>
      <c r="QF295" s="864">
        <v>0</v>
      </c>
      <c r="QG295" s="864">
        <v>0</v>
      </c>
      <c r="QH295" s="864">
        <v>0</v>
      </c>
      <c r="QI295" s="864">
        <v>0</v>
      </c>
      <c r="QJ295" s="864">
        <v>0</v>
      </c>
      <c r="QK295" s="864">
        <v>0</v>
      </c>
      <c r="QL295" s="864">
        <v>0</v>
      </c>
      <c r="QM295" s="864">
        <v>0</v>
      </c>
      <c r="QN295" s="864">
        <v>0</v>
      </c>
      <c r="QO295" s="864">
        <v>0</v>
      </c>
      <c r="QP295" s="864">
        <v>0</v>
      </c>
      <c r="QQ295" s="864">
        <v>0</v>
      </c>
      <c r="QR295" s="864">
        <v>0</v>
      </c>
      <c r="QS295" s="864">
        <v>0</v>
      </c>
      <c r="QT295" s="864">
        <v>0</v>
      </c>
      <c r="QU295" s="864">
        <v>0</v>
      </c>
      <c r="QV295" s="864">
        <v>0</v>
      </c>
      <c r="QW295" s="864">
        <v>0</v>
      </c>
      <c r="QX295" s="864">
        <v>0</v>
      </c>
      <c r="QY295" s="864">
        <v>0</v>
      </c>
      <c r="QZ295" s="864">
        <v>0</v>
      </c>
      <c r="RA295" s="864">
        <v>0</v>
      </c>
      <c r="RB295" s="864">
        <v>0</v>
      </c>
      <c r="RC295" s="864">
        <v>0</v>
      </c>
      <c r="RD295" s="864">
        <v>0</v>
      </c>
      <c r="RE295" s="864">
        <v>0</v>
      </c>
      <c r="RF295" s="864">
        <v>0</v>
      </c>
      <c r="RG295" s="864">
        <v>0</v>
      </c>
      <c r="RH295" s="864">
        <v>0</v>
      </c>
      <c r="RI295" s="864">
        <v>0</v>
      </c>
      <c r="RJ295" s="864">
        <v>0</v>
      </c>
      <c r="RK295" s="864">
        <v>0</v>
      </c>
      <c r="RL295" s="864">
        <v>0</v>
      </c>
      <c r="RM295" s="864">
        <v>0</v>
      </c>
      <c r="RN295" s="864">
        <v>0</v>
      </c>
      <c r="RO295" s="864">
        <v>0</v>
      </c>
      <c r="RP295" s="864">
        <v>0</v>
      </c>
      <c r="RQ295" s="864">
        <v>0</v>
      </c>
      <c r="RR295" s="864">
        <v>0</v>
      </c>
      <c r="RS295" s="864">
        <v>0</v>
      </c>
      <c r="RT295" s="864">
        <v>0</v>
      </c>
      <c r="RU295" s="864">
        <v>0</v>
      </c>
      <c r="RV295" s="864">
        <v>0</v>
      </c>
      <c r="RW295" s="864">
        <v>0</v>
      </c>
      <c r="RX295" s="864">
        <v>0</v>
      </c>
      <c r="RY295" s="864">
        <v>0</v>
      </c>
      <c r="RZ295" s="864">
        <v>0</v>
      </c>
      <c r="SA295" s="864">
        <v>0</v>
      </c>
      <c r="SB295" s="864">
        <v>0</v>
      </c>
      <c r="SC295" s="864">
        <v>0</v>
      </c>
      <c r="SD295" s="864">
        <v>0</v>
      </c>
      <c r="SE295" s="864">
        <v>0</v>
      </c>
      <c r="SF295" s="864">
        <v>0</v>
      </c>
      <c r="SG295" s="864">
        <v>0</v>
      </c>
      <c r="SH295" s="864">
        <v>0</v>
      </c>
      <c r="SI295" s="864">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762</v>
      </c>
      <c r="J296" s="770"/>
      <c r="K296" s="866">
        <v>0</v>
      </c>
      <c r="L296" s="866">
        <v>0</v>
      </c>
      <c r="M296" s="866">
        <v>0</v>
      </c>
      <c r="N296" s="866">
        <v>0</v>
      </c>
      <c r="O296" s="866">
        <v>0</v>
      </c>
      <c r="P296" s="866">
        <v>0</v>
      </c>
      <c r="Q296" s="866">
        <v>0</v>
      </c>
      <c r="R296" s="866">
        <v>0</v>
      </c>
      <c r="S296" s="866">
        <v>0</v>
      </c>
      <c r="T296" s="866">
        <v>0</v>
      </c>
      <c r="U296" s="866">
        <v>0</v>
      </c>
      <c r="V296" s="866">
        <v>0</v>
      </c>
      <c r="W296" s="866">
        <v>0</v>
      </c>
      <c r="X296" s="866">
        <v>0</v>
      </c>
      <c r="Y296" s="866">
        <v>0</v>
      </c>
      <c r="Z296" s="866">
        <v>0</v>
      </c>
      <c r="AA296" s="866">
        <v>0</v>
      </c>
      <c r="AB296" s="866">
        <v>0</v>
      </c>
      <c r="AC296" s="866">
        <v>0</v>
      </c>
      <c r="AD296" s="866">
        <v>0</v>
      </c>
      <c r="AE296" s="866">
        <v>0</v>
      </c>
      <c r="AF296" s="866">
        <v>0</v>
      </c>
      <c r="AG296" s="866">
        <v>0</v>
      </c>
      <c r="AH296" s="866">
        <v>0</v>
      </c>
      <c r="AI296" s="866">
        <v>0</v>
      </c>
      <c r="AJ296" s="866">
        <v>0</v>
      </c>
      <c r="AK296" s="866">
        <v>0</v>
      </c>
      <c r="AL296" s="866">
        <v>0</v>
      </c>
      <c r="AM296" s="866">
        <v>0</v>
      </c>
      <c r="AN296" s="866">
        <v>0</v>
      </c>
      <c r="AO296" s="866">
        <v>0</v>
      </c>
      <c r="AP296" s="866">
        <v>0</v>
      </c>
      <c r="AQ296" s="866">
        <v>0</v>
      </c>
      <c r="AR296" s="866">
        <v>0</v>
      </c>
      <c r="AS296" s="866">
        <v>0</v>
      </c>
      <c r="AT296" s="866">
        <v>0</v>
      </c>
      <c r="AU296" s="866">
        <v>0</v>
      </c>
      <c r="AV296" s="866">
        <v>0</v>
      </c>
      <c r="AW296" s="866">
        <v>0</v>
      </c>
      <c r="AX296" s="866">
        <v>0</v>
      </c>
      <c r="AY296" s="866">
        <v>0</v>
      </c>
      <c r="AZ296" s="866">
        <v>0</v>
      </c>
      <c r="BA296" s="866">
        <v>0</v>
      </c>
      <c r="BB296" s="866">
        <v>0</v>
      </c>
      <c r="BC296" s="866">
        <v>0</v>
      </c>
      <c r="BD296" s="866">
        <v>0</v>
      </c>
      <c r="BE296" s="866">
        <v>0</v>
      </c>
      <c r="BF296" s="866">
        <v>0</v>
      </c>
      <c r="BG296" s="866">
        <v>0</v>
      </c>
      <c r="BH296" s="866">
        <v>0</v>
      </c>
      <c r="BI296" s="866">
        <v>0</v>
      </c>
      <c r="BJ296" s="866">
        <v>0</v>
      </c>
      <c r="BK296" s="866">
        <v>0</v>
      </c>
      <c r="BL296" s="866">
        <v>0</v>
      </c>
      <c r="BM296" s="866">
        <v>0</v>
      </c>
      <c r="BN296" s="866">
        <v>0</v>
      </c>
      <c r="BO296" s="866">
        <v>0</v>
      </c>
      <c r="BP296" s="866">
        <v>0</v>
      </c>
      <c r="BQ296" s="866">
        <v>0</v>
      </c>
      <c r="BR296" s="866">
        <v>0</v>
      </c>
      <c r="BS296" s="866">
        <v>0</v>
      </c>
      <c r="BT296" s="866">
        <v>0</v>
      </c>
      <c r="BU296" s="866">
        <v>0</v>
      </c>
      <c r="BV296" s="866">
        <v>0</v>
      </c>
      <c r="BW296" s="866">
        <v>0</v>
      </c>
      <c r="BX296" s="866">
        <v>0</v>
      </c>
      <c r="BY296" s="866">
        <v>0</v>
      </c>
      <c r="BZ296" s="866">
        <v>0</v>
      </c>
      <c r="CA296" s="866">
        <v>0</v>
      </c>
      <c r="CB296" s="866">
        <v>0</v>
      </c>
      <c r="CC296" s="866">
        <v>0</v>
      </c>
      <c r="CD296" s="866">
        <v>0</v>
      </c>
      <c r="CE296" s="866">
        <v>0</v>
      </c>
      <c r="CF296" s="866">
        <v>0</v>
      </c>
      <c r="CG296" s="866">
        <v>0</v>
      </c>
      <c r="CH296" s="866">
        <v>0</v>
      </c>
      <c r="CI296" s="866">
        <v>0</v>
      </c>
      <c r="CJ296" s="866">
        <v>0</v>
      </c>
      <c r="CK296" s="866">
        <v>0</v>
      </c>
      <c r="CL296" s="866">
        <v>0</v>
      </c>
      <c r="CM296" s="866">
        <v>0</v>
      </c>
      <c r="CN296" s="866">
        <v>0</v>
      </c>
      <c r="CO296" s="866">
        <v>0</v>
      </c>
      <c r="CP296" s="866">
        <v>0</v>
      </c>
      <c r="CQ296" s="866">
        <v>0</v>
      </c>
      <c r="CR296" s="866">
        <v>0</v>
      </c>
      <c r="CS296" s="866">
        <v>0</v>
      </c>
      <c r="CT296" s="866">
        <v>0</v>
      </c>
      <c r="CU296" s="866">
        <v>0</v>
      </c>
      <c r="CV296" s="866">
        <v>0</v>
      </c>
      <c r="CW296" s="866">
        <v>0</v>
      </c>
      <c r="CX296" s="866">
        <v>0</v>
      </c>
      <c r="CY296" s="866">
        <v>0</v>
      </c>
      <c r="CZ296" s="866">
        <v>0</v>
      </c>
      <c r="DA296" s="866">
        <v>0</v>
      </c>
      <c r="DB296" s="866">
        <v>0</v>
      </c>
      <c r="DC296" s="866">
        <v>0</v>
      </c>
      <c r="DD296" s="866">
        <v>0</v>
      </c>
      <c r="DE296" s="866">
        <v>0</v>
      </c>
      <c r="DF296" s="866">
        <v>0</v>
      </c>
      <c r="DG296" s="866">
        <v>0</v>
      </c>
      <c r="DH296" s="866">
        <v>0</v>
      </c>
      <c r="DI296" s="866">
        <v>0</v>
      </c>
      <c r="DJ296" s="866">
        <v>0</v>
      </c>
      <c r="DK296" s="866">
        <v>0</v>
      </c>
      <c r="DL296" s="866">
        <v>0</v>
      </c>
      <c r="DM296" s="866">
        <v>0</v>
      </c>
      <c r="DN296" s="866">
        <v>0</v>
      </c>
      <c r="DO296" s="866">
        <v>0</v>
      </c>
      <c r="DP296" s="866">
        <v>0</v>
      </c>
      <c r="DQ296" s="866">
        <v>0</v>
      </c>
      <c r="DR296" s="866">
        <v>0</v>
      </c>
      <c r="DS296" s="866">
        <v>0</v>
      </c>
      <c r="DT296" s="866">
        <v>0</v>
      </c>
      <c r="DU296" s="866">
        <v>0</v>
      </c>
      <c r="DV296" s="866">
        <v>0</v>
      </c>
      <c r="DW296" s="866">
        <v>0</v>
      </c>
      <c r="DX296" s="866">
        <v>0</v>
      </c>
      <c r="DY296" s="866">
        <v>0</v>
      </c>
      <c r="DZ296" s="866">
        <v>0</v>
      </c>
      <c r="EA296" s="866">
        <v>0</v>
      </c>
      <c r="EB296" s="866">
        <v>0</v>
      </c>
      <c r="EC296" s="866">
        <v>0</v>
      </c>
      <c r="ED296" s="866">
        <v>0</v>
      </c>
      <c r="EE296" s="866">
        <v>0</v>
      </c>
      <c r="EF296" s="866">
        <v>0</v>
      </c>
      <c r="EG296" s="866">
        <v>0</v>
      </c>
      <c r="EH296" s="866">
        <v>0</v>
      </c>
      <c r="EI296" s="866">
        <v>0</v>
      </c>
      <c r="EJ296" s="866">
        <v>0</v>
      </c>
      <c r="EK296" s="866">
        <v>0</v>
      </c>
      <c r="EL296" s="866">
        <v>0</v>
      </c>
      <c r="EM296" s="866">
        <v>0</v>
      </c>
      <c r="EN296" s="866">
        <v>0</v>
      </c>
      <c r="EO296" s="866">
        <v>0</v>
      </c>
      <c r="EP296" s="866">
        <v>0</v>
      </c>
      <c r="EQ296" s="866">
        <v>0</v>
      </c>
      <c r="ER296" s="866">
        <v>0</v>
      </c>
      <c r="ES296" s="866">
        <v>0</v>
      </c>
      <c r="ET296" s="866">
        <v>0</v>
      </c>
      <c r="EU296" s="866">
        <v>0</v>
      </c>
      <c r="EV296" s="866">
        <v>0</v>
      </c>
      <c r="EW296" s="866">
        <v>0</v>
      </c>
      <c r="EX296" s="866">
        <v>0</v>
      </c>
      <c r="EY296" s="866">
        <v>0</v>
      </c>
      <c r="EZ296" s="866">
        <v>0</v>
      </c>
      <c r="FA296" s="866">
        <v>0</v>
      </c>
      <c r="FB296" s="866">
        <v>0</v>
      </c>
      <c r="FC296" s="866">
        <v>0</v>
      </c>
      <c r="FD296" s="866">
        <v>0</v>
      </c>
      <c r="FE296" s="866">
        <v>0</v>
      </c>
      <c r="FF296" s="866">
        <v>0</v>
      </c>
      <c r="FG296" s="866">
        <v>0</v>
      </c>
      <c r="FH296" s="866">
        <v>0</v>
      </c>
      <c r="FI296" s="866">
        <v>0</v>
      </c>
      <c r="FJ296" s="866">
        <v>0</v>
      </c>
      <c r="FK296" s="866">
        <v>0</v>
      </c>
      <c r="FL296" s="866">
        <v>0</v>
      </c>
      <c r="FM296" s="866">
        <v>0</v>
      </c>
      <c r="FN296" s="866">
        <v>0</v>
      </c>
      <c r="FO296" s="866">
        <v>0</v>
      </c>
      <c r="FP296" s="866">
        <v>0</v>
      </c>
      <c r="FQ296" s="866">
        <v>0</v>
      </c>
      <c r="FR296" s="866">
        <v>0</v>
      </c>
      <c r="FS296" s="866">
        <v>0</v>
      </c>
      <c r="FT296" s="866">
        <v>0</v>
      </c>
      <c r="FU296" s="866">
        <v>0</v>
      </c>
      <c r="FV296" s="866">
        <v>0</v>
      </c>
      <c r="FW296" s="866">
        <v>0</v>
      </c>
      <c r="FX296" s="866">
        <v>0</v>
      </c>
      <c r="FY296" s="866">
        <v>0</v>
      </c>
      <c r="FZ296" s="866">
        <v>0</v>
      </c>
      <c r="GA296" s="866">
        <v>0</v>
      </c>
      <c r="GB296" s="866">
        <v>0</v>
      </c>
      <c r="GC296" s="866">
        <v>0</v>
      </c>
      <c r="GD296" s="866">
        <v>0</v>
      </c>
      <c r="GE296" s="866">
        <v>0</v>
      </c>
      <c r="GF296" s="866">
        <v>0</v>
      </c>
      <c r="GG296" s="866">
        <v>0</v>
      </c>
      <c r="GH296" s="866">
        <v>0</v>
      </c>
      <c r="GI296" s="866">
        <v>0</v>
      </c>
      <c r="GJ296" s="866">
        <v>0</v>
      </c>
      <c r="GK296" s="866">
        <v>0</v>
      </c>
      <c r="GL296" s="866">
        <v>0</v>
      </c>
      <c r="GM296" s="866">
        <v>0</v>
      </c>
      <c r="GN296" s="866">
        <v>0</v>
      </c>
      <c r="GO296" s="866">
        <v>0</v>
      </c>
      <c r="GP296" s="866">
        <v>0</v>
      </c>
      <c r="GQ296" s="866">
        <v>0</v>
      </c>
      <c r="GR296" s="866">
        <v>0</v>
      </c>
      <c r="GS296" s="866">
        <v>0</v>
      </c>
      <c r="GT296" s="866">
        <v>0</v>
      </c>
      <c r="GU296" s="866">
        <v>0</v>
      </c>
      <c r="GV296" s="866">
        <v>0</v>
      </c>
      <c r="GW296" s="866">
        <v>0</v>
      </c>
      <c r="GX296" s="866">
        <v>0</v>
      </c>
      <c r="GY296" s="866">
        <v>0</v>
      </c>
      <c r="GZ296" s="866">
        <v>0</v>
      </c>
      <c r="HA296" s="866">
        <v>0</v>
      </c>
      <c r="HB296" s="866">
        <v>0</v>
      </c>
      <c r="HC296" s="866">
        <v>0</v>
      </c>
      <c r="HD296" s="866">
        <v>0</v>
      </c>
      <c r="HE296" s="866">
        <v>0</v>
      </c>
      <c r="HF296" s="866">
        <v>0</v>
      </c>
      <c r="HG296" s="866">
        <v>0</v>
      </c>
      <c r="HH296" s="866">
        <v>0</v>
      </c>
      <c r="HI296" s="866">
        <v>0</v>
      </c>
      <c r="HJ296" s="866">
        <v>0</v>
      </c>
      <c r="HK296" s="866">
        <v>0</v>
      </c>
      <c r="HL296" s="866">
        <v>0</v>
      </c>
      <c r="HM296" s="866">
        <v>0</v>
      </c>
      <c r="HN296" s="866">
        <v>0</v>
      </c>
      <c r="HO296" s="866">
        <v>0</v>
      </c>
      <c r="HP296" s="866">
        <v>0</v>
      </c>
      <c r="HQ296" s="866">
        <v>0</v>
      </c>
      <c r="HR296" s="866">
        <v>0</v>
      </c>
      <c r="HS296" s="866">
        <v>0</v>
      </c>
      <c r="HT296" s="866">
        <v>0</v>
      </c>
      <c r="HU296" s="866">
        <v>0</v>
      </c>
      <c r="HV296" s="866">
        <v>0</v>
      </c>
      <c r="HW296" s="866">
        <v>0</v>
      </c>
      <c r="HX296" s="866">
        <v>0</v>
      </c>
      <c r="HY296" s="866">
        <v>0</v>
      </c>
      <c r="HZ296" s="866">
        <v>0</v>
      </c>
      <c r="IA296" s="866">
        <v>0</v>
      </c>
      <c r="IB296" s="866">
        <v>0</v>
      </c>
      <c r="IC296" s="866">
        <v>0</v>
      </c>
      <c r="ID296" s="866">
        <v>0</v>
      </c>
      <c r="IE296" s="866">
        <v>0</v>
      </c>
      <c r="IF296" s="866">
        <v>0</v>
      </c>
      <c r="IG296" s="866">
        <v>0</v>
      </c>
      <c r="IH296" s="866">
        <v>0</v>
      </c>
      <c r="II296" s="866">
        <v>0</v>
      </c>
      <c r="IJ296" s="866">
        <v>0</v>
      </c>
      <c r="IK296" s="866">
        <v>0</v>
      </c>
      <c r="IL296" s="866">
        <v>0</v>
      </c>
      <c r="IM296" s="866">
        <v>0</v>
      </c>
      <c r="IN296" s="866">
        <v>0</v>
      </c>
      <c r="IO296" s="866">
        <v>0</v>
      </c>
      <c r="IP296" s="866">
        <v>0</v>
      </c>
      <c r="IQ296" s="866">
        <v>0</v>
      </c>
      <c r="IR296" s="866">
        <v>0</v>
      </c>
      <c r="IS296" s="866">
        <v>0</v>
      </c>
      <c r="IT296" s="866">
        <v>0</v>
      </c>
      <c r="IU296" s="866">
        <v>0</v>
      </c>
      <c r="IV296" s="866">
        <v>0</v>
      </c>
      <c r="IW296" s="866">
        <v>0</v>
      </c>
      <c r="IX296" s="866">
        <v>0</v>
      </c>
      <c r="IY296" s="866">
        <v>0</v>
      </c>
      <c r="IZ296" s="866">
        <v>0</v>
      </c>
      <c r="JA296" s="866">
        <v>0</v>
      </c>
      <c r="JB296" s="866">
        <v>0</v>
      </c>
      <c r="JC296" s="866">
        <v>0</v>
      </c>
      <c r="JD296" s="866">
        <v>0</v>
      </c>
      <c r="JE296" s="866">
        <v>0</v>
      </c>
      <c r="JF296" s="866">
        <v>0</v>
      </c>
      <c r="JG296" s="866">
        <v>0</v>
      </c>
      <c r="JH296" s="866">
        <v>0</v>
      </c>
      <c r="JI296" s="866">
        <v>0</v>
      </c>
      <c r="JJ296" s="866">
        <v>0</v>
      </c>
      <c r="JK296" s="866">
        <v>0</v>
      </c>
      <c r="JL296" s="866">
        <v>0</v>
      </c>
      <c r="JM296" s="866">
        <v>0</v>
      </c>
      <c r="JN296" s="866">
        <v>0</v>
      </c>
      <c r="JO296" s="866">
        <v>0</v>
      </c>
      <c r="JP296" s="866">
        <v>0</v>
      </c>
      <c r="JQ296" s="866">
        <v>0</v>
      </c>
      <c r="JR296" s="866">
        <v>0</v>
      </c>
      <c r="JS296" s="866">
        <v>0</v>
      </c>
      <c r="JT296" s="866">
        <v>0</v>
      </c>
      <c r="JU296" s="866">
        <v>0</v>
      </c>
      <c r="JV296" s="866">
        <v>0</v>
      </c>
      <c r="JW296" s="866">
        <v>0</v>
      </c>
      <c r="JX296" s="866">
        <v>0</v>
      </c>
      <c r="JY296" s="866">
        <v>0</v>
      </c>
      <c r="JZ296" s="866">
        <v>0</v>
      </c>
      <c r="KA296" s="866">
        <v>0</v>
      </c>
      <c r="KB296" s="866">
        <v>0</v>
      </c>
      <c r="KC296" s="866">
        <v>0</v>
      </c>
      <c r="KD296" s="866">
        <v>0</v>
      </c>
      <c r="KE296" s="866">
        <v>0</v>
      </c>
      <c r="KF296" s="866">
        <v>0</v>
      </c>
      <c r="KG296" s="866">
        <v>0</v>
      </c>
      <c r="KH296" s="866">
        <v>0</v>
      </c>
      <c r="KI296" s="866">
        <v>0</v>
      </c>
      <c r="KJ296" s="866">
        <v>0</v>
      </c>
      <c r="KK296" s="866">
        <v>0</v>
      </c>
      <c r="KL296" s="866">
        <v>0</v>
      </c>
      <c r="KM296" s="866">
        <v>0</v>
      </c>
      <c r="KN296" s="866">
        <v>0</v>
      </c>
      <c r="KO296" s="866">
        <v>0</v>
      </c>
      <c r="KP296" s="866">
        <v>0</v>
      </c>
      <c r="KQ296" s="866">
        <v>0</v>
      </c>
      <c r="KR296" s="866">
        <v>0</v>
      </c>
      <c r="KS296" s="866">
        <v>0</v>
      </c>
      <c r="KT296" s="866">
        <v>0</v>
      </c>
      <c r="KU296" s="866">
        <v>0</v>
      </c>
      <c r="KV296" s="866">
        <v>0</v>
      </c>
      <c r="KW296" s="866">
        <v>0</v>
      </c>
      <c r="KX296" s="866">
        <v>0</v>
      </c>
      <c r="KY296" s="866">
        <v>0</v>
      </c>
      <c r="KZ296" s="866">
        <v>0</v>
      </c>
      <c r="LA296" s="866">
        <v>0</v>
      </c>
      <c r="LB296" s="866">
        <v>0</v>
      </c>
      <c r="LC296" s="866">
        <v>0</v>
      </c>
      <c r="LD296" s="866">
        <v>0</v>
      </c>
      <c r="LE296" s="866">
        <v>0</v>
      </c>
      <c r="LF296" s="866">
        <v>0</v>
      </c>
      <c r="LG296" s="866">
        <v>0</v>
      </c>
      <c r="LH296" s="866">
        <v>0</v>
      </c>
      <c r="LI296" s="866">
        <v>0</v>
      </c>
      <c r="LJ296" s="866">
        <v>0</v>
      </c>
      <c r="LK296" s="866">
        <v>0</v>
      </c>
      <c r="LL296" s="866">
        <v>0</v>
      </c>
      <c r="LM296" s="866">
        <v>0</v>
      </c>
      <c r="LN296" s="866">
        <v>0</v>
      </c>
      <c r="LO296" s="866">
        <v>0</v>
      </c>
      <c r="LP296" s="866">
        <v>0</v>
      </c>
      <c r="LQ296" s="866">
        <v>0</v>
      </c>
      <c r="LR296" s="866">
        <v>0</v>
      </c>
      <c r="LS296" s="866">
        <v>0</v>
      </c>
      <c r="LT296" s="866">
        <v>0</v>
      </c>
      <c r="LU296" s="866">
        <v>0</v>
      </c>
      <c r="LV296" s="866">
        <v>0</v>
      </c>
      <c r="LW296" s="866">
        <v>0</v>
      </c>
      <c r="LX296" s="866">
        <v>0</v>
      </c>
      <c r="LY296" s="866">
        <v>0</v>
      </c>
      <c r="LZ296" s="866">
        <v>0</v>
      </c>
      <c r="MA296" s="866">
        <v>0</v>
      </c>
      <c r="MB296" s="866">
        <v>0</v>
      </c>
      <c r="MC296" s="866">
        <v>0</v>
      </c>
      <c r="MD296" s="866">
        <v>0</v>
      </c>
      <c r="ME296" s="866">
        <v>0</v>
      </c>
      <c r="MF296" s="866">
        <v>0</v>
      </c>
      <c r="MG296" s="866">
        <v>0</v>
      </c>
      <c r="MH296" s="866">
        <v>0</v>
      </c>
      <c r="MI296" s="866">
        <v>0</v>
      </c>
      <c r="MJ296" s="866">
        <v>0</v>
      </c>
      <c r="MK296" s="866">
        <v>0</v>
      </c>
      <c r="ML296" s="866">
        <v>0</v>
      </c>
      <c r="MM296" s="866">
        <v>0</v>
      </c>
      <c r="MN296" s="866">
        <v>0</v>
      </c>
      <c r="MO296" s="866">
        <v>0</v>
      </c>
      <c r="MP296" s="866">
        <v>0</v>
      </c>
      <c r="MQ296" s="866">
        <v>0</v>
      </c>
      <c r="MR296" s="866">
        <v>0</v>
      </c>
      <c r="MS296" s="866">
        <v>0</v>
      </c>
      <c r="MT296" s="866">
        <v>0</v>
      </c>
      <c r="MU296" s="866">
        <v>0</v>
      </c>
      <c r="MV296" s="866">
        <v>0</v>
      </c>
      <c r="MW296" s="866">
        <v>0</v>
      </c>
      <c r="MX296" s="866">
        <v>0</v>
      </c>
      <c r="MY296" s="866">
        <v>0</v>
      </c>
      <c r="MZ296" s="866">
        <v>0</v>
      </c>
      <c r="NA296" s="866">
        <v>0</v>
      </c>
      <c r="NB296" s="866">
        <v>0</v>
      </c>
      <c r="NC296" s="866">
        <v>0</v>
      </c>
      <c r="ND296" s="866">
        <v>0</v>
      </c>
      <c r="NE296" s="866">
        <v>0</v>
      </c>
      <c r="NF296" s="866">
        <v>0</v>
      </c>
      <c r="NG296" s="866">
        <v>0</v>
      </c>
      <c r="NH296" s="866">
        <v>0</v>
      </c>
      <c r="NI296" s="866">
        <v>0</v>
      </c>
      <c r="NJ296" s="866">
        <v>0</v>
      </c>
      <c r="NK296" s="866">
        <v>0</v>
      </c>
      <c r="NL296" s="866">
        <v>0</v>
      </c>
      <c r="NM296" s="866">
        <v>0</v>
      </c>
      <c r="NN296" s="866">
        <v>0</v>
      </c>
      <c r="NO296" s="866">
        <v>0</v>
      </c>
      <c r="NP296" s="866">
        <v>0</v>
      </c>
      <c r="NQ296" s="866">
        <v>0</v>
      </c>
      <c r="NR296" s="866">
        <v>0</v>
      </c>
      <c r="NS296" s="866">
        <v>0</v>
      </c>
      <c r="NT296" s="866">
        <v>0</v>
      </c>
      <c r="NU296" s="866">
        <v>0</v>
      </c>
      <c r="NV296" s="866">
        <v>0</v>
      </c>
      <c r="NW296" s="866">
        <v>0</v>
      </c>
      <c r="NX296" s="866">
        <v>0</v>
      </c>
      <c r="NY296" s="866">
        <v>0</v>
      </c>
      <c r="NZ296" s="866">
        <v>0</v>
      </c>
      <c r="OA296" s="866">
        <v>0</v>
      </c>
      <c r="OB296" s="866">
        <v>0</v>
      </c>
      <c r="OC296" s="866">
        <v>0</v>
      </c>
      <c r="OD296" s="866">
        <v>0</v>
      </c>
      <c r="OE296" s="866">
        <v>0</v>
      </c>
      <c r="OF296" s="866">
        <v>0</v>
      </c>
      <c r="OG296" s="866">
        <v>0</v>
      </c>
      <c r="OH296" s="866">
        <v>0</v>
      </c>
      <c r="OI296" s="866">
        <v>0</v>
      </c>
      <c r="OJ296" s="866">
        <v>0</v>
      </c>
      <c r="OK296" s="866">
        <v>0</v>
      </c>
      <c r="OL296" s="866">
        <v>0</v>
      </c>
      <c r="OM296" s="866">
        <v>0</v>
      </c>
      <c r="ON296" s="866">
        <v>0</v>
      </c>
      <c r="OO296" s="866">
        <v>0</v>
      </c>
      <c r="OP296" s="866">
        <v>0</v>
      </c>
      <c r="OQ296" s="866">
        <v>0</v>
      </c>
      <c r="OR296" s="866">
        <v>0</v>
      </c>
      <c r="OS296" s="866">
        <v>0</v>
      </c>
      <c r="OT296" s="866">
        <v>0</v>
      </c>
      <c r="OU296" s="866">
        <v>0</v>
      </c>
      <c r="OV296" s="866">
        <v>0</v>
      </c>
      <c r="OW296" s="866">
        <v>0</v>
      </c>
      <c r="OX296" s="866">
        <v>0</v>
      </c>
      <c r="OY296" s="866">
        <v>0</v>
      </c>
      <c r="OZ296" s="866">
        <v>0</v>
      </c>
      <c r="PA296" s="866">
        <v>0</v>
      </c>
      <c r="PB296" s="866">
        <v>0</v>
      </c>
      <c r="PC296" s="866">
        <v>0</v>
      </c>
      <c r="PD296" s="866">
        <v>0</v>
      </c>
      <c r="PE296" s="866">
        <v>0</v>
      </c>
      <c r="PF296" s="866">
        <v>0</v>
      </c>
      <c r="PG296" s="866">
        <v>0</v>
      </c>
      <c r="PH296" s="866">
        <v>0</v>
      </c>
      <c r="PI296" s="866">
        <v>0</v>
      </c>
      <c r="PJ296" s="866">
        <v>0</v>
      </c>
      <c r="PK296" s="866">
        <v>0</v>
      </c>
      <c r="PL296" s="866">
        <v>0</v>
      </c>
      <c r="PM296" s="866">
        <v>0</v>
      </c>
      <c r="PN296" s="866">
        <v>0</v>
      </c>
      <c r="PO296" s="866">
        <v>0</v>
      </c>
      <c r="PP296" s="866">
        <v>0</v>
      </c>
      <c r="PQ296" s="866">
        <v>0</v>
      </c>
      <c r="PR296" s="866">
        <v>0</v>
      </c>
      <c r="PS296" s="866">
        <v>0</v>
      </c>
      <c r="PT296" s="866">
        <v>0</v>
      </c>
      <c r="PU296" s="866">
        <v>0</v>
      </c>
      <c r="PV296" s="866">
        <v>0</v>
      </c>
      <c r="PW296" s="866">
        <v>0</v>
      </c>
      <c r="PX296" s="866">
        <v>0</v>
      </c>
      <c r="PY296" s="866">
        <v>0</v>
      </c>
      <c r="PZ296" s="866">
        <v>0</v>
      </c>
      <c r="QA296" s="866">
        <v>0</v>
      </c>
      <c r="QB296" s="866">
        <v>0</v>
      </c>
      <c r="QC296" s="866">
        <v>0</v>
      </c>
      <c r="QD296" s="866">
        <v>0</v>
      </c>
      <c r="QE296" s="866">
        <v>0</v>
      </c>
      <c r="QF296" s="866">
        <v>0</v>
      </c>
      <c r="QG296" s="866">
        <v>0</v>
      </c>
      <c r="QH296" s="866">
        <v>0</v>
      </c>
      <c r="QI296" s="866">
        <v>0</v>
      </c>
      <c r="QJ296" s="866">
        <v>0</v>
      </c>
      <c r="QK296" s="866">
        <v>0</v>
      </c>
      <c r="QL296" s="866">
        <v>0</v>
      </c>
      <c r="QM296" s="866">
        <v>0</v>
      </c>
      <c r="QN296" s="866">
        <v>0</v>
      </c>
      <c r="QO296" s="866">
        <v>0</v>
      </c>
      <c r="QP296" s="866">
        <v>0</v>
      </c>
      <c r="QQ296" s="866">
        <v>0</v>
      </c>
      <c r="QR296" s="866">
        <v>0</v>
      </c>
      <c r="QS296" s="866">
        <v>0</v>
      </c>
      <c r="QT296" s="866">
        <v>0</v>
      </c>
      <c r="QU296" s="866">
        <v>0</v>
      </c>
      <c r="QV296" s="866">
        <v>0</v>
      </c>
      <c r="QW296" s="866">
        <v>0</v>
      </c>
      <c r="QX296" s="866">
        <v>0</v>
      </c>
      <c r="QY296" s="866">
        <v>0</v>
      </c>
      <c r="QZ296" s="866">
        <v>0</v>
      </c>
      <c r="RA296" s="866">
        <v>0</v>
      </c>
      <c r="RB296" s="866">
        <v>0</v>
      </c>
      <c r="RC296" s="866">
        <v>0</v>
      </c>
      <c r="RD296" s="866">
        <v>0</v>
      </c>
      <c r="RE296" s="866">
        <v>0</v>
      </c>
      <c r="RF296" s="866">
        <v>0</v>
      </c>
      <c r="RG296" s="866">
        <v>0</v>
      </c>
      <c r="RH296" s="866">
        <v>0</v>
      </c>
      <c r="RI296" s="866">
        <v>0</v>
      </c>
      <c r="RJ296" s="866">
        <v>0</v>
      </c>
      <c r="RK296" s="866">
        <v>0</v>
      </c>
      <c r="RL296" s="866">
        <v>0</v>
      </c>
      <c r="RM296" s="866">
        <v>0</v>
      </c>
      <c r="RN296" s="866">
        <v>0</v>
      </c>
      <c r="RO296" s="866">
        <v>0</v>
      </c>
      <c r="RP296" s="866">
        <v>0</v>
      </c>
      <c r="RQ296" s="866">
        <v>0</v>
      </c>
      <c r="RR296" s="866">
        <v>0</v>
      </c>
      <c r="RS296" s="866">
        <v>0</v>
      </c>
      <c r="RT296" s="866">
        <v>0</v>
      </c>
      <c r="RU296" s="866">
        <v>0</v>
      </c>
      <c r="RV296" s="866">
        <v>0</v>
      </c>
      <c r="RW296" s="866">
        <v>0</v>
      </c>
      <c r="RX296" s="866">
        <v>0</v>
      </c>
      <c r="RY296" s="866">
        <v>0</v>
      </c>
      <c r="RZ296" s="866">
        <v>0</v>
      </c>
      <c r="SA296" s="866">
        <v>0</v>
      </c>
      <c r="SB296" s="866">
        <v>0</v>
      </c>
      <c r="SC296" s="866">
        <v>0</v>
      </c>
      <c r="SD296" s="866">
        <v>0</v>
      </c>
      <c r="SE296" s="866">
        <v>0</v>
      </c>
      <c r="SF296" s="866">
        <v>0</v>
      </c>
      <c r="SG296" s="866">
        <v>0</v>
      </c>
      <c r="SH296" s="866">
        <v>0</v>
      </c>
      <c r="SI296" s="866">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927</v>
      </c>
      <c r="J297" s="762"/>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0.13585422955742654</v>
      </c>
      <c r="BO297" s="861">
        <v>0.13585422955742654</v>
      </c>
      <c r="BP297" s="861">
        <v>0.13585422955742654</v>
      </c>
      <c r="BQ297" s="861">
        <v>0.13585422955742654</v>
      </c>
      <c r="BR297" s="861">
        <v>0.13585422955742654</v>
      </c>
      <c r="BS297" s="861">
        <v>0.13585422955742654</v>
      </c>
      <c r="BT297" s="861">
        <v>0.13585422955742654</v>
      </c>
      <c r="BU297" s="861">
        <v>-1.9924565324426879E-2</v>
      </c>
      <c r="BV297" s="861">
        <v>-1.9924565324426879E-2</v>
      </c>
      <c r="BW297" s="861">
        <v>-1.9924565324426879E-2</v>
      </c>
      <c r="BX297" s="861">
        <v>-1.9924565324426879E-2</v>
      </c>
      <c r="BY297" s="861">
        <v>-0.20761554071296917</v>
      </c>
      <c r="BZ297" s="861">
        <v>-0.20761554071296917</v>
      </c>
      <c r="CA297" s="861">
        <v>0.46283811326056234</v>
      </c>
      <c r="CB297" s="861">
        <v>0.46283811326056234</v>
      </c>
      <c r="CC297" s="861">
        <v>0.46283811326056234</v>
      </c>
      <c r="CD297" s="861">
        <v>-1.0815935830041541</v>
      </c>
      <c r="CE297" s="861">
        <v>-1.0815935830041541</v>
      </c>
      <c r="CF297" s="861">
        <v>-1.0815935830041541</v>
      </c>
      <c r="CG297" s="861">
        <v>-1.0815935830041541</v>
      </c>
      <c r="CH297" s="861">
        <v>-1.6950997983436675</v>
      </c>
      <c r="CI297" s="861">
        <v>-1.8542311404708665</v>
      </c>
      <c r="CJ297" s="861">
        <v>-1.8542311404708665</v>
      </c>
      <c r="CK297" s="861">
        <v>-1.8542311404708665</v>
      </c>
      <c r="CL297" s="861">
        <v>-1.8542311404708665</v>
      </c>
      <c r="CM297" s="861">
        <v>-1.8542311404708665</v>
      </c>
      <c r="CN297" s="861">
        <v>-1.8542311404708665</v>
      </c>
      <c r="CO297" s="861">
        <v>-1.8542311404708665</v>
      </c>
      <c r="CP297" s="861">
        <v>6.6040231262149973E-2</v>
      </c>
      <c r="CQ297" s="861">
        <v>6.6040231262149973E-2</v>
      </c>
      <c r="CR297" s="861">
        <v>6.6040231262149973E-2</v>
      </c>
      <c r="CS297" s="861">
        <v>6.6040231262149973E-2</v>
      </c>
      <c r="CT297" s="861">
        <v>6.6040231262149973E-2</v>
      </c>
      <c r="CU297" s="861">
        <v>6.6040231262149973E-2</v>
      </c>
      <c r="CV297" s="861">
        <v>6.6040231262149973E-2</v>
      </c>
      <c r="CW297" s="861">
        <v>7.6641216638080323E-2</v>
      </c>
      <c r="CX297" s="861">
        <v>7.6641216638080323E-2</v>
      </c>
      <c r="CY297" s="861">
        <v>7.6641216638080323E-2</v>
      </c>
      <c r="CZ297" s="861">
        <v>7.6641216638080323E-2</v>
      </c>
      <c r="DA297" s="861">
        <v>7.6641216638080323E-2</v>
      </c>
      <c r="DB297" s="861">
        <v>-0.21645710791776018</v>
      </c>
      <c r="DC297" s="861">
        <v>-0.21645710791776018</v>
      </c>
      <c r="DD297" s="861">
        <v>-0.21645710791776018</v>
      </c>
      <c r="DE297" s="861">
        <v>-0.21645710791776018</v>
      </c>
      <c r="DF297" s="861">
        <v>-2.6766754251945635E-2</v>
      </c>
      <c r="DG297" s="861">
        <v>0</v>
      </c>
      <c r="DH297" s="861">
        <v>0</v>
      </c>
      <c r="DI297" s="861">
        <v>0</v>
      </c>
      <c r="DJ297" s="861">
        <v>0</v>
      </c>
      <c r="DK297" s="861">
        <v>0</v>
      </c>
      <c r="DL297" s="861">
        <v>0</v>
      </c>
      <c r="DM297" s="861">
        <v>0</v>
      </c>
      <c r="DN297" s="861">
        <v>0.15283600825210453</v>
      </c>
      <c r="DO297" s="861">
        <v>0.15283600825210453</v>
      </c>
      <c r="DP297" s="861">
        <v>0.15283600825210453</v>
      </c>
      <c r="DQ297" s="861">
        <v>0.15283600825210453</v>
      </c>
      <c r="DR297" s="861">
        <v>0.15283600825210453</v>
      </c>
      <c r="DS297" s="861">
        <v>0.15283600825210453</v>
      </c>
      <c r="DT297" s="861">
        <v>0.15283600825210453</v>
      </c>
      <c r="DU297" s="861">
        <v>-0.64754837304391888</v>
      </c>
      <c r="DV297" s="861">
        <v>-0.64754837304391888</v>
      </c>
      <c r="DW297" s="861">
        <v>-0.64754837304391888</v>
      </c>
      <c r="DX297" s="861">
        <v>-0.64754837304391888</v>
      </c>
      <c r="DY297" s="861">
        <v>-1.072680293683665</v>
      </c>
      <c r="DZ297" s="861">
        <v>-1.072680293683665</v>
      </c>
      <c r="EA297" s="861">
        <v>-1.0143048014008</v>
      </c>
      <c r="EB297" s="861">
        <v>-1.0143048014008</v>
      </c>
      <c r="EC297" s="861">
        <v>-1.0143048014008</v>
      </c>
      <c r="ED297" s="861">
        <v>-2.5004249509945407</v>
      </c>
      <c r="EE297" s="861">
        <v>-2.5004249509945407</v>
      </c>
      <c r="EF297" s="861">
        <v>-2.5004249509945407</v>
      </c>
      <c r="EG297" s="861">
        <v>-2.5004249509945407</v>
      </c>
      <c r="EH297" s="861">
        <v>-2.4814614331788798</v>
      </c>
      <c r="EI297" s="861">
        <v>-2.6305291619806974</v>
      </c>
      <c r="EJ297" s="861">
        <v>-2.6305291619806974</v>
      </c>
      <c r="EK297" s="861">
        <v>-2.6305291619806974</v>
      </c>
      <c r="EL297" s="861">
        <v>-2.6305291619806974</v>
      </c>
      <c r="EM297" s="861">
        <v>-2.6305291619806974</v>
      </c>
      <c r="EN297" s="861">
        <v>-2.6305291619806974</v>
      </c>
      <c r="EO297" s="861">
        <v>-2.6305291619806974</v>
      </c>
      <c r="EP297" s="861">
        <v>7.3378034735718245E-2</v>
      </c>
      <c r="EQ297" s="861">
        <v>7.3378034735718245E-2</v>
      </c>
      <c r="ER297" s="861">
        <v>7.3378034735718245E-2</v>
      </c>
      <c r="ES297" s="861">
        <v>7.3378034735718245E-2</v>
      </c>
      <c r="ET297" s="861">
        <v>7.3378034735718245E-2</v>
      </c>
      <c r="EU297" s="861">
        <v>7.3378034735718245E-2</v>
      </c>
      <c r="EV297" s="861">
        <v>7.3378034735718245E-2</v>
      </c>
      <c r="EW297" s="861">
        <v>0.29651665871705113</v>
      </c>
      <c r="EX297" s="861">
        <v>0.29651665871705113</v>
      </c>
      <c r="EY297" s="861">
        <v>0.29651665871705113</v>
      </c>
      <c r="EZ297" s="861">
        <v>0.29651665871705113</v>
      </c>
      <c r="FA297" s="861">
        <v>0.29651665871705113</v>
      </c>
      <c r="FB297" s="861">
        <v>0.78892443606997009</v>
      </c>
      <c r="FC297" s="861">
        <v>0.78892443606997009</v>
      </c>
      <c r="FD297" s="861">
        <v>0.78892443606997009</v>
      </c>
      <c r="FE297" s="861">
        <v>0.78892443606997009</v>
      </c>
      <c r="FF297" s="861">
        <v>0.17196868752745154</v>
      </c>
      <c r="FG297" s="861">
        <v>0.17196868752745154</v>
      </c>
      <c r="FH297" s="861">
        <v>0.17196868752745154</v>
      </c>
      <c r="FI297" s="861">
        <v>0.17196868752745154</v>
      </c>
      <c r="FJ297" s="861">
        <v>0.17196868752745154</v>
      </c>
      <c r="FK297" s="861">
        <v>0.17196868752745154</v>
      </c>
      <c r="FL297" s="861">
        <v>0.17196868752745154</v>
      </c>
      <c r="FM297" s="861">
        <v>0.17196868752745154</v>
      </c>
      <c r="FN297" s="861">
        <v>0.10189067216807057</v>
      </c>
      <c r="FO297" s="861">
        <v>0.10189067216807057</v>
      </c>
      <c r="FP297" s="861">
        <v>0.10189067216807057</v>
      </c>
      <c r="FQ297" s="861">
        <v>0.10189067216807057</v>
      </c>
      <c r="FR297" s="861">
        <v>0.10189067216807057</v>
      </c>
      <c r="FS297" s="861">
        <v>0.10189067216807057</v>
      </c>
      <c r="FT297" s="861">
        <v>0.10189067216807057</v>
      </c>
      <c r="FU297" s="861">
        <v>-0.72724663434163261</v>
      </c>
      <c r="FV297" s="861">
        <v>-0.72724663434163261</v>
      </c>
      <c r="FW297" s="861">
        <v>-0.72724663434163261</v>
      </c>
      <c r="FX297" s="861">
        <v>-0.72724663434163261</v>
      </c>
      <c r="FY297" s="861">
        <v>-1.2110906541589754</v>
      </c>
      <c r="FZ297" s="861">
        <v>-1.2110906541589754</v>
      </c>
      <c r="GA297" s="861">
        <v>-1.1324762345737103</v>
      </c>
      <c r="GB297" s="861">
        <v>-1.1324762345737103</v>
      </c>
      <c r="GC297" s="861">
        <v>-1.1324762345737103</v>
      </c>
      <c r="GD297" s="861">
        <v>-2.9221918179034514</v>
      </c>
      <c r="GE297" s="861">
        <v>-2.9221918179034514</v>
      </c>
      <c r="GF297" s="861">
        <v>-2.9221918179034514</v>
      </c>
      <c r="GG297" s="861">
        <v>-2.9221918179034514</v>
      </c>
      <c r="GH297" s="861">
        <v>-3.5815537906195178</v>
      </c>
      <c r="GI297" s="861">
        <v>-3.7306215194213355</v>
      </c>
      <c r="GJ297" s="861">
        <v>-3.7306215194213355</v>
      </c>
      <c r="GK297" s="861">
        <v>-3.7306215194213355</v>
      </c>
      <c r="GL297" s="861">
        <v>-3.7306215194213355</v>
      </c>
      <c r="GM297" s="861">
        <v>-3.7306215194213355</v>
      </c>
      <c r="GN297" s="861">
        <v>-3.7306215194213355</v>
      </c>
      <c r="GO297" s="861">
        <v>-3.7306215194213355</v>
      </c>
      <c r="GP297" s="861">
        <v>0.23236377666312968</v>
      </c>
      <c r="GQ297" s="861">
        <v>0.23236377666312968</v>
      </c>
      <c r="GR297" s="861">
        <v>0.23236377666312968</v>
      </c>
      <c r="GS297" s="861">
        <v>0.23236377666312968</v>
      </c>
      <c r="GT297" s="861">
        <v>0.23236377666312968</v>
      </c>
      <c r="GU297" s="861">
        <v>0.23236377666312968</v>
      </c>
      <c r="GV297" s="861">
        <v>0.23236377666312968</v>
      </c>
      <c r="GW297" s="861">
        <v>0.2639249566284505</v>
      </c>
      <c r="GX297" s="861">
        <v>0.2639249566284505</v>
      </c>
      <c r="GY297" s="861">
        <v>0.2639249566284505</v>
      </c>
      <c r="GZ297" s="861">
        <v>0.2639249566284505</v>
      </c>
      <c r="HA297" s="861">
        <v>0.2639249566284505</v>
      </c>
      <c r="HB297" s="861">
        <v>0.76812054492453985</v>
      </c>
      <c r="HC297" s="861">
        <v>0.76812054492453985</v>
      </c>
      <c r="HD297" s="861">
        <v>0.76812054492453985</v>
      </c>
      <c r="HE297" s="861">
        <v>0.76812054492453985</v>
      </c>
      <c r="HF297" s="861">
        <v>0.2803409199769975</v>
      </c>
      <c r="HG297" s="861">
        <v>0.28504776801861009</v>
      </c>
      <c r="HH297" s="861">
        <v>0.28504776801861009</v>
      </c>
      <c r="HI297" s="861">
        <v>0.28504776801861009</v>
      </c>
      <c r="HJ297" s="861">
        <v>0.28504776801861009</v>
      </c>
      <c r="HK297" s="861">
        <v>0.28504776801861009</v>
      </c>
      <c r="HL297" s="861">
        <v>0.28504776801861009</v>
      </c>
      <c r="HM297" s="861">
        <v>0.28504776801861009</v>
      </c>
      <c r="HN297" s="861">
        <v>0.28869023780952929</v>
      </c>
      <c r="HO297" s="861">
        <v>0.28869023780952929</v>
      </c>
      <c r="HP297" s="861">
        <v>0.28869023780952929</v>
      </c>
      <c r="HQ297" s="861">
        <v>0.28869023780952929</v>
      </c>
      <c r="HR297" s="861">
        <v>0.28869023780952929</v>
      </c>
      <c r="HS297" s="861">
        <v>0.28869023780952929</v>
      </c>
      <c r="HT297" s="861">
        <v>0.28869023780952929</v>
      </c>
      <c r="HU297" s="861">
        <v>-0.62762380771948933</v>
      </c>
      <c r="HV297" s="861">
        <v>-0.62762380771948933</v>
      </c>
      <c r="HW297" s="861">
        <v>-0.62762380771948933</v>
      </c>
      <c r="HX297" s="861">
        <v>-0.62762380771948933</v>
      </c>
      <c r="HY297" s="861">
        <v>-1.0957486870962176</v>
      </c>
      <c r="HZ297" s="861">
        <v>-1.0957486870962176</v>
      </c>
      <c r="IA297" s="861">
        <v>-0.99460956253864996</v>
      </c>
      <c r="IB297" s="861">
        <v>-0.99460956253864996</v>
      </c>
      <c r="IC297" s="861">
        <v>-0.99460956253864996</v>
      </c>
      <c r="ID297" s="861">
        <v>-2.8052817883676751</v>
      </c>
      <c r="IE297" s="861">
        <v>-2.8052817883676751</v>
      </c>
      <c r="IF297" s="861">
        <v>-2.8052817883676751</v>
      </c>
      <c r="IG297" s="861">
        <v>-2.8052817883676751</v>
      </c>
      <c r="IH297" s="861">
        <v>-3.2717620281532476</v>
      </c>
      <c r="II297" s="861">
        <v>-3.4208297569550652</v>
      </c>
      <c r="IJ297" s="861">
        <v>-3.4208297569550652</v>
      </c>
      <c r="IK297" s="861">
        <v>-3.4208297569550652</v>
      </c>
      <c r="IL297" s="861">
        <v>-3.4208297569550652</v>
      </c>
      <c r="IM297" s="861">
        <v>-3.4208297569550652</v>
      </c>
      <c r="IN297" s="861">
        <v>-3.4208297569550652</v>
      </c>
      <c r="IO297" s="861">
        <v>-3.4208297569550652</v>
      </c>
      <c r="IP297" s="861">
        <v>3.179714838547909E-2</v>
      </c>
      <c r="IQ297" s="861">
        <v>3.179714838547909E-2</v>
      </c>
      <c r="IR297" s="861">
        <v>3.179714838547909E-2</v>
      </c>
      <c r="IS297" s="861">
        <v>3.179714838547909E-2</v>
      </c>
      <c r="IT297" s="861">
        <v>3.179714838547909E-2</v>
      </c>
      <c r="IU297" s="861">
        <v>3.179714838547909E-2</v>
      </c>
      <c r="IV297" s="861">
        <v>3.179714838547909E-2</v>
      </c>
      <c r="IW297" s="861">
        <v>0.27992308305065094</v>
      </c>
      <c r="IX297" s="861">
        <v>0.27992308305065094</v>
      </c>
      <c r="IY297" s="861">
        <v>0.27992308305065094</v>
      </c>
      <c r="IZ297" s="861">
        <v>0.27992308305065094</v>
      </c>
      <c r="JA297" s="861">
        <v>0.27992308305065094</v>
      </c>
      <c r="JB297" s="861">
        <v>0.64577008437049077</v>
      </c>
      <c r="JC297" s="861">
        <v>0.64577008437049077</v>
      </c>
      <c r="JD297" s="861">
        <v>0.64577008437049077</v>
      </c>
      <c r="JE297" s="861">
        <v>0.64577008437049077</v>
      </c>
      <c r="JF297" s="861">
        <v>0.29681306438660382</v>
      </c>
      <c r="JG297" s="861">
        <v>0.29681306438660382</v>
      </c>
      <c r="JH297" s="861">
        <v>0.29681306438660382</v>
      </c>
      <c r="JI297" s="861">
        <v>0.29681306438660382</v>
      </c>
      <c r="JJ297" s="861">
        <v>0.29681306438660382</v>
      </c>
      <c r="JK297" s="861">
        <v>0.29681306438660382</v>
      </c>
      <c r="JL297" s="861">
        <v>0.29681306438660382</v>
      </c>
      <c r="JM297" s="861">
        <v>0.29681306438660382</v>
      </c>
      <c r="JN297" s="861">
        <v>0.18679956564145872</v>
      </c>
      <c r="JO297" s="861">
        <v>0.18679956564145872</v>
      </c>
      <c r="JP297" s="861">
        <v>0.18679956564145872</v>
      </c>
      <c r="JQ297" s="861">
        <v>0.18679956564145872</v>
      </c>
      <c r="JR297" s="861">
        <v>0.18679956564145872</v>
      </c>
      <c r="JS297" s="861">
        <v>0.18679956564145872</v>
      </c>
      <c r="JT297" s="861">
        <v>0.18679956564145872</v>
      </c>
      <c r="JU297" s="861">
        <v>-0.47818956778628063</v>
      </c>
      <c r="JV297" s="861">
        <v>-0.47818956778628063</v>
      </c>
      <c r="JW297" s="861">
        <v>-0.47818956778628063</v>
      </c>
      <c r="JX297" s="861">
        <v>-0.47818956778628063</v>
      </c>
      <c r="JY297" s="861">
        <v>-0.91120153979580287</v>
      </c>
      <c r="JZ297" s="861">
        <v>-0.91120153979580287</v>
      </c>
      <c r="KA297" s="861">
        <v>-0.79765717391713498</v>
      </c>
      <c r="KB297" s="861">
        <v>-0.79765717391713498</v>
      </c>
      <c r="KC297" s="861">
        <v>-0.79765717391713498</v>
      </c>
      <c r="KD297" s="861">
        <v>-2.5391514782222462</v>
      </c>
      <c r="KE297" s="861">
        <v>-2.5391514782222462</v>
      </c>
      <c r="KF297" s="861">
        <v>-2.5391514782222462</v>
      </c>
      <c r="KG297" s="861">
        <v>-2.5391514782222462</v>
      </c>
      <c r="KH297" s="861">
        <v>-3.1400147918355916</v>
      </c>
      <c r="KI297" s="861">
        <v>-3.2890825206374092</v>
      </c>
      <c r="KJ297" s="861">
        <v>-3.2890825206374092</v>
      </c>
      <c r="KK297" s="861">
        <v>-3.2890825206374092</v>
      </c>
      <c r="KL297" s="861">
        <v>-3.2890825206374092</v>
      </c>
      <c r="KM297" s="861">
        <v>-3.2890825206374092</v>
      </c>
      <c r="KN297" s="861">
        <v>-3.2890825206374092</v>
      </c>
      <c r="KO297" s="861">
        <v>-3.2890825206374092</v>
      </c>
      <c r="KP297" s="861">
        <v>0.12963452803310993</v>
      </c>
      <c r="KQ297" s="861">
        <v>0.12963452803310993</v>
      </c>
      <c r="KR297" s="861">
        <v>0.12963452803310993</v>
      </c>
      <c r="KS297" s="861">
        <v>0.12963452803310993</v>
      </c>
      <c r="KT297" s="861">
        <v>0.12963452803310993</v>
      </c>
      <c r="KU297" s="861">
        <v>0.12963452803310993</v>
      </c>
      <c r="KV297" s="861">
        <v>0.12963452803310993</v>
      </c>
      <c r="KW297" s="861">
        <v>0.25543990759112134</v>
      </c>
      <c r="KX297" s="861">
        <v>0.25543990759112134</v>
      </c>
      <c r="KY297" s="861">
        <v>0.25543990759112134</v>
      </c>
      <c r="KZ297" s="861">
        <v>0.25543990759112134</v>
      </c>
      <c r="LA297" s="861">
        <v>0.25543990759112134</v>
      </c>
      <c r="LB297" s="861">
        <v>0.64577008437049077</v>
      </c>
      <c r="LC297" s="861">
        <v>0.64577008437049077</v>
      </c>
      <c r="LD297" s="861">
        <v>0.64577008437049077</v>
      </c>
      <c r="LE297" s="861">
        <v>0.64577008437049077</v>
      </c>
      <c r="LF297" s="861">
        <v>0.48469855006929841</v>
      </c>
      <c r="LG297" s="861">
        <v>0.49407469701873286</v>
      </c>
      <c r="LH297" s="861">
        <v>0.49407469701873286</v>
      </c>
      <c r="LI297" s="861">
        <v>0.49407469701873286</v>
      </c>
      <c r="LJ297" s="861">
        <v>0.49407469701873286</v>
      </c>
      <c r="LK297" s="861">
        <v>0.49407469701873286</v>
      </c>
      <c r="LL297" s="861">
        <v>0.49407469701873286</v>
      </c>
      <c r="LM297" s="861">
        <v>0.49407469701873286</v>
      </c>
      <c r="LN297" s="861">
        <v>0.54341691822970439</v>
      </c>
      <c r="LO297" s="861">
        <v>0.54341691822970439</v>
      </c>
      <c r="LP297" s="861">
        <v>0.54341691822970439</v>
      </c>
      <c r="LQ297" s="861">
        <v>0.54341691822970439</v>
      </c>
      <c r="LR297" s="861">
        <v>0.54341691822970439</v>
      </c>
      <c r="LS297" s="861">
        <v>0.54341691822970439</v>
      </c>
      <c r="LT297" s="861">
        <v>0.54341691822970439</v>
      </c>
      <c r="LU297" s="861">
        <v>-0.41841587181299289</v>
      </c>
      <c r="LV297" s="861">
        <v>-0.41841587181299289</v>
      </c>
      <c r="LW297" s="861">
        <v>-0.41841587181299289</v>
      </c>
      <c r="LX297" s="861">
        <v>-0.41841587181299289</v>
      </c>
      <c r="LY297" s="861">
        <v>-0.91120153979580287</v>
      </c>
      <c r="LZ297" s="861">
        <v>-0.91120153979580287</v>
      </c>
      <c r="MA297" s="861">
        <v>-0.79765717391713498</v>
      </c>
      <c r="MB297" s="861">
        <v>-0.79765717391713498</v>
      </c>
      <c r="MC297" s="861">
        <v>-0.79765717391713498</v>
      </c>
      <c r="MD297" s="861">
        <v>-2.5361824200096654</v>
      </c>
      <c r="ME297" s="861">
        <v>-2.5361824200096654</v>
      </c>
      <c r="MF297" s="861">
        <v>-2.5361824200096654</v>
      </c>
      <c r="MG297" s="861">
        <v>-2.5361824200096654</v>
      </c>
      <c r="MH297" s="861">
        <v>-3.1400147918355916</v>
      </c>
      <c r="MI297" s="861">
        <v>-3.2890825206374092</v>
      </c>
      <c r="MJ297" s="861">
        <v>-3.2890825206374092</v>
      </c>
      <c r="MK297" s="861">
        <v>-3.2890825206374092</v>
      </c>
      <c r="ML297" s="861">
        <v>-3.2890825206374092</v>
      </c>
      <c r="MM297" s="861">
        <v>-3.2890825206374092</v>
      </c>
      <c r="MN297" s="861">
        <v>-3.2890825206374092</v>
      </c>
      <c r="MO297" s="861">
        <v>-3.2890825206374092</v>
      </c>
      <c r="MP297" s="861">
        <v>-0.53565965357080003</v>
      </c>
      <c r="MQ297" s="861">
        <v>-0.53565965357080003</v>
      </c>
      <c r="MR297" s="861">
        <v>-0.53565965357080003</v>
      </c>
      <c r="MS297" s="861">
        <v>-0.53565965357080003</v>
      </c>
      <c r="MT297" s="861">
        <v>-0.53565965357080003</v>
      </c>
      <c r="MU297" s="861">
        <v>-0.53565965357080003</v>
      </c>
      <c r="MV297" s="861">
        <v>-0.53565965357080003</v>
      </c>
      <c r="MW297" s="861">
        <v>-5.5392730375238841E-2</v>
      </c>
      <c r="MX297" s="861">
        <v>-5.5392730375238841E-2</v>
      </c>
      <c r="MY297" s="861">
        <v>-5.5392730375238841E-2</v>
      </c>
      <c r="MZ297" s="861">
        <v>-5.5392730375238841E-2</v>
      </c>
      <c r="NA297" s="861">
        <v>-5.5392730375238841E-2</v>
      </c>
      <c r="NB297" s="861">
        <v>0.64577008437049077</v>
      </c>
      <c r="NC297" s="861">
        <v>0.64577008437049077</v>
      </c>
      <c r="ND297" s="861">
        <v>0.64577008437049077</v>
      </c>
      <c r="NE297" s="861">
        <v>0.64577008437049077</v>
      </c>
      <c r="NF297" s="861">
        <v>0.48469855006929841</v>
      </c>
      <c r="NG297" s="861">
        <v>0.49407469701873286</v>
      </c>
      <c r="NH297" s="861">
        <v>0.49407469701873286</v>
      </c>
      <c r="NI297" s="861">
        <v>0.49407469701873286</v>
      </c>
      <c r="NJ297" s="861">
        <v>0.49407469701873286</v>
      </c>
      <c r="NK297" s="861">
        <v>0.49407469701873286</v>
      </c>
      <c r="NL297" s="861">
        <v>0.49407469701873286</v>
      </c>
      <c r="NM297" s="861">
        <v>0.49407469701873286</v>
      </c>
      <c r="NN297" s="861">
        <v>0.54341691822970439</v>
      </c>
      <c r="NO297" s="861">
        <v>0.54341691822970439</v>
      </c>
      <c r="NP297" s="861">
        <v>0.54341691822970439</v>
      </c>
      <c r="NQ297" s="861">
        <v>0.54341691822970439</v>
      </c>
      <c r="NR297" s="861">
        <v>0.54341691822970439</v>
      </c>
      <c r="NS297" s="861">
        <v>0.54341691822970439</v>
      </c>
      <c r="NT297" s="861">
        <v>0.54341691822970439</v>
      </c>
      <c r="NU297" s="861">
        <v>-0.41841587181299289</v>
      </c>
      <c r="NV297" s="861">
        <v>-0.41841587181299289</v>
      </c>
      <c r="NW297" s="861">
        <v>-0.41841587181299289</v>
      </c>
      <c r="NX297" s="861">
        <v>-0.41841587181299289</v>
      </c>
      <c r="NY297" s="861">
        <v>-0.91120153979580287</v>
      </c>
      <c r="NZ297" s="861">
        <v>-0.91120153979580287</v>
      </c>
      <c r="OA297" s="861">
        <v>-0.79765717391713498</v>
      </c>
      <c r="OB297" s="861">
        <v>-0.79765717391713498</v>
      </c>
      <c r="OC297" s="861">
        <v>-0.79765717391713498</v>
      </c>
      <c r="OD297" s="861">
        <v>-2.5361824200096654</v>
      </c>
      <c r="OE297" s="861">
        <v>-2.5361824200096654</v>
      </c>
      <c r="OF297" s="861">
        <v>-2.5361824200096654</v>
      </c>
      <c r="OG297" s="861">
        <v>-2.5361824200096654</v>
      </c>
      <c r="OH297" s="861">
        <v>-3.1400147918355916</v>
      </c>
      <c r="OI297" s="861">
        <v>-3.2890825206374092</v>
      </c>
      <c r="OJ297" s="861">
        <v>-3.2890825206374092</v>
      </c>
      <c r="OK297" s="861">
        <v>-3.2890825206374092</v>
      </c>
      <c r="OL297" s="861">
        <v>-3.2890825206374092</v>
      </c>
      <c r="OM297" s="861">
        <v>-3.2890825206374092</v>
      </c>
      <c r="ON297" s="861">
        <v>-3.2890825206374092</v>
      </c>
      <c r="OO297" s="861">
        <v>-3.2890825206374092</v>
      </c>
      <c r="OP297" s="861">
        <v>-0.53565965357080003</v>
      </c>
      <c r="OQ297" s="861">
        <v>-0.53565965357080003</v>
      </c>
      <c r="OR297" s="861">
        <v>-0.53565965357080003</v>
      </c>
      <c r="OS297" s="861">
        <v>-0.53565965357080003</v>
      </c>
      <c r="OT297" s="861">
        <v>-0.53565965357080003</v>
      </c>
      <c r="OU297" s="861">
        <v>-0.53565965357080003</v>
      </c>
      <c r="OV297" s="861">
        <v>-0.53565965357080003</v>
      </c>
      <c r="OW297" s="861">
        <v>-5.5392730375238841E-2</v>
      </c>
      <c r="OX297" s="861">
        <v>-5.5392730375238841E-2</v>
      </c>
      <c r="OY297" s="861">
        <v>-5.5392730375238841E-2</v>
      </c>
      <c r="OZ297" s="861">
        <v>-5.5392730375238841E-2</v>
      </c>
      <c r="PA297" s="861">
        <v>-5.5392730375238841E-2</v>
      </c>
      <c r="PB297" s="861">
        <v>0.64577008437049077</v>
      </c>
      <c r="PC297" s="861">
        <v>0.64577008437049077</v>
      </c>
      <c r="PD297" s="861">
        <v>0.64577008437049077</v>
      </c>
      <c r="PE297" s="861">
        <v>0.64577008437049077</v>
      </c>
      <c r="PF297" s="861">
        <v>0.48469855006929841</v>
      </c>
      <c r="PG297" s="861">
        <v>0.49407469701873286</v>
      </c>
      <c r="PH297" s="861">
        <v>0.49407469701873286</v>
      </c>
      <c r="PI297" s="861">
        <v>0.49407469701873286</v>
      </c>
      <c r="PJ297" s="861">
        <v>0.49407469701873286</v>
      </c>
      <c r="PK297" s="861">
        <v>0.49407469701873286</v>
      </c>
      <c r="PL297" s="861">
        <v>0.49407469701873286</v>
      </c>
      <c r="PM297" s="861">
        <v>0.49407469701873286</v>
      </c>
      <c r="PN297" s="861">
        <v>0.54341691822970439</v>
      </c>
      <c r="PO297" s="861">
        <v>0.54341691822970439</v>
      </c>
      <c r="PP297" s="861">
        <v>0.54341691822970439</v>
      </c>
      <c r="PQ297" s="861">
        <v>0.54341691822970439</v>
      </c>
      <c r="PR297" s="861">
        <v>0.54341691822970439</v>
      </c>
      <c r="PS297" s="861">
        <v>0.54341691822970439</v>
      </c>
      <c r="PT297" s="861">
        <v>0.54341691822970439</v>
      </c>
      <c r="PU297" s="861">
        <v>-0.41841587181299289</v>
      </c>
      <c r="PV297" s="861">
        <v>-0.41841587181299289</v>
      </c>
      <c r="PW297" s="861">
        <v>-0.41841587181299289</v>
      </c>
      <c r="PX297" s="861">
        <v>-0.41841587181299289</v>
      </c>
      <c r="PY297" s="861">
        <v>-0.91120153979580287</v>
      </c>
      <c r="PZ297" s="861">
        <v>-0.91120153979580287</v>
      </c>
      <c r="QA297" s="861">
        <v>-0.79765717391713498</v>
      </c>
      <c r="QB297" s="861">
        <v>-0.79765717391713498</v>
      </c>
      <c r="QC297" s="861">
        <v>-0.79765717391713498</v>
      </c>
      <c r="QD297" s="861">
        <v>-2.5361824200096654</v>
      </c>
      <c r="QE297" s="861">
        <v>-2.5361824200096654</v>
      </c>
      <c r="QF297" s="861">
        <v>-2.5361824200096654</v>
      </c>
      <c r="QG297" s="861">
        <v>-2.5361824200096654</v>
      </c>
      <c r="QH297" s="861">
        <v>-3.1400147918355916</v>
      </c>
      <c r="QI297" s="861">
        <v>-3.2890825206374092</v>
      </c>
      <c r="QJ297" s="861">
        <v>-3.2890825206374092</v>
      </c>
      <c r="QK297" s="861">
        <v>-3.2890825206374092</v>
      </c>
      <c r="QL297" s="861">
        <v>-3.2890825206374092</v>
      </c>
      <c r="QM297" s="861">
        <v>-3.2890825206374092</v>
      </c>
      <c r="QN297" s="861">
        <v>-3.2890825206374092</v>
      </c>
      <c r="QO297" s="861">
        <v>-3.2890825206374092</v>
      </c>
      <c r="QP297" s="861">
        <v>-0.53565965357080003</v>
      </c>
      <c r="QQ297" s="861">
        <v>-0.53565965357080003</v>
      </c>
      <c r="QR297" s="861">
        <v>-0.53565965357080003</v>
      </c>
      <c r="QS297" s="861">
        <v>-0.53565965357080003</v>
      </c>
      <c r="QT297" s="861">
        <v>-0.53565965357080003</v>
      </c>
      <c r="QU297" s="861">
        <v>-0.53565965357080003</v>
      </c>
      <c r="QV297" s="861">
        <v>-0.53565965357080003</v>
      </c>
      <c r="QW297" s="861">
        <v>-5.5392730375238841E-2</v>
      </c>
      <c r="QX297" s="861">
        <v>-5.5392730375238841E-2</v>
      </c>
      <c r="QY297" s="861">
        <v>-5.5392730375238841E-2</v>
      </c>
      <c r="QZ297" s="861">
        <v>-5.5392730375238841E-2</v>
      </c>
      <c r="RA297" s="861">
        <v>-5.5392730375238841E-2</v>
      </c>
      <c r="RB297" s="861">
        <v>0.64577008437049077</v>
      </c>
      <c r="RC297" s="861">
        <v>0.64577008437049077</v>
      </c>
      <c r="RD297" s="861">
        <v>0.64577008437049077</v>
      </c>
      <c r="RE297" s="861">
        <v>0.64577008437049077</v>
      </c>
      <c r="RF297" s="861">
        <v>0.48469855006929841</v>
      </c>
      <c r="RG297" s="861">
        <v>0.49407469701873286</v>
      </c>
      <c r="RH297" s="861">
        <v>0.49407469701873286</v>
      </c>
      <c r="RI297" s="861">
        <v>0.49407469701873286</v>
      </c>
      <c r="RJ297" s="861">
        <v>0.49407469701873286</v>
      </c>
      <c r="RK297" s="861">
        <v>0.49407469701873286</v>
      </c>
      <c r="RL297" s="861">
        <v>0.49407469701873286</v>
      </c>
      <c r="RM297" s="861">
        <v>0.49407469701873286</v>
      </c>
      <c r="RN297" s="861">
        <v>0.54341691822970439</v>
      </c>
      <c r="RO297" s="861">
        <v>0.54341691822970439</v>
      </c>
      <c r="RP297" s="861">
        <v>0.54341691822970439</v>
      </c>
      <c r="RQ297" s="861">
        <v>0.54341691822970439</v>
      </c>
      <c r="RR297" s="861">
        <v>0.54341691822970439</v>
      </c>
      <c r="RS297" s="861">
        <v>0.54341691822970439</v>
      </c>
      <c r="RT297" s="861">
        <v>0.54341691822970439</v>
      </c>
      <c r="RU297" s="861">
        <v>-0.41841587181299289</v>
      </c>
      <c r="RV297" s="861">
        <v>-0.41841587181299289</v>
      </c>
      <c r="RW297" s="861">
        <v>-0.41841587181299289</v>
      </c>
      <c r="RX297" s="861">
        <v>-0.41841587181299289</v>
      </c>
      <c r="RY297" s="861">
        <v>-0.91120153979580287</v>
      </c>
      <c r="RZ297" s="861">
        <v>-0.91120153979580287</v>
      </c>
      <c r="SA297" s="861">
        <v>-0.79765717391713498</v>
      </c>
      <c r="SB297" s="861">
        <v>-0.79765717391713498</v>
      </c>
      <c r="SC297" s="861">
        <v>-0.79765717391713498</v>
      </c>
      <c r="SD297" s="861">
        <v>-2.5361824200096654</v>
      </c>
      <c r="SE297" s="861">
        <v>-2.5361824200096654</v>
      </c>
      <c r="SF297" s="861">
        <v>-2.5361824200096654</v>
      </c>
      <c r="SG297" s="861">
        <v>-2.5361824200096654</v>
      </c>
      <c r="SH297" s="861">
        <v>-3.1400147918355916</v>
      </c>
      <c r="SI297" s="861">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928</v>
      </c>
      <c r="J298" s="764"/>
      <c r="K298" s="862">
        <v>0</v>
      </c>
      <c r="L298" s="862">
        <v>0</v>
      </c>
      <c r="M298" s="862">
        <v>0</v>
      </c>
      <c r="N298" s="862">
        <v>0</v>
      </c>
      <c r="O298" s="862">
        <v>0</v>
      </c>
      <c r="P298" s="862">
        <v>0</v>
      </c>
      <c r="Q298" s="862">
        <v>0</v>
      </c>
      <c r="R298" s="862">
        <v>0</v>
      </c>
      <c r="S298" s="862">
        <v>0</v>
      </c>
      <c r="T298" s="862">
        <v>0</v>
      </c>
      <c r="U298" s="862">
        <v>0</v>
      </c>
      <c r="V298" s="862">
        <v>0</v>
      </c>
      <c r="W298" s="862">
        <v>0</v>
      </c>
      <c r="X298" s="862">
        <v>0</v>
      </c>
      <c r="Y298" s="862">
        <v>0</v>
      </c>
      <c r="Z298" s="862">
        <v>0</v>
      </c>
      <c r="AA298" s="862">
        <v>0</v>
      </c>
      <c r="AB298" s="862">
        <v>0</v>
      </c>
      <c r="AC298" s="862">
        <v>0</v>
      </c>
      <c r="AD298" s="862">
        <v>0</v>
      </c>
      <c r="AE298" s="862">
        <v>0</v>
      </c>
      <c r="AF298" s="862">
        <v>0</v>
      </c>
      <c r="AG298" s="862">
        <v>0</v>
      </c>
      <c r="AH298" s="862">
        <v>0</v>
      </c>
      <c r="AI298" s="862">
        <v>0</v>
      </c>
      <c r="AJ298" s="862">
        <v>0</v>
      </c>
      <c r="AK298" s="862">
        <v>0</v>
      </c>
      <c r="AL298" s="862">
        <v>0</v>
      </c>
      <c r="AM298" s="862">
        <v>0</v>
      </c>
      <c r="AN298" s="862">
        <v>0</v>
      </c>
      <c r="AO298" s="862">
        <v>0</v>
      </c>
      <c r="AP298" s="862">
        <v>0</v>
      </c>
      <c r="AQ298" s="862">
        <v>0</v>
      </c>
      <c r="AR298" s="862">
        <v>0</v>
      </c>
      <c r="AS298" s="862">
        <v>0</v>
      </c>
      <c r="AT298" s="862">
        <v>0</v>
      </c>
      <c r="AU298" s="862">
        <v>0</v>
      </c>
      <c r="AV298" s="862">
        <v>0</v>
      </c>
      <c r="AW298" s="862">
        <v>0</v>
      </c>
      <c r="AX298" s="862">
        <v>0</v>
      </c>
      <c r="AY298" s="862">
        <v>0</v>
      </c>
      <c r="AZ298" s="862">
        <v>0</v>
      </c>
      <c r="BA298" s="862">
        <v>0</v>
      </c>
      <c r="BB298" s="862">
        <v>0</v>
      </c>
      <c r="BC298" s="862">
        <v>0</v>
      </c>
      <c r="BD298" s="862">
        <v>0</v>
      </c>
      <c r="BE298" s="862">
        <v>0</v>
      </c>
      <c r="BF298" s="862">
        <v>0</v>
      </c>
      <c r="BG298" s="862">
        <v>0</v>
      </c>
      <c r="BH298" s="862">
        <v>0</v>
      </c>
      <c r="BI298" s="862">
        <v>0</v>
      </c>
      <c r="BJ298" s="862">
        <v>0</v>
      </c>
      <c r="BK298" s="862">
        <v>0</v>
      </c>
      <c r="BL298" s="862">
        <v>0</v>
      </c>
      <c r="BM298" s="862">
        <v>0</v>
      </c>
      <c r="BN298" s="862">
        <v>-0.2632175697675132</v>
      </c>
      <c r="BO298" s="862">
        <v>-0.2632175697675132</v>
      </c>
      <c r="BP298" s="862">
        <v>-0.2632175697675132</v>
      </c>
      <c r="BQ298" s="862">
        <v>-0.2632175697675132</v>
      </c>
      <c r="BR298" s="862">
        <v>-0.2632175697675132</v>
      </c>
      <c r="BS298" s="862">
        <v>-0.2632175697675132</v>
      </c>
      <c r="BT298" s="862">
        <v>-0.2632175697675132</v>
      </c>
      <c r="BU298" s="862">
        <v>-0.16935880525764002</v>
      </c>
      <c r="BV298" s="862">
        <v>-0.16935880525764002</v>
      </c>
      <c r="BW298" s="862">
        <v>-0.16935880525764002</v>
      </c>
      <c r="BX298" s="862">
        <v>-0.16935880525764002</v>
      </c>
      <c r="BY298" s="862">
        <v>2.3068393412550847E-2</v>
      </c>
      <c r="BZ298" s="862">
        <v>2.3068393412550847E-2</v>
      </c>
      <c r="CA298" s="862">
        <v>-1.969523886215363E-2</v>
      </c>
      <c r="CB298" s="862">
        <v>-1.969523886215363E-2</v>
      </c>
      <c r="CC298" s="862">
        <v>-1.969523886215363E-2</v>
      </c>
      <c r="CD298" s="862">
        <v>-2.3811764307810308</v>
      </c>
      <c r="CE298" s="862">
        <v>-2.3811764307810308</v>
      </c>
      <c r="CF298" s="862">
        <v>-2.3811764307810308</v>
      </c>
      <c r="CG298" s="862">
        <v>-2.3811764307810308</v>
      </c>
      <c r="CH298" s="862">
        <v>-2.6771387478258832</v>
      </c>
      <c r="CI298" s="862">
        <v>-2.6872023611512645</v>
      </c>
      <c r="CJ298" s="862">
        <v>-2.6872023611512645</v>
      </c>
      <c r="CK298" s="862">
        <v>-2.6872023611512645</v>
      </c>
      <c r="CL298" s="862">
        <v>-2.6872023611512645</v>
      </c>
      <c r="CM298" s="862">
        <v>-2.6872023611512645</v>
      </c>
      <c r="CN298" s="862">
        <v>-2.6872023611512645</v>
      </c>
      <c r="CO298" s="862">
        <v>-2.6872023611512645</v>
      </c>
      <c r="CP298" s="862">
        <v>0.17366134887455154</v>
      </c>
      <c r="CQ298" s="862">
        <v>0.17366134887455154</v>
      </c>
      <c r="CR298" s="862">
        <v>0.17366134887455154</v>
      </c>
      <c r="CS298" s="862">
        <v>0.17366134887455154</v>
      </c>
      <c r="CT298" s="862">
        <v>0.17366134887455154</v>
      </c>
      <c r="CU298" s="862">
        <v>0.17366134887455154</v>
      </c>
      <c r="CV298" s="862">
        <v>0.17366134887455154</v>
      </c>
      <c r="CW298" s="862">
        <v>8.2128211045120025E-2</v>
      </c>
      <c r="CX298" s="862">
        <v>8.2128211045120025E-2</v>
      </c>
      <c r="CY298" s="862">
        <v>8.2128211045120025E-2</v>
      </c>
      <c r="CZ298" s="862">
        <v>8.2128211045120025E-2</v>
      </c>
      <c r="DA298" s="862">
        <v>8.2128211045120025E-2</v>
      </c>
      <c r="DB298" s="862">
        <v>-0.23865783693496567</v>
      </c>
      <c r="DC298" s="862">
        <v>-0.23865783693496567</v>
      </c>
      <c r="DD298" s="862">
        <v>-0.23865783693496567</v>
      </c>
      <c r="DE298" s="862">
        <v>-0.23865783693496567</v>
      </c>
      <c r="DF298" s="862">
        <v>-4.6841819940902418E-2</v>
      </c>
      <c r="DG298" s="862">
        <v>-3.3458442814930045E-2</v>
      </c>
      <c r="DH298" s="862">
        <v>-3.3458442814930045E-2</v>
      </c>
      <c r="DI298" s="862">
        <v>-3.3458442814930045E-2</v>
      </c>
      <c r="DJ298" s="862">
        <v>-3.3458442814930045E-2</v>
      </c>
      <c r="DK298" s="862">
        <v>-3.3458442814930045E-2</v>
      </c>
      <c r="DL298" s="862">
        <v>-3.3458442814930045E-2</v>
      </c>
      <c r="DM298" s="862">
        <v>-3.3458442814930045E-2</v>
      </c>
      <c r="DN298" s="862">
        <v>0.4669989141036508</v>
      </c>
      <c r="DO298" s="862">
        <v>0.4669989141036508</v>
      </c>
      <c r="DP298" s="862">
        <v>0.4669989141036508</v>
      </c>
      <c r="DQ298" s="862">
        <v>0.4669989141036508</v>
      </c>
      <c r="DR298" s="862">
        <v>0.4669989141036508</v>
      </c>
      <c r="DS298" s="862">
        <v>0.4669989141036508</v>
      </c>
      <c r="DT298" s="862">
        <v>0.4669989141036508</v>
      </c>
      <c r="DU298" s="862">
        <v>-0.69735978635498874</v>
      </c>
      <c r="DV298" s="862">
        <v>-0.69735978635498874</v>
      </c>
      <c r="DW298" s="862">
        <v>-0.69735978635498874</v>
      </c>
      <c r="DX298" s="862">
        <v>-0.69735978635498874</v>
      </c>
      <c r="DY298" s="862">
        <v>-0.83046216285186514</v>
      </c>
      <c r="DZ298" s="862">
        <v>-0.83046216285186514</v>
      </c>
      <c r="EA298" s="862">
        <v>-1.3589714814884539</v>
      </c>
      <c r="EB298" s="862">
        <v>-1.3589714814884539</v>
      </c>
      <c r="EC298" s="862">
        <v>-1.3589714814884539</v>
      </c>
      <c r="ED298" s="862">
        <v>-3.7517786898718803</v>
      </c>
      <c r="EE298" s="862">
        <v>-3.7517786898718803</v>
      </c>
      <c r="EF298" s="862">
        <v>-3.7517786898718803</v>
      </c>
      <c r="EG298" s="862">
        <v>-3.7517786898718803</v>
      </c>
      <c r="EH298" s="862">
        <v>-1.2911049959192349</v>
      </c>
      <c r="EI298" s="862">
        <v>-1.2911049959192349</v>
      </c>
      <c r="EJ298" s="862">
        <v>-1.2911049959192349</v>
      </c>
      <c r="EK298" s="862">
        <v>-1.2911049959192349</v>
      </c>
      <c r="EL298" s="862">
        <v>-1.2911049959192349</v>
      </c>
      <c r="EM298" s="862">
        <v>-1.2911049959192349</v>
      </c>
      <c r="EN298" s="862">
        <v>-1.2911049959192349</v>
      </c>
      <c r="EO298" s="862">
        <v>-1.2911049959192349</v>
      </c>
      <c r="EP298" s="862">
        <v>-0.22747190768075143</v>
      </c>
      <c r="EQ298" s="862">
        <v>-0.22747190768075143</v>
      </c>
      <c r="ER298" s="862">
        <v>-0.22747190768075143</v>
      </c>
      <c r="ES298" s="862">
        <v>-0.22747190768075143</v>
      </c>
      <c r="ET298" s="862">
        <v>-0.22747190768075143</v>
      </c>
      <c r="EU298" s="862">
        <v>-0.22747190768075143</v>
      </c>
      <c r="EV298" s="862">
        <v>-0.22747190768075143</v>
      </c>
      <c r="EW298" s="862">
        <v>-6.0561717026528683E-2</v>
      </c>
      <c r="EX298" s="862">
        <v>-6.0561717026528683E-2</v>
      </c>
      <c r="EY298" s="862">
        <v>-6.0561717026528683E-2</v>
      </c>
      <c r="EZ298" s="862">
        <v>-6.0561717026528683E-2</v>
      </c>
      <c r="FA298" s="862">
        <v>-6.0561717026528683E-2</v>
      </c>
      <c r="FB298" s="862">
        <v>-7.0169362118589262E-2</v>
      </c>
      <c r="FC298" s="862">
        <v>-7.0169362118589262E-2</v>
      </c>
      <c r="FD298" s="862">
        <v>-7.0169362118589262E-2</v>
      </c>
      <c r="FE298" s="862">
        <v>-7.0169362118589262E-2</v>
      </c>
      <c r="FF298" s="862">
        <v>-0.13190230292559058</v>
      </c>
      <c r="FG298" s="862">
        <v>-0.14366342387360831</v>
      </c>
      <c r="FH298" s="862">
        <v>-0.14366342387360831</v>
      </c>
      <c r="FI298" s="862">
        <v>-0.14366342387360831</v>
      </c>
      <c r="FJ298" s="862">
        <v>-0.14366342387360831</v>
      </c>
      <c r="FK298" s="862">
        <v>-0.14366342387360831</v>
      </c>
      <c r="FL298" s="862">
        <v>-0.14366342387360831</v>
      </c>
      <c r="FM298" s="862">
        <v>-0.14366342387360831</v>
      </c>
      <c r="FN298" s="862">
        <v>0.16981778694678251</v>
      </c>
      <c r="FO298" s="862">
        <v>0.16981778694678251</v>
      </c>
      <c r="FP298" s="862">
        <v>0.16981778694678251</v>
      </c>
      <c r="FQ298" s="862">
        <v>0.16981778694678251</v>
      </c>
      <c r="FR298" s="862">
        <v>0.16981778694678251</v>
      </c>
      <c r="FS298" s="862">
        <v>0.16981778694678251</v>
      </c>
      <c r="FT298" s="862">
        <v>0.16981778694678251</v>
      </c>
      <c r="FU298" s="862">
        <v>-1.0460396795324858</v>
      </c>
      <c r="FV298" s="862">
        <v>-1.0460396795324858</v>
      </c>
      <c r="FW298" s="862">
        <v>-1.0460396795324858</v>
      </c>
      <c r="FX298" s="862">
        <v>-1.0460396795324858</v>
      </c>
      <c r="FY298" s="862">
        <v>-2.0184844235982897</v>
      </c>
      <c r="FZ298" s="862">
        <v>-2.0184844235982897</v>
      </c>
      <c r="GA298" s="862">
        <v>-1.9695238862151498</v>
      </c>
      <c r="GB298" s="862">
        <v>-1.9695238862151498</v>
      </c>
      <c r="GC298" s="862">
        <v>-1.9695238862151498</v>
      </c>
      <c r="GD298" s="862">
        <v>-3.8876759158316578</v>
      </c>
      <c r="GE298" s="862">
        <v>-3.8876759158316578</v>
      </c>
      <c r="GF298" s="862">
        <v>-3.8876759158316578</v>
      </c>
      <c r="GG298" s="862">
        <v>-3.8876759158316578</v>
      </c>
      <c r="GH298" s="862">
        <v>0.62462380672454998</v>
      </c>
      <c r="GI298" s="862">
        <v>0.62462380672454998</v>
      </c>
      <c r="GJ298" s="862">
        <v>0.62462380672454998</v>
      </c>
      <c r="GK298" s="862">
        <v>0.62462380672454998</v>
      </c>
      <c r="GL298" s="862">
        <v>0.62462380672454998</v>
      </c>
      <c r="GM298" s="862">
        <v>0.62462380672454998</v>
      </c>
      <c r="GN298" s="862">
        <v>0.62462380672454998</v>
      </c>
      <c r="GO298" s="862">
        <v>0.62462380672454998</v>
      </c>
      <c r="GP298" s="862">
        <v>-1.3489115750808587</v>
      </c>
      <c r="GQ298" s="862">
        <v>-1.3489115750808587</v>
      </c>
      <c r="GR298" s="862">
        <v>-1.3489115750808587</v>
      </c>
      <c r="GS298" s="862">
        <v>-1.3489115750808587</v>
      </c>
      <c r="GT298" s="862">
        <v>-1.3489115750808587</v>
      </c>
      <c r="GU298" s="862">
        <v>-1.3489115750808587</v>
      </c>
      <c r="GV298" s="862">
        <v>-1.3489115750808587</v>
      </c>
      <c r="GW298" s="862">
        <v>-2.0463425572440741E-2</v>
      </c>
      <c r="GX298" s="862">
        <v>-2.0463425572440741E-2</v>
      </c>
      <c r="GY298" s="862">
        <v>-2.0463425572440741E-2</v>
      </c>
      <c r="GZ298" s="862">
        <v>-2.0463425572440741E-2</v>
      </c>
      <c r="HA298" s="862">
        <v>-2.0463425572440741E-2</v>
      </c>
      <c r="HB298" s="862">
        <v>3.3819450413095531E-2</v>
      </c>
      <c r="HC298" s="862">
        <v>3.3819450413095531E-2</v>
      </c>
      <c r="HD298" s="862">
        <v>3.3819450413095531E-2</v>
      </c>
      <c r="HE298" s="862">
        <v>3.3819450413095531E-2</v>
      </c>
      <c r="HF298" s="862">
        <v>0.13196049702613788</v>
      </c>
      <c r="HG298" s="862">
        <v>0.1343080504131553</v>
      </c>
      <c r="HH298" s="862">
        <v>0.1343080504131553</v>
      </c>
      <c r="HI298" s="862">
        <v>0.1343080504131553</v>
      </c>
      <c r="HJ298" s="862">
        <v>0.1343080504131553</v>
      </c>
      <c r="HK298" s="862">
        <v>0.1343080504131553</v>
      </c>
      <c r="HL298" s="862">
        <v>0.1343080504131553</v>
      </c>
      <c r="HM298" s="862">
        <v>0.1343080504131553</v>
      </c>
      <c r="HN298" s="862">
        <v>0.61134403300841189</v>
      </c>
      <c r="HO298" s="862">
        <v>0.61134403300841189</v>
      </c>
      <c r="HP298" s="862">
        <v>0.61134403300841189</v>
      </c>
      <c r="HQ298" s="862">
        <v>0.61134403300841189</v>
      </c>
      <c r="HR298" s="862">
        <v>0.61134403300841189</v>
      </c>
      <c r="HS298" s="862">
        <v>0.61134403300841189</v>
      </c>
      <c r="HT298" s="862">
        <v>0.61134403300841189</v>
      </c>
      <c r="HU298" s="862">
        <v>-0.98626598355919892</v>
      </c>
      <c r="HV298" s="862">
        <v>-0.98626598355919892</v>
      </c>
      <c r="HW298" s="862">
        <v>-0.98626598355919892</v>
      </c>
      <c r="HX298" s="862">
        <v>-0.98626598355919892</v>
      </c>
      <c r="HY298" s="862">
        <v>-1.7416637026476711</v>
      </c>
      <c r="HZ298" s="862">
        <v>-1.7416637026476711</v>
      </c>
      <c r="IA298" s="862">
        <v>-1.8612000724733173</v>
      </c>
      <c r="IB298" s="862">
        <v>-1.8612000724733173</v>
      </c>
      <c r="IC298" s="862">
        <v>-1.8612000724733173</v>
      </c>
      <c r="ID298" s="862">
        <v>-4.1208878582090911</v>
      </c>
      <c r="IE298" s="862">
        <v>-4.1208878582090911</v>
      </c>
      <c r="IF298" s="862">
        <v>-4.1208878582090911</v>
      </c>
      <c r="IG298" s="862">
        <v>-4.1208878582090911</v>
      </c>
      <c r="IH298" s="862">
        <v>-0.1942597501523835</v>
      </c>
      <c r="II298" s="862">
        <v>-0.1942597501523835</v>
      </c>
      <c r="IJ298" s="862">
        <v>-0.1942597501523835</v>
      </c>
      <c r="IK298" s="862">
        <v>-0.1942597501523835</v>
      </c>
      <c r="IL298" s="862">
        <v>-0.1942597501523835</v>
      </c>
      <c r="IM298" s="862">
        <v>-0.1942597501523835</v>
      </c>
      <c r="IN298" s="862">
        <v>-0.1942597501523835</v>
      </c>
      <c r="IO298" s="862">
        <v>-0.1942597501523835</v>
      </c>
      <c r="IP298" s="862">
        <v>-0.11495892108596983</v>
      </c>
      <c r="IQ298" s="862">
        <v>-0.11495892108596983</v>
      </c>
      <c r="IR298" s="862">
        <v>-0.11495892108596983</v>
      </c>
      <c r="IS298" s="862">
        <v>-0.11495892108596983</v>
      </c>
      <c r="IT298" s="862">
        <v>-0.11495892108596983</v>
      </c>
      <c r="IU298" s="862">
        <v>-0.11495892108596983</v>
      </c>
      <c r="IV298" s="862">
        <v>-0.11495892108596983</v>
      </c>
      <c r="IW298" s="862">
        <v>0</v>
      </c>
      <c r="IX298" s="862">
        <v>0</v>
      </c>
      <c r="IY298" s="862">
        <v>0</v>
      </c>
      <c r="IZ298" s="862">
        <v>0</v>
      </c>
      <c r="JA298" s="862">
        <v>0</v>
      </c>
      <c r="JB298" s="862">
        <v>2.6056722205440863E-3</v>
      </c>
      <c r="JC298" s="862">
        <v>2.6056722205440863E-3</v>
      </c>
      <c r="JD298" s="862">
        <v>2.6056722205440863E-3</v>
      </c>
      <c r="JE298" s="862">
        <v>2.6056722205440863E-3</v>
      </c>
      <c r="JF298" s="862">
        <v>-0.11281332214105877</v>
      </c>
      <c r="JG298" s="862">
        <v>-0.12455065452317893</v>
      </c>
      <c r="JH298" s="862">
        <v>-0.12455065452317893</v>
      </c>
      <c r="JI298" s="862">
        <v>-0.12455065452317893</v>
      </c>
      <c r="JJ298" s="862">
        <v>-0.12455065452317893</v>
      </c>
      <c r="JK298" s="862">
        <v>-0.12455065452317893</v>
      </c>
      <c r="JL298" s="862">
        <v>-0.12455065452317893</v>
      </c>
      <c r="JM298" s="862">
        <v>-0.12455065452317893</v>
      </c>
      <c r="JN298" s="862">
        <v>0.27170845911485042</v>
      </c>
      <c r="JO298" s="862">
        <v>0.27170845911485042</v>
      </c>
      <c r="JP298" s="862">
        <v>0.27170845911485042</v>
      </c>
      <c r="JQ298" s="862">
        <v>0.27170845911485042</v>
      </c>
      <c r="JR298" s="862">
        <v>0.27170845911485042</v>
      </c>
      <c r="JS298" s="862">
        <v>0.27170845911485042</v>
      </c>
      <c r="JT298" s="862">
        <v>0.27170845911485042</v>
      </c>
      <c r="JU298" s="862">
        <v>-0.84679402628820277</v>
      </c>
      <c r="JV298" s="862">
        <v>-0.84679402628820277</v>
      </c>
      <c r="JW298" s="862">
        <v>-0.84679402628820277</v>
      </c>
      <c r="JX298" s="862">
        <v>-0.84679402628820277</v>
      </c>
      <c r="JY298" s="862">
        <v>-2.3068393412551931</v>
      </c>
      <c r="JZ298" s="862">
        <v>-2.3068393412551931</v>
      </c>
      <c r="KA298" s="862">
        <v>-2.0286096028016045</v>
      </c>
      <c r="KB298" s="862">
        <v>-2.0286096028016045</v>
      </c>
      <c r="KC298" s="862">
        <v>-2.0286096028016045</v>
      </c>
      <c r="KD298" s="862">
        <v>-3.966157781071515</v>
      </c>
      <c r="KE298" s="862">
        <v>-3.966157781071515</v>
      </c>
      <c r="KF298" s="862">
        <v>-3.966157781071515</v>
      </c>
      <c r="KG298" s="862">
        <v>-3.966157781071515</v>
      </c>
      <c r="KH298" s="862">
        <v>0.82093223334392995</v>
      </c>
      <c r="KI298" s="862">
        <v>0.82093223334392995</v>
      </c>
      <c r="KJ298" s="862">
        <v>0.82093223334392995</v>
      </c>
      <c r="KK298" s="862">
        <v>0.82093223334392995</v>
      </c>
      <c r="KL298" s="862">
        <v>0.82093223334392995</v>
      </c>
      <c r="KM298" s="862">
        <v>0.82093223334392995</v>
      </c>
      <c r="KN298" s="862">
        <v>0.82093223334392995</v>
      </c>
      <c r="KO298" s="862">
        <v>0.82093223334392995</v>
      </c>
      <c r="KP298" s="862">
        <v>0.21524223522479069</v>
      </c>
      <c r="KQ298" s="862">
        <v>0.21524223522479069</v>
      </c>
      <c r="KR298" s="862">
        <v>0.21524223522479069</v>
      </c>
      <c r="KS298" s="862">
        <v>0.21524223522479069</v>
      </c>
      <c r="KT298" s="862">
        <v>0.21524223522479069</v>
      </c>
      <c r="KU298" s="862">
        <v>0.21524223522479069</v>
      </c>
      <c r="KV298" s="862">
        <v>0.21524223522479069</v>
      </c>
      <c r="KW298" s="862">
        <v>0.2491574189129615</v>
      </c>
      <c r="KX298" s="862">
        <v>0.2491574189129615</v>
      </c>
      <c r="KY298" s="862">
        <v>0.2491574189129615</v>
      </c>
      <c r="KZ298" s="862">
        <v>0.2491574189129615</v>
      </c>
      <c r="LA298" s="862">
        <v>0.2491574189129615</v>
      </c>
      <c r="LB298" s="862">
        <v>0.51811589252155965</v>
      </c>
      <c r="LC298" s="862">
        <v>0.51811589252155965</v>
      </c>
      <c r="LD298" s="862">
        <v>0.51811589252155965</v>
      </c>
      <c r="LE298" s="862">
        <v>0.51811589252155965</v>
      </c>
      <c r="LF298" s="862">
        <v>0.15965942487760376</v>
      </c>
      <c r="LG298" s="862">
        <v>0.14317493821009286</v>
      </c>
      <c r="LH298" s="862">
        <v>0.14317493821009286</v>
      </c>
      <c r="LI298" s="862">
        <v>0.14317493821009286</v>
      </c>
      <c r="LJ298" s="862">
        <v>0.14317493821009286</v>
      </c>
      <c r="LK298" s="862">
        <v>0.14317493821009286</v>
      </c>
      <c r="LL298" s="862">
        <v>0.14317493821009286</v>
      </c>
      <c r="LM298" s="862">
        <v>0.14317493821009286</v>
      </c>
      <c r="LN298" s="862">
        <v>0.46699891410365257</v>
      </c>
      <c r="LO298" s="862">
        <v>0.46699891410365257</v>
      </c>
      <c r="LP298" s="862">
        <v>0.46699891410365257</v>
      </c>
      <c r="LQ298" s="862">
        <v>0.46699891410365257</v>
      </c>
      <c r="LR298" s="862">
        <v>0.46699891410365257</v>
      </c>
      <c r="LS298" s="862">
        <v>0.46699891410365257</v>
      </c>
      <c r="LT298" s="862">
        <v>0.46699891410365257</v>
      </c>
      <c r="LU298" s="862">
        <v>-1.4046818553721945</v>
      </c>
      <c r="LV298" s="862">
        <v>-1.4046818553721945</v>
      </c>
      <c r="LW298" s="862">
        <v>-1.4046818553721945</v>
      </c>
      <c r="LX298" s="862">
        <v>-1.4046818553721945</v>
      </c>
      <c r="LY298" s="862">
        <v>-2.3414419313740171</v>
      </c>
      <c r="LZ298" s="862">
        <v>-2.3414419313740171</v>
      </c>
      <c r="MA298" s="862">
        <v>-2.0975429388191356</v>
      </c>
      <c r="MB298" s="862">
        <v>-2.0975429388191356</v>
      </c>
      <c r="MC298" s="862">
        <v>-2.0975429388191356</v>
      </c>
      <c r="MD298" s="862">
        <v>-3.9631887228589342</v>
      </c>
      <c r="ME298" s="862">
        <v>-3.9631887228589342</v>
      </c>
      <c r="MF298" s="862">
        <v>-3.9631887228589342</v>
      </c>
      <c r="MG298" s="862">
        <v>-3.9631887228589342</v>
      </c>
      <c r="MH298" s="862">
        <v>1.5476479827771321</v>
      </c>
      <c r="MI298" s="862">
        <v>1.5476479827771321</v>
      </c>
      <c r="MJ298" s="862">
        <v>1.5476479827771321</v>
      </c>
      <c r="MK298" s="862">
        <v>1.5476479827771321</v>
      </c>
      <c r="ML298" s="862">
        <v>1.5476479827771321</v>
      </c>
      <c r="MM298" s="862">
        <v>1.5476479827771321</v>
      </c>
      <c r="MN298" s="862">
        <v>1.5476479827771321</v>
      </c>
      <c r="MO298" s="862">
        <v>1.5476479827771321</v>
      </c>
      <c r="MP298" s="862">
        <v>-0.44271414290554034</v>
      </c>
      <c r="MQ298" s="862">
        <v>-0.44271414290554034</v>
      </c>
      <c r="MR298" s="862">
        <v>-0.44271414290554034</v>
      </c>
      <c r="MS298" s="862">
        <v>-0.44271414290554034</v>
      </c>
      <c r="MT298" s="862">
        <v>-0.44271414290554034</v>
      </c>
      <c r="MU298" s="862">
        <v>-0.44271414290554034</v>
      </c>
      <c r="MV298" s="862">
        <v>-0.44271414290554034</v>
      </c>
      <c r="MW298" s="862">
        <v>-9.5780980383089798E-2</v>
      </c>
      <c r="MX298" s="862">
        <v>-9.5780980383089798E-2</v>
      </c>
      <c r="MY298" s="862">
        <v>-9.5780980383089798E-2</v>
      </c>
      <c r="MZ298" s="862">
        <v>-9.5780980383089798E-2</v>
      </c>
      <c r="NA298" s="862">
        <v>-9.5780980383089798E-2</v>
      </c>
      <c r="NB298" s="862">
        <v>0.51811589252155965</v>
      </c>
      <c r="NC298" s="862">
        <v>0.51811589252155965</v>
      </c>
      <c r="ND298" s="862">
        <v>0.51811589252155965</v>
      </c>
      <c r="NE298" s="862">
        <v>0.51811589252155965</v>
      </c>
      <c r="NF298" s="862">
        <v>0.15965942487760376</v>
      </c>
      <c r="NG298" s="862">
        <v>0.14317493821009286</v>
      </c>
      <c r="NH298" s="862">
        <v>0.14317493821009286</v>
      </c>
      <c r="NI298" s="862">
        <v>0.14317493821009286</v>
      </c>
      <c r="NJ298" s="862">
        <v>0.14317493821009286</v>
      </c>
      <c r="NK298" s="862">
        <v>0.14317493821009286</v>
      </c>
      <c r="NL298" s="862">
        <v>0.14317493821009286</v>
      </c>
      <c r="NM298" s="862">
        <v>0.14317493821009286</v>
      </c>
      <c r="NN298" s="862">
        <v>0.46699891410365257</v>
      </c>
      <c r="NO298" s="862">
        <v>0.46699891410365257</v>
      </c>
      <c r="NP298" s="862">
        <v>0.46699891410365257</v>
      </c>
      <c r="NQ298" s="862">
        <v>0.46699891410365257</v>
      </c>
      <c r="NR298" s="862">
        <v>0.46699891410365257</v>
      </c>
      <c r="NS298" s="862">
        <v>0.46699891410365257</v>
      </c>
      <c r="NT298" s="862">
        <v>0.46699891410365257</v>
      </c>
      <c r="NU298" s="862">
        <v>-1.4046818553721945</v>
      </c>
      <c r="NV298" s="862">
        <v>-1.4046818553721945</v>
      </c>
      <c r="NW298" s="862">
        <v>-1.4046818553721945</v>
      </c>
      <c r="NX298" s="862">
        <v>-1.4046818553721945</v>
      </c>
      <c r="NY298" s="862">
        <v>-2.3414419313740171</v>
      </c>
      <c r="NZ298" s="862">
        <v>-2.3414419313740171</v>
      </c>
      <c r="OA298" s="862">
        <v>-2.0975429388191356</v>
      </c>
      <c r="OB298" s="862">
        <v>-2.0975429388191356</v>
      </c>
      <c r="OC298" s="862">
        <v>-2.0975429388191356</v>
      </c>
      <c r="OD298" s="862">
        <v>-3.9631887228589342</v>
      </c>
      <c r="OE298" s="862">
        <v>-3.9631887228589342</v>
      </c>
      <c r="OF298" s="862">
        <v>-3.9631887228589342</v>
      </c>
      <c r="OG298" s="862">
        <v>-3.9631887228589342</v>
      </c>
      <c r="OH298" s="862">
        <v>1.5476479827771321</v>
      </c>
      <c r="OI298" s="862">
        <v>1.5476479827771321</v>
      </c>
      <c r="OJ298" s="862">
        <v>1.5476479827771321</v>
      </c>
      <c r="OK298" s="862">
        <v>1.5476479827771321</v>
      </c>
      <c r="OL298" s="862">
        <v>1.5476479827771321</v>
      </c>
      <c r="OM298" s="862">
        <v>1.5476479827771321</v>
      </c>
      <c r="ON298" s="862">
        <v>1.5476479827771321</v>
      </c>
      <c r="OO298" s="862">
        <v>1.5476479827771321</v>
      </c>
      <c r="OP298" s="862">
        <v>-0.44271414290554034</v>
      </c>
      <c r="OQ298" s="862">
        <v>-0.44271414290554034</v>
      </c>
      <c r="OR298" s="862">
        <v>-0.44271414290554034</v>
      </c>
      <c r="OS298" s="862">
        <v>-0.44271414290554034</v>
      </c>
      <c r="OT298" s="862">
        <v>-0.44271414290554034</v>
      </c>
      <c r="OU298" s="862">
        <v>-0.44271414290554034</v>
      </c>
      <c r="OV298" s="862">
        <v>-0.44271414290554034</v>
      </c>
      <c r="OW298" s="862">
        <v>-9.5780980383089798E-2</v>
      </c>
      <c r="OX298" s="862">
        <v>-9.5780980383089798E-2</v>
      </c>
      <c r="OY298" s="862">
        <v>-9.5780980383089798E-2</v>
      </c>
      <c r="OZ298" s="862">
        <v>-9.5780980383089798E-2</v>
      </c>
      <c r="PA298" s="862">
        <v>-9.5780980383089798E-2</v>
      </c>
      <c r="PB298" s="862">
        <v>0.51811589252155965</v>
      </c>
      <c r="PC298" s="862">
        <v>0.51811589252155965</v>
      </c>
      <c r="PD298" s="862">
        <v>0.51811589252155965</v>
      </c>
      <c r="PE298" s="862">
        <v>0.51811589252155965</v>
      </c>
      <c r="PF298" s="862">
        <v>0.15965942487760376</v>
      </c>
      <c r="PG298" s="862">
        <v>0.14317493821009286</v>
      </c>
      <c r="PH298" s="862">
        <v>0.14317493821009286</v>
      </c>
      <c r="PI298" s="862">
        <v>0.14317493821009286</v>
      </c>
      <c r="PJ298" s="862">
        <v>0.14317493821009286</v>
      </c>
      <c r="PK298" s="862">
        <v>0.14317493821009286</v>
      </c>
      <c r="PL298" s="862">
        <v>0.14317493821009286</v>
      </c>
      <c r="PM298" s="862">
        <v>0.14317493821009286</v>
      </c>
      <c r="PN298" s="862">
        <v>0.46699891410365257</v>
      </c>
      <c r="PO298" s="862">
        <v>0.46699891410365257</v>
      </c>
      <c r="PP298" s="862">
        <v>0.46699891410365257</v>
      </c>
      <c r="PQ298" s="862">
        <v>0.46699891410365257</v>
      </c>
      <c r="PR298" s="862">
        <v>0.46699891410365257</v>
      </c>
      <c r="PS298" s="862">
        <v>0.46699891410365257</v>
      </c>
      <c r="PT298" s="862">
        <v>0.46699891410365257</v>
      </c>
      <c r="PU298" s="862">
        <v>-1.4046818553721945</v>
      </c>
      <c r="PV298" s="862">
        <v>-1.4046818553721945</v>
      </c>
      <c r="PW298" s="862">
        <v>-1.4046818553721945</v>
      </c>
      <c r="PX298" s="862">
        <v>-1.4046818553721945</v>
      </c>
      <c r="PY298" s="862">
        <v>-2.3414419313740171</v>
      </c>
      <c r="PZ298" s="862">
        <v>-2.3414419313740171</v>
      </c>
      <c r="QA298" s="862">
        <v>-2.0975429388191356</v>
      </c>
      <c r="QB298" s="862">
        <v>-2.0975429388191356</v>
      </c>
      <c r="QC298" s="862">
        <v>-2.0975429388191356</v>
      </c>
      <c r="QD298" s="862">
        <v>-3.9631887228589342</v>
      </c>
      <c r="QE298" s="862">
        <v>-3.9631887228589342</v>
      </c>
      <c r="QF298" s="862">
        <v>-3.9631887228589342</v>
      </c>
      <c r="QG298" s="862">
        <v>-3.9631887228589342</v>
      </c>
      <c r="QH298" s="862">
        <v>1.5476479827771321</v>
      </c>
      <c r="QI298" s="862">
        <v>1.5476479827771321</v>
      </c>
      <c r="QJ298" s="862">
        <v>1.5476479827771321</v>
      </c>
      <c r="QK298" s="862">
        <v>1.5476479827771321</v>
      </c>
      <c r="QL298" s="862">
        <v>1.5476479827771321</v>
      </c>
      <c r="QM298" s="862">
        <v>1.5476479827771321</v>
      </c>
      <c r="QN298" s="862">
        <v>1.5476479827771321</v>
      </c>
      <c r="QO298" s="862">
        <v>1.5476479827771321</v>
      </c>
      <c r="QP298" s="862">
        <v>-0.44271414290554034</v>
      </c>
      <c r="QQ298" s="862">
        <v>-0.44271414290554034</v>
      </c>
      <c r="QR298" s="862">
        <v>-0.44271414290554034</v>
      </c>
      <c r="QS298" s="862">
        <v>-0.44271414290554034</v>
      </c>
      <c r="QT298" s="862">
        <v>-0.44271414290554034</v>
      </c>
      <c r="QU298" s="862">
        <v>-0.44271414290554034</v>
      </c>
      <c r="QV298" s="862">
        <v>-0.44271414290554034</v>
      </c>
      <c r="QW298" s="862">
        <v>-9.5780980383089798E-2</v>
      </c>
      <c r="QX298" s="862">
        <v>-9.5780980383089798E-2</v>
      </c>
      <c r="QY298" s="862">
        <v>-9.5780980383089798E-2</v>
      </c>
      <c r="QZ298" s="862">
        <v>-9.5780980383089798E-2</v>
      </c>
      <c r="RA298" s="862">
        <v>-9.5780980383089798E-2</v>
      </c>
      <c r="RB298" s="862">
        <v>0.51811589252155965</v>
      </c>
      <c r="RC298" s="862">
        <v>0.51811589252155965</v>
      </c>
      <c r="RD298" s="862">
        <v>0.51811589252155965</v>
      </c>
      <c r="RE298" s="862">
        <v>0.51811589252155965</v>
      </c>
      <c r="RF298" s="862">
        <v>0.15965942487760376</v>
      </c>
      <c r="RG298" s="862">
        <v>0.14317493821009286</v>
      </c>
      <c r="RH298" s="862">
        <v>0.14317493821009286</v>
      </c>
      <c r="RI298" s="862">
        <v>0.14317493821009286</v>
      </c>
      <c r="RJ298" s="862">
        <v>0.14317493821009286</v>
      </c>
      <c r="RK298" s="862">
        <v>0.14317493821009286</v>
      </c>
      <c r="RL298" s="862">
        <v>0.14317493821009286</v>
      </c>
      <c r="RM298" s="862">
        <v>0.14317493821009286</v>
      </c>
      <c r="RN298" s="862">
        <v>0.46699891410365257</v>
      </c>
      <c r="RO298" s="862">
        <v>0.46699891410365257</v>
      </c>
      <c r="RP298" s="862">
        <v>0.46699891410365257</v>
      </c>
      <c r="RQ298" s="862">
        <v>0.46699891410365257</v>
      </c>
      <c r="RR298" s="862">
        <v>0.46699891410365257</v>
      </c>
      <c r="RS298" s="862">
        <v>0.46699891410365257</v>
      </c>
      <c r="RT298" s="862">
        <v>0.46699891410365257</v>
      </c>
      <c r="RU298" s="862">
        <v>-1.4046818553721945</v>
      </c>
      <c r="RV298" s="862">
        <v>-1.4046818553721945</v>
      </c>
      <c r="RW298" s="862">
        <v>-1.4046818553721945</v>
      </c>
      <c r="RX298" s="862">
        <v>-1.4046818553721945</v>
      </c>
      <c r="RY298" s="862">
        <v>-2.3414419313740171</v>
      </c>
      <c r="RZ298" s="862">
        <v>-2.3414419313740171</v>
      </c>
      <c r="SA298" s="862">
        <v>-2.0975429388191356</v>
      </c>
      <c r="SB298" s="862">
        <v>-2.0975429388191356</v>
      </c>
      <c r="SC298" s="862">
        <v>-2.0975429388191356</v>
      </c>
      <c r="SD298" s="862">
        <v>-3.9631887228589342</v>
      </c>
      <c r="SE298" s="862">
        <v>-3.9631887228589342</v>
      </c>
      <c r="SF298" s="862">
        <v>-3.9631887228589342</v>
      </c>
      <c r="SG298" s="862">
        <v>-3.9631887228589342</v>
      </c>
      <c r="SH298" s="862">
        <v>1.5476479827771321</v>
      </c>
      <c r="SI298" s="862">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930</v>
      </c>
      <c r="J299" s="764"/>
      <c r="K299" s="862">
        <v>0</v>
      </c>
      <c r="L299" s="862">
        <v>0</v>
      </c>
      <c r="M299" s="862">
        <v>0</v>
      </c>
      <c r="N299" s="862">
        <v>0</v>
      </c>
      <c r="O299" s="862">
        <v>0</v>
      </c>
      <c r="P299" s="862">
        <v>0</v>
      </c>
      <c r="Q299" s="862">
        <v>0</v>
      </c>
      <c r="R299" s="862">
        <v>0</v>
      </c>
      <c r="S299" s="862">
        <v>0</v>
      </c>
      <c r="T299" s="862">
        <v>0</v>
      </c>
      <c r="U299" s="862">
        <v>0</v>
      </c>
      <c r="V299" s="862">
        <v>0</v>
      </c>
      <c r="W299" s="862">
        <v>0</v>
      </c>
      <c r="X299" s="862">
        <v>0</v>
      </c>
      <c r="Y299" s="862">
        <v>0</v>
      </c>
      <c r="Z299" s="862">
        <v>0</v>
      </c>
      <c r="AA299" s="862">
        <v>0</v>
      </c>
      <c r="AB299" s="862">
        <v>0</v>
      </c>
      <c r="AC299" s="862">
        <v>0</v>
      </c>
      <c r="AD299" s="862">
        <v>0</v>
      </c>
      <c r="AE299" s="862">
        <v>0</v>
      </c>
      <c r="AF299" s="862">
        <v>0</v>
      </c>
      <c r="AG299" s="862">
        <v>0</v>
      </c>
      <c r="AH299" s="862">
        <v>0</v>
      </c>
      <c r="AI299" s="862">
        <v>0</v>
      </c>
      <c r="AJ299" s="862">
        <v>0</v>
      </c>
      <c r="AK299" s="862">
        <v>0</v>
      </c>
      <c r="AL299" s="862">
        <v>0</v>
      </c>
      <c r="AM299" s="862">
        <v>0</v>
      </c>
      <c r="AN299" s="862">
        <v>0</v>
      </c>
      <c r="AO299" s="862">
        <v>0</v>
      </c>
      <c r="AP299" s="862">
        <v>0</v>
      </c>
      <c r="AQ299" s="862">
        <v>0</v>
      </c>
      <c r="AR299" s="862">
        <v>0</v>
      </c>
      <c r="AS299" s="862">
        <v>0</v>
      </c>
      <c r="AT299" s="862">
        <v>0</v>
      </c>
      <c r="AU299" s="862">
        <v>0</v>
      </c>
      <c r="AV299" s="862">
        <v>0</v>
      </c>
      <c r="AW299" s="862">
        <v>0</v>
      </c>
      <c r="AX299" s="862">
        <v>0</v>
      </c>
      <c r="AY299" s="862">
        <v>0</v>
      </c>
      <c r="AZ299" s="862">
        <v>0</v>
      </c>
      <c r="BA299" s="862">
        <v>0</v>
      </c>
      <c r="BB299" s="862">
        <v>0</v>
      </c>
      <c r="BC299" s="862">
        <v>0</v>
      </c>
      <c r="BD299" s="862">
        <v>0</v>
      </c>
      <c r="BE299" s="862">
        <v>0</v>
      </c>
      <c r="BF299" s="862">
        <v>0</v>
      </c>
      <c r="BG299" s="862">
        <v>0</v>
      </c>
      <c r="BH299" s="862">
        <v>0</v>
      </c>
      <c r="BI299" s="862">
        <v>0</v>
      </c>
      <c r="BJ299" s="862">
        <v>0</v>
      </c>
      <c r="BK299" s="862">
        <v>0</v>
      </c>
      <c r="BL299" s="862">
        <v>0</v>
      </c>
      <c r="BM299" s="862">
        <v>0</v>
      </c>
      <c r="BN299" s="862">
        <v>-0.19529045498880038</v>
      </c>
      <c r="BO299" s="862">
        <v>-0.19529045498880038</v>
      </c>
      <c r="BP299" s="862">
        <v>-0.19529045498880038</v>
      </c>
      <c r="BQ299" s="862">
        <v>-0.19529045498880038</v>
      </c>
      <c r="BR299" s="862">
        <v>-0.19529045498880038</v>
      </c>
      <c r="BS299" s="862">
        <v>-0.19529045498880038</v>
      </c>
      <c r="BT299" s="862">
        <v>-0.19529045498880038</v>
      </c>
      <c r="BU299" s="862">
        <v>-0.12950967460878271</v>
      </c>
      <c r="BV299" s="862">
        <v>-0.12950967460878271</v>
      </c>
      <c r="BW299" s="862">
        <v>-0.12950967460878271</v>
      </c>
      <c r="BX299" s="862">
        <v>-0.12950967460878271</v>
      </c>
      <c r="BY299" s="862">
        <v>-4.6136786825102583E-2</v>
      </c>
      <c r="BZ299" s="862">
        <v>-4.6136786825102583E-2</v>
      </c>
      <c r="CA299" s="862">
        <v>0</v>
      </c>
      <c r="CB299" s="862">
        <v>0</v>
      </c>
      <c r="CC299" s="862">
        <v>0</v>
      </c>
      <c r="CD299" s="862">
        <v>0</v>
      </c>
      <c r="CE299" s="862">
        <v>0</v>
      </c>
      <c r="CF299" s="862">
        <v>0</v>
      </c>
      <c r="CG299" s="862">
        <v>0</v>
      </c>
      <c r="CH299" s="862">
        <v>0</v>
      </c>
      <c r="CI299" s="862">
        <v>0</v>
      </c>
      <c r="CJ299" s="862">
        <v>0</v>
      </c>
      <c r="CK299" s="862">
        <v>0</v>
      </c>
      <c r="CL299" s="862">
        <v>0</v>
      </c>
      <c r="CM299" s="862">
        <v>0</v>
      </c>
      <c r="CN299" s="862">
        <v>0</v>
      </c>
      <c r="CO299" s="862">
        <v>0</v>
      </c>
      <c r="CP299" s="862">
        <v>0</v>
      </c>
      <c r="CQ299" s="862">
        <v>0</v>
      </c>
      <c r="CR299" s="862">
        <v>0</v>
      </c>
      <c r="CS299" s="862">
        <v>0</v>
      </c>
      <c r="CT299" s="862">
        <v>0</v>
      </c>
      <c r="CU299" s="862">
        <v>0</v>
      </c>
      <c r="CV299" s="862">
        <v>0</v>
      </c>
      <c r="CW299" s="862">
        <v>-2.6200391403694567E-3</v>
      </c>
      <c r="CX299" s="862">
        <v>-2.6200391403694567E-3</v>
      </c>
      <c r="CY299" s="862">
        <v>-2.6200391403694567E-3</v>
      </c>
      <c r="CZ299" s="862">
        <v>-2.6200391403694567E-3</v>
      </c>
      <c r="DA299" s="862">
        <v>-2.6200391403694567E-3</v>
      </c>
      <c r="DB299" s="862">
        <v>-4.4401458034412755E-2</v>
      </c>
      <c r="DC299" s="862">
        <v>-4.4401458034412755E-2</v>
      </c>
      <c r="DD299" s="862">
        <v>-4.4401458034412755E-2</v>
      </c>
      <c r="DE299" s="862">
        <v>-4.4401458034412755E-2</v>
      </c>
      <c r="DF299" s="862">
        <v>-1.3383377125971485E-2</v>
      </c>
      <c r="DG299" s="862">
        <v>-6.6916885629870748E-3</v>
      </c>
      <c r="DH299" s="862">
        <v>-6.6916885629870748E-3</v>
      </c>
      <c r="DI299" s="862">
        <v>-6.6916885629870748E-3</v>
      </c>
      <c r="DJ299" s="862">
        <v>-6.6916885629870748E-3</v>
      </c>
      <c r="DK299" s="862">
        <v>-6.6916885629870748E-3</v>
      </c>
      <c r="DL299" s="862">
        <v>-6.6916885629870748E-3</v>
      </c>
      <c r="DM299" s="862">
        <v>-6.6916885629870748E-3</v>
      </c>
      <c r="DN299" s="862">
        <v>0.26321756976751143</v>
      </c>
      <c r="DO299" s="862">
        <v>0.26321756976751143</v>
      </c>
      <c r="DP299" s="862">
        <v>0.26321756976751143</v>
      </c>
      <c r="DQ299" s="862">
        <v>0.26321756976751143</v>
      </c>
      <c r="DR299" s="862">
        <v>0.26321756976751143</v>
      </c>
      <c r="DS299" s="862">
        <v>0.26321756976751143</v>
      </c>
      <c r="DT299" s="862">
        <v>0.26321756976751143</v>
      </c>
      <c r="DU299" s="862">
        <v>0.3088307625286415</v>
      </c>
      <c r="DV299" s="862">
        <v>0.3088307625286415</v>
      </c>
      <c r="DW299" s="862">
        <v>0.3088307625286415</v>
      </c>
      <c r="DX299" s="862">
        <v>0.3088307625286415</v>
      </c>
      <c r="DY299" s="862">
        <v>0.14994455718159116</v>
      </c>
      <c r="DZ299" s="862">
        <v>0.14994455718159116</v>
      </c>
      <c r="EA299" s="862">
        <v>0.17725714975936491</v>
      </c>
      <c r="EB299" s="862">
        <v>0.17725714975936491</v>
      </c>
      <c r="EC299" s="862">
        <v>0.17725714975936491</v>
      </c>
      <c r="ED299" s="862">
        <v>0.14160609479690489</v>
      </c>
      <c r="EE299" s="862">
        <v>0.14160609479690489</v>
      </c>
      <c r="EF299" s="862">
        <v>0.14160609479690489</v>
      </c>
      <c r="EG299" s="862">
        <v>0.14160609479690489</v>
      </c>
      <c r="EH299" s="862">
        <v>0.22864791645824756</v>
      </c>
      <c r="EI299" s="862">
        <v>0.22864791645824756</v>
      </c>
      <c r="EJ299" s="862">
        <v>0.22864791645824756</v>
      </c>
      <c r="EK299" s="862">
        <v>0.22864791645824756</v>
      </c>
      <c r="EL299" s="862">
        <v>0.22864791645824756</v>
      </c>
      <c r="EM299" s="862">
        <v>0.22864791645824756</v>
      </c>
      <c r="EN299" s="862">
        <v>0.22864791645824756</v>
      </c>
      <c r="EO299" s="862">
        <v>0.22864791645824756</v>
      </c>
      <c r="EP299" s="862">
        <v>8.0715838209288293E-2</v>
      </c>
      <c r="EQ299" s="862">
        <v>8.0715838209288293E-2</v>
      </c>
      <c r="ER299" s="862">
        <v>8.0715838209288293E-2</v>
      </c>
      <c r="ES299" s="862">
        <v>8.0715838209288293E-2</v>
      </c>
      <c r="ET299" s="862">
        <v>8.0715838209288293E-2</v>
      </c>
      <c r="EU299" s="862">
        <v>8.0715838209288293E-2</v>
      </c>
      <c r="EV299" s="862">
        <v>8.0715838209288293E-2</v>
      </c>
      <c r="EW299" s="862">
        <v>7.6181285418197575E-3</v>
      </c>
      <c r="EX299" s="862">
        <v>7.6181285418197575E-3</v>
      </c>
      <c r="EY299" s="862">
        <v>7.6181285418197575E-3</v>
      </c>
      <c r="EZ299" s="862">
        <v>7.6181285418197575E-3</v>
      </c>
      <c r="FA299" s="862">
        <v>7.6181285418197575E-3</v>
      </c>
      <c r="FB299" s="862">
        <v>2.0803891145430242E-2</v>
      </c>
      <c r="FC299" s="862">
        <v>2.0803891145430242E-2</v>
      </c>
      <c r="FD299" s="862">
        <v>2.0803891145430242E-2</v>
      </c>
      <c r="FE299" s="862">
        <v>2.0803891145430242E-2</v>
      </c>
      <c r="FF299" s="862">
        <v>-0.16247577480174336</v>
      </c>
      <c r="FG299" s="862">
        <v>-0.16952867557890983</v>
      </c>
      <c r="FH299" s="862">
        <v>-0.16952867557890983</v>
      </c>
      <c r="FI299" s="862">
        <v>-0.16952867557890983</v>
      </c>
      <c r="FJ299" s="862">
        <v>-0.16952867557890983</v>
      </c>
      <c r="FK299" s="862">
        <v>-0.16952867557890983</v>
      </c>
      <c r="FL299" s="862">
        <v>-0.16952867557890983</v>
      </c>
      <c r="FM299" s="862">
        <v>-0.16952867557890983</v>
      </c>
      <c r="FN299" s="862">
        <v>-1.6981778694676208E-2</v>
      </c>
      <c r="FO299" s="862">
        <v>-1.6981778694676208E-2</v>
      </c>
      <c r="FP299" s="862">
        <v>-1.6981778694676208E-2</v>
      </c>
      <c r="FQ299" s="862">
        <v>-1.6981778694676208E-2</v>
      </c>
      <c r="FR299" s="862">
        <v>-1.6981778694676208E-2</v>
      </c>
      <c r="FS299" s="862">
        <v>-1.6981778694676208E-2</v>
      </c>
      <c r="FT299" s="862">
        <v>-1.6981778694676208E-2</v>
      </c>
      <c r="FU299" s="862">
        <v>0.18928337058206957</v>
      </c>
      <c r="FV299" s="862">
        <v>0.18928337058206957</v>
      </c>
      <c r="FW299" s="862">
        <v>0.18928337058206957</v>
      </c>
      <c r="FX299" s="862">
        <v>0.18928337058206957</v>
      </c>
      <c r="FY299" s="862">
        <v>0.19608134400669552</v>
      </c>
      <c r="FZ299" s="862">
        <v>0.19608134400669552</v>
      </c>
      <c r="GA299" s="862">
        <v>0.12801905260398261</v>
      </c>
      <c r="GB299" s="862">
        <v>0.12801905260398261</v>
      </c>
      <c r="GC299" s="862">
        <v>0.12801905260398261</v>
      </c>
      <c r="GD299" s="862">
        <v>0.10332549971781457</v>
      </c>
      <c r="GE299" s="862">
        <v>0.10332549971781457</v>
      </c>
      <c r="GF299" s="862">
        <v>0.10332549971781457</v>
      </c>
      <c r="GG299" s="862">
        <v>0.10332549971781457</v>
      </c>
      <c r="GH299" s="862">
        <v>0.26348693898222209</v>
      </c>
      <c r="GI299" s="862">
        <v>0.26348693898222209</v>
      </c>
      <c r="GJ299" s="862">
        <v>0.26348693898222209</v>
      </c>
      <c r="GK299" s="862">
        <v>0.26348693898222209</v>
      </c>
      <c r="GL299" s="862">
        <v>0.26348693898222209</v>
      </c>
      <c r="GM299" s="862">
        <v>0.26348693898222209</v>
      </c>
      <c r="GN299" s="862">
        <v>0.26348693898222209</v>
      </c>
      <c r="GO299" s="862">
        <v>0.26348693898222209</v>
      </c>
      <c r="GP299" s="862">
        <v>0.31307961487243041</v>
      </c>
      <c r="GQ299" s="862">
        <v>0.31307961487243041</v>
      </c>
      <c r="GR299" s="862">
        <v>0.31307961487243041</v>
      </c>
      <c r="GS299" s="862">
        <v>0.31307961487243041</v>
      </c>
      <c r="GT299" s="862">
        <v>0.31307961487243041</v>
      </c>
      <c r="GU299" s="862">
        <v>0.31307961487243041</v>
      </c>
      <c r="GV299" s="862">
        <v>0.31307961487243041</v>
      </c>
      <c r="GW299" s="862">
        <v>3.5602083382599403E-2</v>
      </c>
      <c r="GX299" s="862">
        <v>3.5602083382599403E-2</v>
      </c>
      <c r="GY299" s="862">
        <v>3.5602083382599403E-2</v>
      </c>
      <c r="GZ299" s="862">
        <v>3.5602083382599403E-2</v>
      </c>
      <c r="HA299" s="862">
        <v>3.5602083382599403E-2</v>
      </c>
      <c r="HB299" s="862">
        <v>7.5466343195894403E-2</v>
      </c>
      <c r="HC299" s="862">
        <v>7.5466343195894403E-2</v>
      </c>
      <c r="HD299" s="862">
        <v>7.5466343195894403E-2</v>
      </c>
      <c r="HE299" s="862">
        <v>7.5466343195894403E-2</v>
      </c>
      <c r="HF299" s="862">
        <v>0.13196049702613788</v>
      </c>
      <c r="HG299" s="862">
        <v>0.13194885985657923</v>
      </c>
      <c r="HH299" s="862">
        <v>0.13194885985657923</v>
      </c>
      <c r="HI299" s="862">
        <v>0.13194885985657923</v>
      </c>
      <c r="HJ299" s="862">
        <v>0.13194885985657923</v>
      </c>
      <c r="HK299" s="862">
        <v>0.13194885985657923</v>
      </c>
      <c r="HL299" s="862">
        <v>0.13194885985657923</v>
      </c>
      <c r="HM299" s="862">
        <v>0.13194885985657923</v>
      </c>
      <c r="HN299" s="862">
        <v>0.21227223368347747</v>
      </c>
      <c r="HO299" s="862">
        <v>0.21227223368347747</v>
      </c>
      <c r="HP299" s="862">
        <v>0.21227223368347747</v>
      </c>
      <c r="HQ299" s="862">
        <v>0.21227223368347747</v>
      </c>
      <c r="HR299" s="862">
        <v>0.21227223368347747</v>
      </c>
      <c r="HS299" s="862">
        <v>0.21227223368347747</v>
      </c>
      <c r="HT299" s="862">
        <v>0.21227223368347747</v>
      </c>
      <c r="HU299" s="862">
        <v>-7.9698261297713735E-2</v>
      </c>
      <c r="HV299" s="862">
        <v>-7.9698261297713735E-2</v>
      </c>
      <c r="HW299" s="862">
        <v>-7.9698261297713735E-2</v>
      </c>
      <c r="HX299" s="862">
        <v>-7.9698261297713735E-2</v>
      </c>
      <c r="HY299" s="862">
        <v>5.7670983531379783E-2</v>
      </c>
      <c r="HZ299" s="862">
        <v>5.7670983531379783E-2</v>
      </c>
      <c r="IA299" s="862">
        <v>-0.344666680087653</v>
      </c>
      <c r="IB299" s="862">
        <v>-0.344666680087653</v>
      </c>
      <c r="IC299" s="862">
        <v>-0.344666680087653</v>
      </c>
      <c r="ID299" s="862">
        <v>-0.73972200476212002</v>
      </c>
      <c r="IE299" s="862">
        <v>-0.73972200476212002</v>
      </c>
      <c r="IF299" s="862">
        <v>-0.73972200476212002</v>
      </c>
      <c r="IG299" s="862">
        <v>-0.73972200476212002</v>
      </c>
      <c r="IH299" s="862">
        <v>-0.36598128279300113</v>
      </c>
      <c r="II299" s="862">
        <v>-0.36598128279300113</v>
      </c>
      <c r="IJ299" s="862">
        <v>-0.36598128279300113</v>
      </c>
      <c r="IK299" s="862">
        <v>-0.36598128279300113</v>
      </c>
      <c r="IL299" s="862">
        <v>-0.36598128279300113</v>
      </c>
      <c r="IM299" s="862">
        <v>-0.36598128279300113</v>
      </c>
      <c r="IN299" s="862">
        <v>-0.36598128279300113</v>
      </c>
      <c r="IO299" s="862">
        <v>-0.36598128279300113</v>
      </c>
      <c r="IP299" s="862">
        <v>5.6256493297389909E-2</v>
      </c>
      <c r="IQ299" s="862">
        <v>5.6256493297389909E-2</v>
      </c>
      <c r="IR299" s="862">
        <v>5.6256493297389909E-2</v>
      </c>
      <c r="IS299" s="862">
        <v>5.6256493297389909E-2</v>
      </c>
      <c r="IT299" s="862">
        <v>5.6256493297389909E-2</v>
      </c>
      <c r="IU299" s="862">
        <v>5.6256493297389909E-2</v>
      </c>
      <c r="IV299" s="862">
        <v>5.6256493297389909E-2</v>
      </c>
      <c r="IW299" s="862">
        <v>0</v>
      </c>
      <c r="IX299" s="862">
        <v>0</v>
      </c>
      <c r="IY299" s="862">
        <v>0</v>
      </c>
      <c r="IZ299" s="862">
        <v>0</v>
      </c>
      <c r="JA299" s="862">
        <v>0</v>
      </c>
      <c r="JB299" s="862">
        <v>-1.5631805644752639E-2</v>
      </c>
      <c r="JC299" s="862">
        <v>-1.5631805644752639E-2</v>
      </c>
      <c r="JD299" s="862">
        <v>-1.5631805644752639E-2</v>
      </c>
      <c r="JE299" s="862">
        <v>-1.5631805644752639E-2</v>
      </c>
      <c r="JF299" s="862">
        <v>-0.11985604351894263</v>
      </c>
      <c r="JG299" s="862">
        <v>-0.13159176437547693</v>
      </c>
      <c r="JH299" s="862">
        <v>-0.13159176437547693</v>
      </c>
      <c r="JI299" s="862">
        <v>-0.13159176437547693</v>
      </c>
      <c r="JJ299" s="862">
        <v>-0.13159176437547693</v>
      </c>
      <c r="JK299" s="862">
        <v>-0.13159176437547693</v>
      </c>
      <c r="JL299" s="862">
        <v>-0.13159176437547693</v>
      </c>
      <c r="JM299" s="862">
        <v>-0.13159176437547693</v>
      </c>
      <c r="JN299" s="862">
        <v>6.7927114778711939E-2</v>
      </c>
      <c r="JO299" s="862">
        <v>6.7927114778711939E-2</v>
      </c>
      <c r="JP299" s="862">
        <v>6.7927114778711939E-2</v>
      </c>
      <c r="JQ299" s="862">
        <v>6.7927114778711939E-2</v>
      </c>
      <c r="JR299" s="862">
        <v>6.7927114778711939E-2</v>
      </c>
      <c r="JS299" s="862">
        <v>6.7927114778711939E-2</v>
      </c>
      <c r="JT299" s="862">
        <v>6.7927114778711939E-2</v>
      </c>
      <c r="JU299" s="862">
        <v>0.33871761051527827</v>
      </c>
      <c r="JV299" s="862">
        <v>0.33871761051527827</v>
      </c>
      <c r="JW299" s="862">
        <v>0.33871761051527827</v>
      </c>
      <c r="JX299" s="862">
        <v>0.33871761051527827</v>
      </c>
      <c r="JY299" s="862">
        <v>-0.32295750777572607</v>
      </c>
      <c r="JZ299" s="862">
        <v>-0.32295750777572607</v>
      </c>
      <c r="KA299" s="862">
        <v>-8.862857487968423E-2</v>
      </c>
      <c r="KB299" s="862">
        <v>-8.862857487968423E-2</v>
      </c>
      <c r="KC299" s="862">
        <v>-8.862857487968423E-2</v>
      </c>
      <c r="KD299" s="862">
        <v>-0.28009097183164045</v>
      </c>
      <c r="KE299" s="862">
        <v>-0.28009097183164045</v>
      </c>
      <c r="KF299" s="862">
        <v>-0.28009097183164045</v>
      </c>
      <c r="KG299" s="862">
        <v>-0.28009097183164045</v>
      </c>
      <c r="KH299" s="862">
        <v>-0.10671723620626317</v>
      </c>
      <c r="KI299" s="862">
        <v>-0.10671723620626317</v>
      </c>
      <c r="KJ299" s="862">
        <v>-0.10671723620626317</v>
      </c>
      <c r="KK299" s="862">
        <v>-0.10671723620626317</v>
      </c>
      <c r="KL299" s="862">
        <v>-0.10671723620626317</v>
      </c>
      <c r="KM299" s="862">
        <v>-0.10671723620626317</v>
      </c>
      <c r="KN299" s="862">
        <v>-0.10671723620626317</v>
      </c>
      <c r="KO299" s="862">
        <v>-0.10671723620626317</v>
      </c>
      <c r="KP299" s="862">
        <v>-0.19078289031288875</v>
      </c>
      <c r="KQ299" s="862">
        <v>-0.19078289031288875</v>
      </c>
      <c r="KR299" s="862">
        <v>-0.19078289031288875</v>
      </c>
      <c r="KS299" s="862">
        <v>-0.19078289031288875</v>
      </c>
      <c r="KT299" s="862">
        <v>-0.19078289031288875</v>
      </c>
      <c r="KU299" s="862">
        <v>-0.19078289031288875</v>
      </c>
      <c r="KV299" s="862">
        <v>-0.19078289031288875</v>
      </c>
      <c r="KW299" s="862">
        <v>-1.1350749704130081E-2</v>
      </c>
      <c r="KX299" s="862">
        <v>-1.1350749704130081E-2</v>
      </c>
      <c r="KY299" s="862">
        <v>-1.1350749704130081E-2</v>
      </c>
      <c r="KZ299" s="862">
        <v>-1.1350749704130081E-2</v>
      </c>
      <c r="LA299" s="862">
        <v>-1.1350749704130081E-2</v>
      </c>
      <c r="LB299" s="862">
        <v>3.6489204197837743E-2</v>
      </c>
      <c r="LC299" s="862">
        <v>3.6489204197837743E-2</v>
      </c>
      <c r="LD299" s="862">
        <v>3.6489204197837743E-2</v>
      </c>
      <c r="LE299" s="862">
        <v>3.6489204197837743E-2</v>
      </c>
      <c r="LF299" s="862">
        <v>3.0484639149229054E-2</v>
      </c>
      <c r="LG299" s="862">
        <v>3.0478925325266637E-2</v>
      </c>
      <c r="LH299" s="862">
        <v>3.0478925325266637E-2</v>
      </c>
      <c r="LI299" s="862">
        <v>3.0478925325266637E-2</v>
      </c>
      <c r="LJ299" s="862">
        <v>3.0478925325266637E-2</v>
      </c>
      <c r="LK299" s="862">
        <v>3.0478925325266637E-2</v>
      </c>
      <c r="LL299" s="862">
        <v>3.0478925325266637E-2</v>
      </c>
      <c r="LM299" s="862">
        <v>3.0478925325266637E-2</v>
      </c>
      <c r="LN299" s="862">
        <v>0.29718112715687006</v>
      </c>
      <c r="LO299" s="862">
        <v>0.29718112715687006</v>
      </c>
      <c r="LP299" s="862">
        <v>0.29718112715687006</v>
      </c>
      <c r="LQ299" s="862">
        <v>0.29718112715687006</v>
      </c>
      <c r="LR299" s="862">
        <v>0.29718112715687006</v>
      </c>
      <c r="LS299" s="862">
        <v>0.29718112715687006</v>
      </c>
      <c r="LT299" s="862">
        <v>0.29718112715687006</v>
      </c>
      <c r="LU299" s="862">
        <v>6.9735978635500295E-2</v>
      </c>
      <c r="LV299" s="862">
        <v>6.9735978635500295E-2</v>
      </c>
      <c r="LW299" s="862">
        <v>6.9735978635500295E-2</v>
      </c>
      <c r="LX299" s="862">
        <v>6.9735978635500295E-2</v>
      </c>
      <c r="LY299" s="862">
        <v>-0.10380777035648237</v>
      </c>
      <c r="LZ299" s="862">
        <v>-0.10380777035648237</v>
      </c>
      <c r="MA299" s="862">
        <v>-2.9542858293227781E-2</v>
      </c>
      <c r="MB299" s="862">
        <v>-2.9542858293227781E-2</v>
      </c>
      <c r="MC299" s="862">
        <v>-2.9542858293227781E-2</v>
      </c>
      <c r="MD299" s="862">
        <v>-2.0829620963058737E-2</v>
      </c>
      <c r="ME299" s="862">
        <v>-2.0829620963058737E-2</v>
      </c>
      <c r="MF299" s="862">
        <v>-2.0829620963058737E-2</v>
      </c>
      <c r="MG299" s="862">
        <v>-2.0829620963058737E-2</v>
      </c>
      <c r="MH299" s="862">
        <v>-0.12065266802011898</v>
      </c>
      <c r="MI299" s="862">
        <v>-0.12065266802011898</v>
      </c>
      <c r="MJ299" s="862">
        <v>-0.12065266802011898</v>
      </c>
      <c r="MK299" s="862">
        <v>-0.12065266802011898</v>
      </c>
      <c r="ML299" s="862">
        <v>-0.12065266802011898</v>
      </c>
      <c r="MM299" s="862">
        <v>-0.12065266802011898</v>
      </c>
      <c r="MN299" s="862">
        <v>-0.12065266802011898</v>
      </c>
      <c r="MO299" s="862">
        <v>-0.12065266802011898</v>
      </c>
      <c r="MP299" s="862">
        <v>0.21524223522478891</v>
      </c>
      <c r="MQ299" s="862">
        <v>0.21524223522478891</v>
      </c>
      <c r="MR299" s="862">
        <v>0.21524223522478891</v>
      </c>
      <c r="MS299" s="862">
        <v>0.21524223522478891</v>
      </c>
      <c r="MT299" s="862">
        <v>0.21524223522478891</v>
      </c>
      <c r="MU299" s="862">
        <v>0.21524223522478891</v>
      </c>
      <c r="MV299" s="862">
        <v>0.21524223522478891</v>
      </c>
      <c r="MW299" s="862">
        <v>7.4167201372389968E-2</v>
      </c>
      <c r="MX299" s="862">
        <v>7.4167201372389968E-2</v>
      </c>
      <c r="MY299" s="862">
        <v>7.4167201372389968E-2</v>
      </c>
      <c r="MZ299" s="862">
        <v>7.4167201372389968E-2</v>
      </c>
      <c r="NA299" s="862">
        <v>7.4167201372389968E-2</v>
      </c>
      <c r="NB299" s="862">
        <v>3.6489204197837743E-2</v>
      </c>
      <c r="NC299" s="862">
        <v>3.6489204197837743E-2</v>
      </c>
      <c r="ND299" s="862">
        <v>3.6489204197837743E-2</v>
      </c>
      <c r="NE299" s="862">
        <v>3.6489204197837743E-2</v>
      </c>
      <c r="NF299" s="862">
        <v>3.0484639149229054E-2</v>
      </c>
      <c r="NG299" s="862">
        <v>3.0478925325266637E-2</v>
      </c>
      <c r="NH299" s="862">
        <v>3.0478925325266637E-2</v>
      </c>
      <c r="NI299" s="862">
        <v>3.0478925325266637E-2</v>
      </c>
      <c r="NJ299" s="862">
        <v>3.0478925325266637E-2</v>
      </c>
      <c r="NK299" s="862">
        <v>3.0478925325266637E-2</v>
      </c>
      <c r="NL299" s="862">
        <v>3.0478925325266637E-2</v>
      </c>
      <c r="NM299" s="862">
        <v>3.0478925325266637E-2</v>
      </c>
      <c r="NN299" s="862">
        <v>0.29718112715687006</v>
      </c>
      <c r="NO299" s="862">
        <v>0.29718112715687006</v>
      </c>
      <c r="NP299" s="862">
        <v>0.29718112715687006</v>
      </c>
      <c r="NQ299" s="862">
        <v>0.29718112715687006</v>
      </c>
      <c r="NR299" s="862">
        <v>0.29718112715687006</v>
      </c>
      <c r="NS299" s="862">
        <v>0.29718112715687006</v>
      </c>
      <c r="NT299" s="862">
        <v>0.29718112715687006</v>
      </c>
      <c r="NU299" s="862">
        <v>6.9735978635500295E-2</v>
      </c>
      <c r="NV299" s="862">
        <v>6.9735978635500295E-2</v>
      </c>
      <c r="NW299" s="862">
        <v>6.9735978635500295E-2</v>
      </c>
      <c r="NX299" s="862">
        <v>6.9735978635500295E-2</v>
      </c>
      <c r="NY299" s="862">
        <v>-0.10380777035648237</v>
      </c>
      <c r="NZ299" s="862">
        <v>-0.10380777035648237</v>
      </c>
      <c r="OA299" s="862">
        <v>-2.9542858293227781E-2</v>
      </c>
      <c r="OB299" s="862">
        <v>-2.9542858293227781E-2</v>
      </c>
      <c r="OC299" s="862">
        <v>-2.9542858293227781E-2</v>
      </c>
      <c r="OD299" s="862">
        <v>-2.0829620963058737E-2</v>
      </c>
      <c r="OE299" s="862">
        <v>-2.0829620963058737E-2</v>
      </c>
      <c r="OF299" s="862">
        <v>-2.0829620963058737E-2</v>
      </c>
      <c r="OG299" s="862">
        <v>-2.0829620963058737E-2</v>
      </c>
      <c r="OH299" s="862">
        <v>-0.12065266802011898</v>
      </c>
      <c r="OI299" s="862">
        <v>-0.12065266802011898</v>
      </c>
      <c r="OJ299" s="862">
        <v>-0.12065266802011898</v>
      </c>
      <c r="OK299" s="862">
        <v>-0.12065266802011898</v>
      </c>
      <c r="OL299" s="862">
        <v>-0.12065266802011898</v>
      </c>
      <c r="OM299" s="862">
        <v>-0.12065266802011898</v>
      </c>
      <c r="ON299" s="862">
        <v>-0.12065266802011898</v>
      </c>
      <c r="OO299" s="862">
        <v>-0.12065266802011898</v>
      </c>
      <c r="OP299" s="862">
        <v>0.21524223522478891</v>
      </c>
      <c r="OQ299" s="862">
        <v>0.21524223522478891</v>
      </c>
      <c r="OR299" s="862">
        <v>0.21524223522478891</v>
      </c>
      <c r="OS299" s="862">
        <v>0.21524223522478891</v>
      </c>
      <c r="OT299" s="862">
        <v>0.21524223522478891</v>
      </c>
      <c r="OU299" s="862">
        <v>0.21524223522478891</v>
      </c>
      <c r="OV299" s="862">
        <v>0.21524223522478891</v>
      </c>
      <c r="OW299" s="862">
        <v>7.4167201372389968E-2</v>
      </c>
      <c r="OX299" s="862">
        <v>7.4167201372389968E-2</v>
      </c>
      <c r="OY299" s="862">
        <v>7.4167201372389968E-2</v>
      </c>
      <c r="OZ299" s="862">
        <v>7.4167201372389968E-2</v>
      </c>
      <c r="PA299" s="862">
        <v>7.4167201372389968E-2</v>
      </c>
      <c r="PB299" s="862">
        <v>3.6489204197837743E-2</v>
      </c>
      <c r="PC299" s="862">
        <v>3.6489204197837743E-2</v>
      </c>
      <c r="PD299" s="862">
        <v>3.6489204197837743E-2</v>
      </c>
      <c r="PE299" s="862">
        <v>3.6489204197837743E-2</v>
      </c>
      <c r="PF299" s="862">
        <v>3.0484639149229054E-2</v>
      </c>
      <c r="PG299" s="862">
        <v>3.0478925325266637E-2</v>
      </c>
      <c r="PH299" s="862">
        <v>3.0478925325266637E-2</v>
      </c>
      <c r="PI299" s="862">
        <v>3.0478925325266637E-2</v>
      </c>
      <c r="PJ299" s="862">
        <v>3.0478925325266637E-2</v>
      </c>
      <c r="PK299" s="862">
        <v>3.0478925325266637E-2</v>
      </c>
      <c r="PL299" s="862">
        <v>3.0478925325266637E-2</v>
      </c>
      <c r="PM299" s="862">
        <v>3.0478925325266637E-2</v>
      </c>
      <c r="PN299" s="862">
        <v>0.29718112715687006</v>
      </c>
      <c r="PO299" s="862">
        <v>0.29718112715687006</v>
      </c>
      <c r="PP299" s="862">
        <v>0.29718112715687006</v>
      </c>
      <c r="PQ299" s="862">
        <v>0.29718112715687006</v>
      </c>
      <c r="PR299" s="862">
        <v>0.29718112715687006</v>
      </c>
      <c r="PS299" s="862">
        <v>0.29718112715687006</v>
      </c>
      <c r="PT299" s="862">
        <v>0.29718112715687006</v>
      </c>
      <c r="PU299" s="862">
        <v>6.9735978635500295E-2</v>
      </c>
      <c r="PV299" s="862">
        <v>6.9735978635500295E-2</v>
      </c>
      <c r="PW299" s="862">
        <v>6.9735978635500295E-2</v>
      </c>
      <c r="PX299" s="862">
        <v>6.9735978635500295E-2</v>
      </c>
      <c r="PY299" s="862">
        <v>-0.10380777035648237</v>
      </c>
      <c r="PZ299" s="862">
        <v>-0.10380777035648237</v>
      </c>
      <c r="QA299" s="862">
        <v>-2.9542858293227781E-2</v>
      </c>
      <c r="QB299" s="862">
        <v>-2.9542858293227781E-2</v>
      </c>
      <c r="QC299" s="862">
        <v>-2.9542858293227781E-2</v>
      </c>
      <c r="QD299" s="862">
        <v>-2.0829620963058737E-2</v>
      </c>
      <c r="QE299" s="862">
        <v>-2.0829620963058737E-2</v>
      </c>
      <c r="QF299" s="862">
        <v>-2.0829620963058737E-2</v>
      </c>
      <c r="QG299" s="862">
        <v>-2.0829620963058737E-2</v>
      </c>
      <c r="QH299" s="862">
        <v>-0.12065266802011898</v>
      </c>
      <c r="QI299" s="862">
        <v>-0.12065266802011898</v>
      </c>
      <c r="QJ299" s="862">
        <v>-0.12065266802011898</v>
      </c>
      <c r="QK299" s="862">
        <v>-0.12065266802011898</v>
      </c>
      <c r="QL299" s="862">
        <v>-0.12065266802011898</v>
      </c>
      <c r="QM299" s="862">
        <v>-0.12065266802011898</v>
      </c>
      <c r="QN299" s="862">
        <v>-0.12065266802011898</v>
      </c>
      <c r="QO299" s="862">
        <v>-0.12065266802011898</v>
      </c>
      <c r="QP299" s="862">
        <v>0.21524223522478891</v>
      </c>
      <c r="QQ299" s="862">
        <v>0.21524223522478891</v>
      </c>
      <c r="QR299" s="862">
        <v>0.21524223522478891</v>
      </c>
      <c r="QS299" s="862">
        <v>0.21524223522478891</v>
      </c>
      <c r="QT299" s="862">
        <v>0.21524223522478891</v>
      </c>
      <c r="QU299" s="862">
        <v>0.21524223522478891</v>
      </c>
      <c r="QV299" s="862">
        <v>0.21524223522478891</v>
      </c>
      <c r="QW299" s="862">
        <v>7.4167201372389968E-2</v>
      </c>
      <c r="QX299" s="862">
        <v>7.4167201372389968E-2</v>
      </c>
      <c r="QY299" s="862">
        <v>7.4167201372389968E-2</v>
      </c>
      <c r="QZ299" s="862">
        <v>7.4167201372389968E-2</v>
      </c>
      <c r="RA299" s="862">
        <v>7.4167201372389968E-2</v>
      </c>
      <c r="RB299" s="862">
        <v>3.6489204197837743E-2</v>
      </c>
      <c r="RC299" s="862">
        <v>3.6489204197837743E-2</v>
      </c>
      <c r="RD299" s="862">
        <v>3.6489204197837743E-2</v>
      </c>
      <c r="RE299" s="862">
        <v>3.6489204197837743E-2</v>
      </c>
      <c r="RF299" s="862">
        <v>3.0484639149229054E-2</v>
      </c>
      <c r="RG299" s="862">
        <v>3.0478925325266637E-2</v>
      </c>
      <c r="RH299" s="862">
        <v>3.0478925325266637E-2</v>
      </c>
      <c r="RI299" s="862">
        <v>3.0478925325266637E-2</v>
      </c>
      <c r="RJ299" s="862">
        <v>3.0478925325266637E-2</v>
      </c>
      <c r="RK299" s="862">
        <v>3.0478925325266637E-2</v>
      </c>
      <c r="RL299" s="862">
        <v>3.0478925325266637E-2</v>
      </c>
      <c r="RM299" s="862">
        <v>3.0478925325266637E-2</v>
      </c>
      <c r="RN299" s="862">
        <v>0.29718112715687006</v>
      </c>
      <c r="RO299" s="862">
        <v>0.29718112715687006</v>
      </c>
      <c r="RP299" s="862">
        <v>0.29718112715687006</v>
      </c>
      <c r="RQ299" s="862">
        <v>0.29718112715687006</v>
      </c>
      <c r="RR299" s="862">
        <v>0.29718112715687006</v>
      </c>
      <c r="RS299" s="862">
        <v>0.29718112715687006</v>
      </c>
      <c r="RT299" s="862">
        <v>0.29718112715687006</v>
      </c>
      <c r="RU299" s="862">
        <v>6.9735978635500295E-2</v>
      </c>
      <c r="RV299" s="862">
        <v>6.9735978635500295E-2</v>
      </c>
      <c r="RW299" s="862">
        <v>6.9735978635500295E-2</v>
      </c>
      <c r="RX299" s="862">
        <v>6.9735978635500295E-2</v>
      </c>
      <c r="RY299" s="862">
        <v>-0.10380777035648237</v>
      </c>
      <c r="RZ299" s="862">
        <v>-0.10380777035648237</v>
      </c>
      <c r="SA299" s="862">
        <v>-2.9542858293227781E-2</v>
      </c>
      <c r="SB299" s="862">
        <v>-2.9542858293227781E-2</v>
      </c>
      <c r="SC299" s="862">
        <v>-2.9542858293227781E-2</v>
      </c>
      <c r="SD299" s="862">
        <v>-2.0829620963058737E-2</v>
      </c>
      <c r="SE299" s="862">
        <v>-2.0829620963058737E-2</v>
      </c>
      <c r="SF299" s="862">
        <v>-2.0829620963058737E-2</v>
      </c>
      <c r="SG299" s="862">
        <v>-2.0829620963058737E-2</v>
      </c>
      <c r="SH299" s="862">
        <v>-0.12065266802011898</v>
      </c>
      <c r="SI299" s="862">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929</v>
      </c>
      <c r="J300" s="764"/>
      <c r="K300" s="862">
        <v>0</v>
      </c>
      <c r="L300" s="862">
        <v>0</v>
      </c>
      <c r="M300" s="862">
        <v>0</v>
      </c>
      <c r="N300" s="862">
        <v>0</v>
      </c>
      <c r="O300" s="862">
        <v>0</v>
      </c>
      <c r="P300" s="862">
        <v>0</v>
      </c>
      <c r="Q300" s="862">
        <v>0</v>
      </c>
      <c r="R300" s="862">
        <v>0</v>
      </c>
      <c r="S300" s="862">
        <v>0</v>
      </c>
      <c r="T300" s="862">
        <v>0</v>
      </c>
      <c r="U300" s="862">
        <v>0</v>
      </c>
      <c r="V300" s="862">
        <v>0</v>
      </c>
      <c r="W300" s="862">
        <v>0</v>
      </c>
      <c r="X300" s="862">
        <v>0</v>
      </c>
      <c r="Y300" s="862">
        <v>0</v>
      </c>
      <c r="Z300" s="862">
        <v>0</v>
      </c>
      <c r="AA300" s="862">
        <v>0</v>
      </c>
      <c r="AB300" s="862">
        <v>0</v>
      </c>
      <c r="AC300" s="862">
        <v>0</v>
      </c>
      <c r="AD300" s="862">
        <v>0</v>
      </c>
      <c r="AE300" s="862">
        <v>0</v>
      </c>
      <c r="AF300" s="862">
        <v>0</v>
      </c>
      <c r="AG300" s="862">
        <v>0</v>
      </c>
      <c r="AH300" s="862">
        <v>0</v>
      </c>
      <c r="AI300" s="862">
        <v>0</v>
      </c>
      <c r="AJ300" s="862">
        <v>0</v>
      </c>
      <c r="AK300" s="862">
        <v>0</v>
      </c>
      <c r="AL300" s="862">
        <v>0</v>
      </c>
      <c r="AM300" s="862">
        <v>0</v>
      </c>
      <c r="AN300" s="862">
        <v>0</v>
      </c>
      <c r="AO300" s="862">
        <v>0</v>
      </c>
      <c r="AP300" s="862">
        <v>0</v>
      </c>
      <c r="AQ300" s="862">
        <v>0</v>
      </c>
      <c r="AR300" s="862">
        <v>0</v>
      </c>
      <c r="AS300" s="862">
        <v>0</v>
      </c>
      <c r="AT300" s="862">
        <v>0</v>
      </c>
      <c r="AU300" s="862">
        <v>0</v>
      </c>
      <c r="AV300" s="862">
        <v>0</v>
      </c>
      <c r="AW300" s="862">
        <v>0</v>
      </c>
      <c r="AX300" s="862">
        <v>0</v>
      </c>
      <c r="AY300" s="862">
        <v>0</v>
      </c>
      <c r="AZ300" s="862">
        <v>0</v>
      </c>
      <c r="BA300" s="862">
        <v>0</v>
      </c>
      <c r="BB300" s="862">
        <v>0</v>
      </c>
      <c r="BC300" s="862">
        <v>0</v>
      </c>
      <c r="BD300" s="862">
        <v>0</v>
      </c>
      <c r="BE300" s="862">
        <v>0</v>
      </c>
      <c r="BF300" s="862">
        <v>0</v>
      </c>
      <c r="BG300" s="862">
        <v>0</v>
      </c>
      <c r="BH300" s="862">
        <v>0</v>
      </c>
      <c r="BI300" s="862">
        <v>0</v>
      </c>
      <c r="BJ300" s="862">
        <v>0</v>
      </c>
      <c r="BK300" s="862">
        <v>0</v>
      </c>
      <c r="BL300" s="862">
        <v>0</v>
      </c>
      <c r="BM300" s="862">
        <v>0</v>
      </c>
      <c r="BN300" s="862">
        <v>-0.41605357801961595</v>
      </c>
      <c r="BO300" s="862">
        <v>-0.41605357801961595</v>
      </c>
      <c r="BP300" s="862">
        <v>-0.41605357801961595</v>
      </c>
      <c r="BQ300" s="862">
        <v>-0.41605357801961595</v>
      </c>
      <c r="BR300" s="862">
        <v>-0.41605357801961595</v>
      </c>
      <c r="BS300" s="862">
        <v>-0.41605357801961595</v>
      </c>
      <c r="BT300" s="862">
        <v>-0.41605357801961595</v>
      </c>
      <c r="BU300" s="862">
        <v>-0.25901934921756631</v>
      </c>
      <c r="BV300" s="862">
        <v>-0.25901934921756631</v>
      </c>
      <c r="BW300" s="862">
        <v>-0.25901934921756631</v>
      </c>
      <c r="BX300" s="862">
        <v>-0.25901934921756631</v>
      </c>
      <c r="BY300" s="862">
        <v>-1.1534196706273647E-2</v>
      </c>
      <c r="BZ300" s="862">
        <v>-1.1534196706273647E-2</v>
      </c>
      <c r="CA300" s="862">
        <v>-1.969523886215363E-2</v>
      </c>
      <c r="CB300" s="862">
        <v>-1.969523886215363E-2</v>
      </c>
      <c r="CC300" s="862">
        <v>-1.969523886215363E-2</v>
      </c>
      <c r="CD300" s="862">
        <v>-2.3811764307810308</v>
      </c>
      <c r="CE300" s="862">
        <v>-2.3811764307810308</v>
      </c>
      <c r="CF300" s="862">
        <v>-2.3811764307810308</v>
      </c>
      <c r="CG300" s="862">
        <v>-2.3811764307810308</v>
      </c>
      <c r="CH300" s="862">
        <v>-2.6771387478258832</v>
      </c>
      <c r="CI300" s="862">
        <v>-2.6872023611512645</v>
      </c>
      <c r="CJ300" s="862">
        <v>-2.6872023611512645</v>
      </c>
      <c r="CK300" s="862">
        <v>-2.6872023611512645</v>
      </c>
      <c r="CL300" s="862">
        <v>-2.6872023611512645</v>
      </c>
      <c r="CM300" s="862">
        <v>-2.6872023611512645</v>
      </c>
      <c r="CN300" s="862">
        <v>-2.6872023611512645</v>
      </c>
      <c r="CO300" s="862">
        <v>-2.6872023611512645</v>
      </c>
      <c r="CP300" s="862">
        <v>0.17366134887455154</v>
      </c>
      <c r="CQ300" s="862">
        <v>0.17366134887455154</v>
      </c>
      <c r="CR300" s="862">
        <v>0.17366134887455154</v>
      </c>
      <c r="CS300" s="862">
        <v>0.17366134887455154</v>
      </c>
      <c r="CT300" s="862">
        <v>0.17366134887455154</v>
      </c>
      <c r="CU300" s="862">
        <v>0.17366134887455154</v>
      </c>
      <c r="CV300" s="862">
        <v>0.17366134887455154</v>
      </c>
      <c r="CW300" s="862">
        <v>8.2128211045120025E-2</v>
      </c>
      <c r="CX300" s="862">
        <v>8.2128211045120025E-2</v>
      </c>
      <c r="CY300" s="862">
        <v>8.2128211045120025E-2</v>
      </c>
      <c r="CZ300" s="862">
        <v>8.2128211045120025E-2</v>
      </c>
      <c r="DA300" s="862">
        <v>8.2128211045120025E-2</v>
      </c>
      <c r="DB300" s="862">
        <v>-0.23865783693496567</v>
      </c>
      <c r="DC300" s="862">
        <v>-0.23865783693496567</v>
      </c>
      <c r="DD300" s="862">
        <v>-0.23865783693496567</v>
      </c>
      <c r="DE300" s="862">
        <v>-0.23865783693496567</v>
      </c>
      <c r="DF300" s="862">
        <v>-4.6841819940902418E-2</v>
      </c>
      <c r="DG300" s="862">
        <v>-3.3458442814930045E-2</v>
      </c>
      <c r="DH300" s="862">
        <v>-3.3458442814930045E-2</v>
      </c>
      <c r="DI300" s="862">
        <v>-3.3458442814930045E-2</v>
      </c>
      <c r="DJ300" s="862">
        <v>-3.3458442814930045E-2</v>
      </c>
      <c r="DK300" s="862">
        <v>-3.3458442814930045E-2</v>
      </c>
      <c r="DL300" s="862">
        <v>-3.3458442814930045E-2</v>
      </c>
      <c r="DM300" s="862">
        <v>-3.3458442814930045E-2</v>
      </c>
      <c r="DN300" s="862">
        <v>0</v>
      </c>
      <c r="DO300" s="862">
        <v>0</v>
      </c>
      <c r="DP300" s="862">
        <v>0</v>
      </c>
      <c r="DQ300" s="862">
        <v>0</v>
      </c>
      <c r="DR300" s="862">
        <v>0</v>
      </c>
      <c r="DS300" s="862">
        <v>0</v>
      </c>
      <c r="DT300" s="862">
        <v>0</v>
      </c>
      <c r="DU300" s="862">
        <v>-0.9563791355725586</v>
      </c>
      <c r="DV300" s="862">
        <v>-0.9563791355725586</v>
      </c>
      <c r="DW300" s="862">
        <v>-0.9563791355725586</v>
      </c>
      <c r="DX300" s="862">
        <v>-0.9563791355725586</v>
      </c>
      <c r="DY300" s="862">
        <v>-1.2687616376903543</v>
      </c>
      <c r="DZ300" s="862">
        <v>-1.2687616376903543</v>
      </c>
      <c r="EA300" s="862">
        <v>-1.6937905421450274</v>
      </c>
      <c r="EB300" s="862">
        <v>-1.6937905421450274</v>
      </c>
      <c r="EC300" s="862">
        <v>-1.6937905421450274</v>
      </c>
      <c r="ED300" s="862">
        <v>-3.6789951952461952</v>
      </c>
      <c r="EE300" s="862">
        <v>-3.6789951952461952</v>
      </c>
      <c r="EF300" s="862">
        <v>-3.6789951952461952</v>
      </c>
      <c r="EG300" s="862">
        <v>-3.6789951952461952</v>
      </c>
      <c r="EH300" s="862">
        <v>-0.54024243691974938</v>
      </c>
      <c r="EI300" s="862">
        <v>-0.54024243691974938</v>
      </c>
      <c r="EJ300" s="862">
        <v>-0.54024243691974938</v>
      </c>
      <c r="EK300" s="862">
        <v>-0.54024243691974938</v>
      </c>
      <c r="EL300" s="862">
        <v>-0.54024243691974938</v>
      </c>
      <c r="EM300" s="862">
        <v>-0.54024243691974938</v>
      </c>
      <c r="EN300" s="862">
        <v>-0.54024243691974938</v>
      </c>
      <c r="EO300" s="862">
        <v>-0.54024243691974938</v>
      </c>
      <c r="EP300" s="862">
        <v>-0.19812069378646058</v>
      </c>
      <c r="EQ300" s="862">
        <v>-0.19812069378646058</v>
      </c>
      <c r="ER300" s="862">
        <v>-0.19812069378646058</v>
      </c>
      <c r="ES300" s="862">
        <v>-0.19812069378646058</v>
      </c>
      <c r="ET300" s="862">
        <v>-0.19812069378646058</v>
      </c>
      <c r="EU300" s="862">
        <v>-0.19812069378646058</v>
      </c>
      <c r="EV300" s="862">
        <v>-0.19812069378646058</v>
      </c>
      <c r="EW300" s="862">
        <v>-3.0147139954848967E-2</v>
      </c>
      <c r="EX300" s="862">
        <v>-3.0147139954848967E-2</v>
      </c>
      <c r="EY300" s="862">
        <v>-3.0147139954848967E-2</v>
      </c>
      <c r="EZ300" s="862">
        <v>-3.0147139954848967E-2</v>
      </c>
      <c r="FA300" s="862">
        <v>-3.0147139954848967E-2</v>
      </c>
      <c r="FB300" s="862">
        <v>-4.9385330951330353E-2</v>
      </c>
      <c r="FC300" s="862">
        <v>-4.9385330951330353E-2</v>
      </c>
      <c r="FD300" s="862">
        <v>-4.9385330951330353E-2</v>
      </c>
      <c r="FE300" s="862">
        <v>-4.9385330951330353E-2</v>
      </c>
      <c r="FF300" s="862">
        <v>-6.3636424937017821E-2</v>
      </c>
      <c r="FG300" s="862">
        <v>-5.6569448098543695E-2</v>
      </c>
      <c r="FH300" s="862">
        <v>-5.6569448098543695E-2</v>
      </c>
      <c r="FI300" s="862">
        <v>-5.6569448098543695E-2</v>
      </c>
      <c r="FJ300" s="862">
        <v>-5.6569448098543695E-2</v>
      </c>
      <c r="FK300" s="862">
        <v>-5.6569448098543695E-2</v>
      </c>
      <c r="FL300" s="862">
        <v>-5.6569448098543695E-2</v>
      </c>
      <c r="FM300" s="862">
        <v>-5.6569448098543695E-2</v>
      </c>
      <c r="FN300" s="862">
        <v>0</v>
      </c>
      <c r="FO300" s="862">
        <v>0</v>
      </c>
      <c r="FP300" s="862">
        <v>0</v>
      </c>
      <c r="FQ300" s="862">
        <v>0</v>
      </c>
      <c r="FR300" s="862">
        <v>0</v>
      </c>
      <c r="FS300" s="862">
        <v>0</v>
      </c>
      <c r="FT300" s="862">
        <v>0</v>
      </c>
      <c r="FU300" s="862">
        <v>-1.0858888101813422</v>
      </c>
      <c r="FV300" s="862">
        <v>-1.0858888101813422</v>
      </c>
      <c r="FW300" s="862">
        <v>-1.0858888101813422</v>
      </c>
      <c r="FX300" s="862">
        <v>-1.0858888101813422</v>
      </c>
      <c r="FY300" s="862">
        <v>-2.3068393412551877</v>
      </c>
      <c r="FZ300" s="862">
        <v>-2.3068393412551877</v>
      </c>
      <c r="GA300" s="862">
        <v>-2.117238177681287</v>
      </c>
      <c r="GB300" s="862">
        <v>-2.117238177681287</v>
      </c>
      <c r="GC300" s="862">
        <v>-2.117238177681287</v>
      </c>
      <c r="GD300" s="862">
        <v>-4.0274654829047556</v>
      </c>
      <c r="GE300" s="862">
        <v>-4.0274654829047556</v>
      </c>
      <c r="GF300" s="862">
        <v>-4.0274654829047556</v>
      </c>
      <c r="GG300" s="862">
        <v>-4.0274654829047556</v>
      </c>
      <c r="GH300" s="862">
        <v>0.94892558316297482</v>
      </c>
      <c r="GI300" s="862">
        <v>0.94892558316297482</v>
      </c>
      <c r="GJ300" s="862">
        <v>0.94892558316297482</v>
      </c>
      <c r="GK300" s="862">
        <v>0.94892558316297482</v>
      </c>
      <c r="GL300" s="862">
        <v>0.94892558316297482</v>
      </c>
      <c r="GM300" s="862">
        <v>0.94892558316297482</v>
      </c>
      <c r="GN300" s="862">
        <v>0.94892558316297482</v>
      </c>
      <c r="GO300" s="862">
        <v>0.94892558316297482</v>
      </c>
      <c r="GP300" s="862">
        <v>0.37422797715220035</v>
      </c>
      <c r="GQ300" s="862">
        <v>0.37422797715220035</v>
      </c>
      <c r="GR300" s="862">
        <v>0.37422797715220035</v>
      </c>
      <c r="GS300" s="862">
        <v>0.37422797715220035</v>
      </c>
      <c r="GT300" s="862">
        <v>0.37422797715220035</v>
      </c>
      <c r="GU300" s="862">
        <v>0.37422797715220035</v>
      </c>
      <c r="GV300" s="862">
        <v>0.37422797715220035</v>
      </c>
      <c r="GW300" s="862">
        <v>0.30856227843536921</v>
      </c>
      <c r="GX300" s="862">
        <v>0.30856227843536921</v>
      </c>
      <c r="GY300" s="862">
        <v>0.30856227843536921</v>
      </c>
      <c r="GZ300" s="862">
        <v>0.30856227843536921</v>
      </c>
      <c r="HA300" s="862">
        <v>0.30856227843536921</v>
      </c>
      <c r="HB300" s="862">
        <v>0.74036963365303432</v>
      </c>
      <c r="HC300" s="862">
        <v>0.74036963365303432</v>
      </c>
      <c r="HD300" s="862">
        <v>0.74036963365303432</v>
      </c>
      <c r="HE300" s="862">
        <v>0.74036963365303432</v>
      </c>
      <c r="HF300" s="862">
        <v>0.14139871708496887</v>
      </c>
      <c r="HG300" s="862">
        <v>0.13902674384280544</v>
      </c>
      <c r="HH300" s="862">
        <v>0.13902674384280544</v>
      </c>
      <c r="HI300" s="862">
        <v>0.13902674384280544</v>
      </c>
      <c r="HJ300" s="862">
        <v>0.13902674384280544</v>
      </c>
      <c r="HK300" s="862">
        <v>0.13902674384280544</v>
      </c>
      <c r="HL300" s="862">
        <v>0.13902674384280544</v>
      </c>
      <c r="HM300" s="862">
        <v>0.13902674384280544</v>
      </c>
      <c r="HN300" s="862">
        <v>0.16981778694678251</v>
      </c>
      <c r="HO300" s="862">
        <v>0.16981778694678251</v>
      </c>
      <c r="HP300" s="862">
        <v>0.16981778694678251</v>
      </c>
      <c r="HQ300" s="862">
        <v>0.16981778694678251</v>
      </c>
      <c r="HR300" s="862">
        <v>0.16981778694678251</v>
      </c>
      <c r="HS300" s="862">
        <v>0.16981778694678251</v>
      </c>
      <c r="HT300" s="862">
        <v>0.16981778694678251</v>
      </c>
      <c r="HU300" s="862">
        <v>-1.0560019621946992</v>
      </c>
      <c r="HV300" s="862">
        <v>-1.0560019621946992</v>
      </c>
      <c r="HW300" s="862">
        <v>-1.0560019621946992</v>
      </c>
      <c r="HX300" s="862">
        <v>-1.0560019621946992</v>
      </c>
      <c r="HY300" s="862">
        <v>-1.868539866416703</v>
      </c>
      <c r="HZ300" s="862">
        <v>-1.868539866416703</v>
      </c>
      <c r="IA300" s="862">
        <v>-1.9005905501976192</v>
      </c>
      <c r="IB300" s="862">
        <v>-1.9005905501976192</v>
      </c>
      <c r="IC300" s="862">
        <v>-1.9005905501976192</v>
      </c>
      <c r="ID300" s="862">
        <v>-4.2480913927908546</v>
      </c>
      <c r="IE300" s="862">
        <v>-4.2480913927908546</v>
      </c>
      <c r="IF300" s="862">
        <v>-4.2480913927908546</v>
      </c>
      <c r="IG300" s="862">
        <v>-4.2480913927908546</v>
      </c>
      <c r="IH300" s="862">
        <v>-0.83238667158127022</v>
      </c>
      <c r="II300" s="862">
        <v>-0.83238667158127022</v>
      </c>
      <c r="IJ300" s="862">
        <v>-0.83238667158127022</v>
      </c>
      <c r="IK300" s="862">
        <v>-0.83238667158127022</v>
      </c>
      <c r="IL300" s="862">
        <v>-0.83238667158127022</v>
      </c>
      <c r="IM300" s="862">
        <v>-0.83238667158127022</v>
      </c>
      <c r="IN300" s="862">
        <v>-0.83238667158127022</v>
      </c>
      <c r="IO300" s="862">
        <v>-0.83238667158127022</v>
      </c>
      <c r="IP300" s="862">
        <v>-1.0295752788303094</v>
      </c>
      <c r="IQ300" s="862">
        <v>-1.0295752788303094</v>
      </c>
      <c r="IR300" s="862">
        <v>-1.0295752788303094</v>
      </c>
      <c r="IS300" s="862">
        <v>-1.0295752788303094</v>
      </c>
      <c r="IT300" s="862">
        <v>-1.0295752788303094</v>
      </c>
      <c r="IU300" s="862">
        <v>-1.0295752788303094</v>
      </c>
      <c r="IV300" s="862">
        <v>-1.0295752788303094</v>
      </c>
      <c r="IW300" s="862">
        <v>-7.1955085796739482E-2</v>
      </c>
      <c r="IX300" s="862">
        <v>-7.1955085796739482E-2</v>
      </c>
      <c r="IY300" s="862">
        <v>-7.1955085796739482E-2</v>
      </c>
      <c r="IZ300" s="862">
        <v>-7.1955085796739482E-2</v>
      </c>
      <c r="JA300" s="862">
        <v>-7.1955085796739482E-2</v>
      </c>
      <c r="JB300" s="862">
        <v>-2.8655418431621449E-2</v>
      </c>
      <c r="JC300" s="862">
        <v>-2.8655418431621449E-2</v>
      </c>
      <c r="JD300" s="862">
        <v>-2.8655418431621449E-2</v>
      </c>
      <c r="JE300" s="862">
        <v>-2.8655418431621449E-2</v>
      </c>
      <c r="JF300" s="862">
        <v>4.0012628939918748E-2</v>
      </c>
      <c r="JG300" s="862">
        <v>4.9431733787214327E-2</v>
      </c>
      <c r="JH300" s="862">
        <v>4.9431733787214327E-2</v>
      </c>
      <c r="JI300" s="862">
        <v>4.9431733787214327E-2</v>
      </c>
      <c r="JJ300" s="862">
        <v>4.9431733787214327E-2</v>
      </c>
      <c r="JK300" s="862">
        <v>4.9431733787214327E-2</v>
      </c>
      <c r="JL300" s="862">
        <v>4.9431733787214327E-2</v>
      </c>
      <c r="JM300" s="862">
        <v>4.9431733787214327E-2</v>
      </c>
      <c r="JN300" s="862">
        <v>0.16132689759943819</v>
      </c>
      <c r="JO300" s="862">
        <v>0.16132689759943819</v>
      </c>
      <c r="JP300" s="862">
        <v>0.16132689759943819</v>
      </c>
      <c r="JQ300" s="862">
        <v>0.16132689759943819</v>
      </c>
      <c r="JR300" s="862">
        <v>0.16132689759943819</v>
      </c>
      <c r="JS300" s="862">
        <v>0.16132689759943819</v>
      </c>
      <c r="JT300" s="862">
        <v>0.16132689759943819</v>
      </c>
      <c r="JU300" s="862">
        <v>-0.7969826129771338</v>
      </c>
      <c r="JV300" s="862">
        <v>-0.7969826129771338</v>
      </c>
      <c r="JW300" s="862">
        <v>-0.7969826129771338</v>
      </c>
      <c r="JX300" s="862">
        <v>-0.7969826129771338</v>
      </c>
      <c r="JY300" s="862">
        <v>-2.2837709478426391</v>
      </c>
      <c r="JZ300" s="862">
        <v>-2.2837709478426391</v>
      </c>
      <c r="KA300" s="862">
        <v>-1.9498286473529989</v>
      </c>
      <c r="KB300" s="862">
        <v>-1.9498286473529989</v>
      </c>
      <c r="KC300" s="862">
        <v>-1.9498286473529989</v>
      </c>
      <c r="KD300" s="862">
        <v>-3.9424001866263318</v>
      </c>
      <c r="KE300" s="862">
        <v>-3.9424001866263318</v>
      </c>
      <c r="KF300" s="862">
        <v>-3.9424001866263318</v>
      </c>
      <c r="KG300" s="862">
        <v>-3.9424001866263318</v>
      </c>
      <c r="KH300" s="862">
        <v>0.81509689852154743</v>
      </c>
      <c r="KI300" s="862">
        <v>0.81509689852154743</v>
      </c>
      <c r="KJ300" s="862">
        <v>0.81509689852154743</v>
      </c>
      <c r="KK300" s="862">
        <v>0.81509689852154743</v>
      </c>
      <c r="KL300" s="862">
        <v>0.81509689852154743</v>
      </c>
      <c r="KM300" s="862">
        <v>0.81509689852154743</v>
      </c>
      <c r="KN300" s="862">
        <v>0.81509689852154743</v>
      </c>
      <c r="KO300" s="862">
        <v>0.81509689852154743</v>
      </c>
      <c r="KP300" s="862">
        <v>0.22258003869836074</v>
      </c>
      <c r="KQ300" s="862">
        <v>0.22258003869836074</v>
      </c>
      <c r="KR300" s="862">
        <v>0.22258003869836074</v>
      </c>
      <c r="KS300" s="862">
        <v>0.22258003869836074</v>
      </c>
      <c r="KT300" s="862">
        <v>0.22258003869836074</v>
      </c>
      <c r="KU300" s="862">
        <v>0.22258003869836074</v>
      </c>
      <c r="KV300" s="862">
        <v>0.22258003869836074</v>
      </c>
      <c r="KW300" s="862">
        <v>0.35882035658878131</v>
      </c>
      <c r="KX300" s="862">
        <v>0.35882035658878131</v>
      </c>
      <c r="KY300" s="862">
        <v>0.35882035658878131</v>
      </c>
      <c r="KZ300" s="862">
        <v>0.35882035658878131</v>
      </c>
      <c r="LA300" s="862">
        <v>0.35882035658878131</v>
      </c>
      <c r="LB300" s="862">
        <v>-2.8655418431621449E-2</v>
      </c>
      <c r="LC300" s="862">
        <v>-2.8655418431621449E-2</v>
      </c>
      <c r="LD300" s="862">
        <v>-2.8655418431621449E-2</v>
      </c>
      <c r="LE300" s="862">
        <v>-2.8655418431621449E-2</v>
      </c>
      <c r="LF300" s="862">
        <v>0.22789811462261333</v>
      </c>
      <c r="LG300" s="862">
        <v>0.24669336641934336</v>
      </c>
      <c r="LH300" s="862">
        <v>0.24669336641934336</v>
      </c>
      <c r="LI300" s="862">
        <v>0.24669336641934336</v>
      </c>
      <c r="LJ300" s="862">
        <v>0.24669336641934336</v>
      </c>
      <c r="LK300" s="862">
        <v>0.24669336641934336</v>
      </c>
      <c r="LL300" s="862">
        <v>0.24669336641934336</v>
      </c>
      <c r="LM300" s="862">
        <v>0.24669336641934336</v>
      </c>
      <c r="LN300" s="862">
        <v>0.51794425018768386</v>
      </c>
      <c r="LO300" s="862">
        <v>0.51794425018768386</v>
      </c>
      <c r="LP300" s="862">
        <v>0.51794425018768386</v>
      </c>
      <c r="LQ300" s="862">
        <v>0.51794425018768386</v>
      </c>
      <c r="LR300" s="862">
        <v>0.51794425018768386</v>
      </c>
      <c r="LS300" s="862">
        <v>0.51794425018768386</v>
      </c>
      <c r="LT300" s="862">
        <v>0.51794425018768386</v>
      </c>
      <c r="LU300" s="862">
        <v>-0.73720891700384605</v>
      </c>
      <c r="LV300" s="862">
        <v>-0.73720891700384605</v>
      </c>
      <c r="LW300" s="862">
        <v>-0.73720891700384605</v>
      </c>
      <c r="LX300" s="862">
        <v>-0.73720891700384605</v>
      </c>
      <c r="LY300" s="862">
        <v>-2.2837709478426391</v>
      </c>
      <c r="LZ300" s="862">
        <v>-2.2837709478426391</v>
      </c>
      <c r="MA300" s="862">
        <v>-1.9498286473529989</v>
      </c>
      <c r="MB300" s="862">
        <v>-1.9498286473529989</v>
      </c>
      <c r="MC300" s="862">
        <v>-1.9498286473529989</v>
      </c>
      <c r="MD300" s="862">
        <v>-3.9394311284137511</v>
      </c>
      <c r="ME300" s="862">
        <v>-3.9394311284137511</v>
      </c>
      <c r="MF300" s="862">
        <v>-3.9394311284137511</v>
      </c>
      <c r="MG300" s="862">
        <v>-3.9394311284137511</v>
      </c>
      <c r="MH300" s="862">
        <v>0.81509689852154743</v>
      </c>
      <c r="MI300" s="862">
        <v>0.81509689852154743</v>
      </c>
      <c r="MJ300" s="862">
        <v>0.81509689852154743</v>
      </c>
      <c r="MK300" s="862">
        <v>0.81509689852154743</v>
      </c>
      <c r="ML300" s="862">
        <v>0.81509689852154743</v>
      </c>
      <c r="MM300" s="862">
        <v>0.81509689852154743</v>
      </c>
      <c r="MN300" s="862">
        <v>0.81509689852154743</v>
      </c>
      <c r="MO300" s="862">
        <v>0.81509689852154743</v>
      </c>
      <c r="MP300" s="862">
        <v>-0.44516007739673036</v>
      </c>
      <c r="MQ300" s="862">
        <v>-0.44516007739673036</v>
      </c>
      <c r="MR300" s="862">
        <v>-0.44516007739673036</v>
      </c>
      <c r="MS300" s="862">
        <v>-0.44516007739673036</v>
      </c>
      <c r="MT300" s="862">
        <v>-0.44516007739673036</v>
      </c>
      <c r="MU300" s="862">
        <v>-0.44516007739673036</v>
      </c>
      <c r="MV300" s="862">
        <v>-0.44516007739673036</v>
      </c>
      <c r="MW300" s="862">
        <v>4.7987718622421127E-2</v>
      </c>
      <c r="MX300" s="862">
        <v>4.7987718622421127E-2</v>
      </c>
      <c r="MY300" s="862">
        <v>4.7987718622421127E-2</v>
      </c>
      <c r="MZ300" s="862">
        <v>4.7987718622421127E-2</v>
      </c>
      <c r="NA300" s="862">
        <v>4.7987718622421127E-2</v>
      </c>
      <c r="NB300" s="862">
        <v>-2.8655418431621449E-2</v>
      </c>
      <c r="NC300" s="862">
        <v>-2.8655418431621449E-2</v>
      </c>
      <c r="ND300" s="862">
        <v>-2.8655418431621449E-2</v>
      </c>
      <c r="NE300" s="862">
        <v>-2.8655418431621449E-2</v>
      </c>
      <c r="NF300" s="862">
        <v>0.22789811462261333</v>
      </c>
      <c r="NG300" s="862">
        <v>0.24669336641934336</v>
      </c>
      <c r="NH300" s="862">
        <v>0.24669336641934336</v>
      </c>
      <c r="NI300" s="862">
        <v>0.24669336641934336</v>
      </c>
      <c r="NJ300" s="862">
        <v>0.24669336641934336</v>
      </c>
      <c r="NK300" s="862">
        <v>0.24669336641934336</v>
      </c>
      <c r="NL300" s="862">
        <v>0.24669336641934336</v>
      </c>
      <c r="NM300" s="862">
        <v>0.24669336641934336</v>
      </c>
      <c r="NN300" s="862">
        <v>0.51794425018768386</v>
      </c>
      <c r="NO300" s="862">
        <v>0.51794425018768386</v>
      </c>
      <c r="NP300" s="862">
        <v>0.51794425018768386</v>
      </c>
      <c r="NQ300" s="862">
        <v>0.51794425018768386</v>
      </c>
      <c r="NR300" s="862">
        <v>0.51794425018768386</v>
      </c>
      <c r="NS300" s="862">
        <v>0.51794425018768386</v>
      </c>
      <c r="NT300" s="862">
        <v>0.51794425018768386</v>
      </c>
      <c r="NU300" s="862">
        <v>-0.73720891700384605</v>
      </c>
      <c r="NV300" s="862">
        <v>-0.73720891700384605</v>
      </c>
      <c r="NW300" s="862">
        <v>-0.73720891700384605</v>
      </c>
      <c r="NX300" s="862">
        <v>-0.73720891700384605</v>
      </c>
      <c r="NY300" s="862">
        <v>-2.2837709478426391</v>
      </c>
      <c r="NZ300" s="862">
        <v>-2.2837709478426391</v>
      </c>
      <c r="OA300" s="862">
        <v>-1.9498286473529989</v>
      </c>
      <c r="OB300" s="862">
        <v>-1.9498286473529989</v>
      </c>
      <c r="OC300" s="862">
        <v>-1.9498286473529989</v>
      </c>
      <c r="OD300" s="862">
        <v>-3.9394311284137511</v>
      </c>
      <c r="OE300" s="862">
        <v>-3.9394311284137511</v>
      </c>
      <c r="OF300" s="862">
        <v>-3.9394311284137511</v>
      </c>
      <c r="OG300" s="862">
        <v>-3.9394311284137511</v>
      </c>
      <c r="OH300" s="862">
        <v>0.81509689852154743</v>
      </c>
      <c r="OI300" s="862">
        <v>0.81509689852154743</v>
      </c>
      <c r="OJ300" s="862">
        <v>0.81509689852154743</v>
      </c>
      <c r="OK300" s="862">
        <v>0.81509689852154743</v>
      </c>
      <c r="OL300" s="862">
        <v>0.81509689852154743</v>
      </c>
      <c r="OM300" s="862">
        <v>0.81509689852154743</v>
      </c>
      <c r="ON300" s="862">
        <v>0.81509689852154743</v>
      </c>
      <c r="OO300" s="862">
        <v>0.81509689852154743</v>
      </c>
      <c r="OP300" s="862">
        <v>-0.44516007739673036</v>
      </c>
      <c r="OQ300" s="862">
        <v>-0.44516007739673036</v>
      </c>
      <c r="OR300" s="862">
        <v>-0.44516007739673036</v>
      </c>
      <c r="OS300" s="862">
        <v>-0.44516007739673036</v>
      </c>
      <c r="OT300" s="862">
        <v>-0.44516007739673036</v>
      </c>
      <c r="OU300" s="862">
        <v>-0.44516007739673036</v>
      </c>
      <c r="OV300" s="862">
        <v>-0.44516007739673036</v>
      </c>
      <c r="OW300" s="862">
        <v>4.7987718622421127E-2</v>
      </c>
      <c r="OX300" s="862">
        <v>4.7987718622421127E-2</v>
      </c>
      <c r="OY300" s="862">
        <v>4.7987718622421127E-2</v>
      </c>
      <c r="OZ300" s="862">
        <v>4.7987718622421127E-2</v>
      </c>
      <c r="PA300" s="862">
        <v>4.7987718622421127E-2</v>
      </c>
      <c r="PB300" s="862">
        <v>-2.8655418431621449E-2</v>
      </c>
      <c r="PC300" s="862">
        <v>-2.8655418431621449E-2</v>
      </c>
      <c r="PD300" s="862">
        <v>-2.8655418431621449E-2</v>
      </c>
      <c r="PE300" s="862">
        <v>-2.8655418431621449E-2</v>
      </c>
      <c r="PF300" s="862">
        <v>0.22789811462261333</v>
      </c>
      <c r="PG300" s="862">
        <v>0.24669336641934336</v>
      </c>
      <c r="PH300" s="862">
        <v>0.24669336641934336</v>
      </c>
      <c r="PI300" s="862">
        <v>0.24669336641934336</v>
      </c>
      <c r="PJ300" s="862">
        <v>0.24669336641934336</v>
      </c>
      <c r="PK300" s="862">
        <v>0.24669336641934336</v>
      </c>
      <c r="PL300" s="862">
        <v>0.24669336641934336</v>
      </c>
      <c r="PM300" s="862">
        <v>0.24669336641934336</v>
      </c>
      <c r="PN300" s="862">
        <v>0.51794425018768386</v>
      </c>
      <c r="PO300" s="862">
        <v>0.51794425018768386</v>
      </c>
      <c r="PP300" s="862">
        <v>0.51794425018768386</v>
      </c>
      <c r="PQ300" s="862">
        <v>0.51794425018768386</v>
      </c>
      <c r="PR300" s="862">
        <v>0.51794425018768386</v>
      </c>
      <c r="PS300" s="862">
        <v>0.51794425018768386</v>
      </c>
      <c r="PT300" s="862">
        <v>0.51794425018768386</v>
      </c>
      <c r="PU300" s="862">
        <v>-0.73720891700384605</v>
      </c>
      <c r="PV300" s="862">
        <v>-0.73720891700384605</v>
      </c>
      <c r="PW300" s="862">
        <v>-0.73720891700384605</v>
      </c>
      <c r="PX300" s="862">
        <v>-0.73720891700384605</v>
      </c>
      <c r="PY300" s="862">
        <v>-2.2837709478426391</v>
      </c>
      <c r="PZ300" s="862">
        <v>-2.2837709478426391</v>
      </c>
      <c r="QA300" s="862">
        <v>-1.9498286473529989</v>
      </c>
      <c r="QB300" s="862">
        <v>-1.9498286473529989</v>
      </c>
      <c r="QC300" s="862">
        <v>-1.9498286473529989</v>
      </c>
      <c r="QD300" s="862">
        <v>-3.9394311284137511</v>
      </c>
      <c r="QE300" s="862">
        <v>-3.9394311284137511</v>
      </c>
      <c r="QF300" s="862">
        <v>-3.9394311284137511</v>
      </c>
      <c r="QG300" s="862">
        <v>-3.9394311284137511</v>
      </c>
      <c r="QH300" s="862">
        <v>0.81509689852154743</v>
      </c>
      <c r="QI300" s="862">
        <v>0.81509689852154743</v>
      </c>
      <c r="QJ300" s="862">
        <v>0.81509689852154743</v>
      </c>
      <c r="QK300" s="862">
        <v>0.81509689852154743</v>
      </c>
      <c r="QL300" s="862">
        <v>0.81509689852154743</v>
      </c>
      <c r="QM300" s="862">
        <v>0.81509689852154743</v>
      </c>
      <c r="QN300" s="862">
        <v>0.81509689852154743</v>
      </c>
      <c r="QO300" s="862">
        <v>0.81509689852154743</v>
      </c>
      <c r="QP300" s="862">
        <v>-0.44516007739673036</v>
      </c>
      <c r="QQ300" s="862">
        <v>-0.44516007739673036</v>
      </c>
      <c r="QR300" s="862">
        <v>-0.44516007739673036</v>
      </c>
      <c r="QS300" s="862">
        <v>-0.44516007739673036</v>
      </c>
      <c r="QT300" s="862">
        <v>-0.44516007739673036</v>
      </c>
      <c r="QU300" s="862">
        <v>-0.44516007739673036</v>
      </c>
      <c r="QV300" s="862">
        <v>-0.44516007739673036</v>
      </c>
      <c r="QW300" s="862">
        <v>4.7987718622421127E-2</v>
      </c>
      <c r="QX300" s="862">
        <v>4.7987718622421127E-2</v>
      </c>
      <c r="QY300" s="862">
        <v>4.7987718622421127E-2</v>
      </c>
      <c r="QZ300" s="862">
        <v>4.7987718622421127E-2</v>
      </c>
      <c r="RA300" s="862">
        <v>4.7987718622421127E-2</v>
      </c>
      <c r="RB300" s="862">
        <v>-2.8655418431621449E-2</v>
      </c>
      <c r="RC300" s="862">
        <v>-2.8655418431621449E-2</v>
      </c>
      <c r="RD300" s="862">
        <v>-2.8655418431621449E-2</v>
      </c>
      <c r="RE300" s="862">
        <v>-2.8655418431621449E-2</v>
      </c>
      <c r="RF300" s="862">
        <v>0.22789811462261333</v>
      </c>
      <c r="RG300" s="862">
        <v>0.24669336641934336</v>
      </c>
      <c r="RH300" s="862">
        <v>0.24669336641934336</v>
      </c>
      <c r="RI300" s="862">
        <v>0.24669336641934336</v>
      </c>
      <c r="RJ300" s="862">
        <v>0.24669336641934336</v>
      </c>
      <c r="RK300" s="862">
        <v>0.24669336641934336</v>
      </c>
      <c r="RL300" s="862">
        <v>0.24669336641934336</v>
      </c>
      <c r="RM300" s="862">
        <v>0.24669336641934336</v>
      </c>
      <c r="RN300" s="862">
        <v>0.51794425018768386</v>
      </c>
      <c r="RO300" s="862">
        <v>0.51794425018768386</v>
      </c>
      <c r="RP300" s="862">
        <v>0.51794425018768386</v>
      </c>
      <c r="RQ300" s="862">
        <v>0.51794425018768386</v>
      </c>
      <c r="RR300" s="862">
        <v>0.51794425018768386</v>
      </c>
      <c r="RS300" s="862">
        <v>0.51794425018768386</v>
      </c>
      <c r="RT300" s="862">
        <v>0.51794425018768386</v>
      </c>
      <c r="RU300" s="862">
        <v>-0.73720891700384605</v>
      </c>
      <c r="RV300" s="862">
        <v>-0.73720891700384605</v>
      </c>
      <c r="RW300" s="862">
        <v>-0.73720891700384605</v>
      </c>
      <c r="RX300" s="862">
        <v>-0.73720891700384605</v>
      </c>
      <c r="RY300" s="862">
        <v>-2.2837709478426391</v>
      </c>
      <c r="RZ300" s="862">
        <v>-2.2837709478426391</v>
      </c>
      <c r="SA300" s="862">
        <v>-1.9498286473529989</v>
      </c>
      <c r="SB300" s="862">
        <v>-1.9498286473529989</v>
      </c>
      <c r="SC300" s="862">
        <v>-1.9498286473529989</v>
      </c>
      <c r="SD300" s="862">
        <v>-3.9394311284137511</v>
      </c>
      <c r="SE300" s="862">
        <v>-3.9394311284137511</v>
      </c>
      <c r="SF300" s="862">
        <v>-3.9394311284137511</v>
      </c>
      <c r="SG300" s="862">
        <v>-3.9394311284137511</v>
      </c>
      <c r="SH300" s="862">
        <v>0.81509689852154743</v>
      </c>
      <c r="SI300" s="862">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931</v>
      </c>
      <c r="J301" s="764"/>
      <c r="K301" s="862">
        <v>0</v>
      </c>
      <c r="L301" s="862">
        <v>0</v>
      </c>
      <c r="M301" s="862">
        <v>0</v>
      </c>
      <c r="N301" s="862">
        <v>0</v>
      </c>
      <c r="O301" s="862">
        <v>0</v>
      </c>
      <c r="P301" s="862">
        <v>0</v>
      </c>
      <c r="Q301" s="862">
        <v>0</v>
      </c>
      <c r="R301" s="862">
        <v>0</v>
      </c>
      <c r="S301" s="862">
        <v>0</v>
      </c>
      <c r="T301" s="862">
        <v>0</v>
      </c>
      <c r="U301" s="862">
        <v>0</v>
      </c>
      <c r="V301" s="862">
        <v>0</v>
      </c>
      <c r="W301" s="862">
        <v>0</v>
      </c>
      <c r="X301" s="862">
        <v>0</v>
      </c>
      <c r="Y301" s="862">
        <v>0</v>
      </c>
      <c r="Z301" s="862">
        <v>0</v>
      </c>
      <c r="AA301" s="862">
        <v>0</v>
      </c>
      <c r="AB301" s="862">
        <v>0</v>
      </c>
      <c r="AC301" s="862">
        <v>0</v>
      </c>
      <c r="AD301" s="862">
        <v>0</v>
      </c>
      <c r="AE301" s="862">
        <v>0</v>
      </c>
      <c r="AF301" s="862">
        <v>0</v>
      </c>
      <c r="AG301" s="862">
        <v>0</v>
      </c>
      <c r="AH301" s="862">
        <v>0</v>
      </c>
      <c r="AI301" s="862">
        <v>0</v>
      </c>
      <c r="AJ301" s="862">
        <v>0</v>
      </c>
      <c r="AK301" s="862">
        <v>0</v>
      </c>
      <c r="AL301" s="862">
        <v>0</v>
      </c>
      <c r="AM301" s="862">
        <v>0</v>
      </c>
      <c r="AN301" s="862">
        <v>0</v>
      </c>
      <c r="AO301" s="862">
        <v>0</v>
      </c>
      <c r="AP301" s="862">
        <v>0</v>
      </c>
      <c r="AQ301" s="862">
        <v>0</v>
      </c>
      <c r="AR301" s="862">
        <v>0</v>
      </c>
      <c r="AS301" s="862">
        <v>0</v>
      </c>
      <c r="AT301" s="862">
        <v>0</v>
      </c>
      <c r="AU301" s="862">
        <v>0</v>
      </c>
      <c r="AV301" s="862">
        <v>0</v>
      </c>
      <c r="AW301" s="862">
        <v>0</v>
      </c>
      <c r="AX301" s="862">
        <v>0</v>
      </c>
      <c r="AY301" s="862">
        <v>0</v>
      </c>
      <c r="AZ301" s="862">
        <v>0</v>
      </c>
      <c r="BA301" s="862">
        <v>0</v>
      </c>
      <c r="BB301" s="862">
        <v>0</v>
      </c>
      <c r="BC301" s="862">
        <v>0</v>
      </c>
      <c r="BD301" s="862">
        <v>0</v>
      </c>
      <c r="BE301" s="862">
        <v>0</v>
      </c>
      <c r="BF301" s="862">
        <v>0</v>
      </c>
      <c r="BG301" s="862">
        <v>0</v>
      </c>
      <c r="BH301" s="862">
        <v>0</v>
      </c>
      <c r="BI301" s="862">
        <v>0</v>
      </c>
      <c r="BJ301" s="862">
        <v>0</v>
      </c>
      <c r="BK301" s="862">
        <v>0</v>
      </c>
      <c r="BL301" s="862">
        <v>0</v>
      </c>
      <c r="BM301" s="862">
        <v>0</v>
      </c>
      <c r="BN301" s="862">
        <v>-0.38209002063025999</v>
      </c>
      <c r="BO301" s="862">
        <v>-0.38209002063025999</v>
      </c>
      <c r="BP301" s="862">
        <v>-0.38209002063025999</v>
      </c>
      <c r="BQ301" s="862">
        <v>-0.38209002063025999</v>
      </c>
      <c r="BR301" s="862">
        <v>-0.38209002063025999</v>
      </c>
      <c r="BS301" s="862">
        <v>-0.38209002063025999</v>
      </c>
      <c r="BT301" s="862">
        <v>-0.38209002063025999</v>
      </c>
      <c r="BU301" s="862">
        <v>-0.23909478389314121</v>
      </c>
      <c r="BV301" s="862">
        <v>-0.23909478389314121</v>
      </c>
      <c r="BW301" s="862">
        <v>-0.23909478389314121</v>
      </c>
      <c r="BX301" s="862">
        <v>-0.23909478389314121</v>
      </c>
      <c r="BY301" s="862">
        <v>-9.2273573650205165E-2</v>
      </c>
      <c r="BZ301" s="862">
        <v>-9.2273573650205165E-2</v>
      </c>
      <c r="CA301" s="862">
        <v>0</v>
      </c>
      <c r="CB301" s="862">
        <v>0</v>
      </c>
      <c r="CC301" s="862">
        <v>0</v>
      </c>
      <c r="CD301" s="862">
        <v>0</v>
      </c>
      <c r="CE301" s="862">
        <v>0</v>
      </c>
      <c r="CF301" s="862">
        <v>0</v>
      </c>
      <c r="CG301" s="862">
        <v>0</v>
      </c>
      <c r="CH301" s="862">
        <v>5.0340956128387404E-3</v>
      </c>
      <c r="CI301" s="862">
        <v>5.0249409142191226E-3</v>
      </c>
      <c r="CJ301" s="862">
        <v>5.0249409142191226E-3</v>
      </c>
      <c r="CK301" s="862">
        <v>5.0249409142191226E-3</v>
      </c>
      <c r="CL301" s="862">
        <v>5.0249409142191226E-3</v>
      </c>
      <c r="CM301" s="862">
        <v>5.0249409142191226E-3</v>
      </c>
      <c r="CN301" s="862">
        <v>5.0249409142191226E-3</v>
      </c>
      <c r="CO301" s="862">
        <v>5.0249409142191226E-3</v>
      </c>
      <c r="CP301" s="862">
        <v>0</v>
      </c>
      <c r="CQ301" s="862">
        <v>0</v>
      </c>
      <c r="CR301" s="862">
        <v>0</v>
      </c>
      <c r="CS301" s="862">
        <v>0</v>
      </c>
      <c r="CT301" s="862">
        <v>0</v>
      </c>
      <c r="CU301" s="862">
        <v>0</v>
      </c>
      <c r="CV301" s="862">
        <v>0</v>
      </c>
      <c r="CW301" s="862">
        <v>-8.813167494439611E-3</v>
      </c>
      <c r="CX301" s="862">
        <v>-8.813167494439611E-3</v>
      </c>
      <c r="CY301" s="862">
        <v>-8.813167494439611E-3</v>
      </c>
      <c r="CZ301" s="862">
        <v>-8.813167494439611E-3</v>
      </c>
      <c r="DA301" s="862">
        <v>-8.813167494439611E-3</v>
      </c>
      <c r="DB301" s="862">
        <v>-0.15540510312044198</v>
      </c>
      <c r="DC301" s="862">
        <v>-0.15540510312044198</v>
      </c>
      <c r="DD301" s="862">
        <v>-0.15540510312044198</v>
      </c>
      <c r="DE301" s="862">
        <v>-0.15540510312044198</v>
      </c>
      <c r="DF301" s="862">
        <v>-3.345844281493271E-2</v>
      </c>
      <c r="DG301" s="862">
        <v>-2.6766754251942082E-2</v>
      </c>
      <c r="DH301" s="862">
        <v>-2.6766754251942082E-2</v>
      </c>
      <c r="DI301" s="862">
        <v>-2.6766754251942082E-2</v>
      </c>
      <c r="DJ301" s="862">
        <v>-2.6766754251942082E-2</v>
      </c>
      <c r="DK301" s="862">
        <v>-2.6766754251942082E-2</v>
      </c>
      <c r="DL301" s="862">
        <v>-2.6766754251942082E-2</v>
      </c>
      <c r="DM301" s="862">
        <v>-2.6766754251942082E-2</v>
      </c>
      <c r="DN301" s="862">
        <v>0</v>
      </c>
      <c r="DO301" s="862">
        <v>0</v>
      </c>
      <c r="DP301" s="862">
        <v>0</v>
      </c>
      <c r="DQ301" s="862">
        <v>0</v>
      </c>
      <c r="DR301" s="862">
        <v>0</v>
      </c>
      <c r="DS301" s="862">
        <v>0</v>
      </c>
      <c r="DT301" s="862">
        <v>0</v>
      </c>
      <c r="DU301" s="862">
        <v>-0.70732206901720573</v>
      </c>
      <c r="DV301" s="862">
        <v>-0.70732206901720573</v>
      </c>
      <c r="DW301" s="862">
        <v>-0.70732206901720573</v>
      </c>
      <c r="DX301" s="862">
        <v>-0.70732206901720573</v>
      </c>
      <c r="DY301" s="862">
        <v>-1.0034751134460063</v>
      </c>
      <c r="DZ301" s="862">
        <v>-1.0034751134460063</v>
      </c>
      <c r="EA301" s="862">
        <v>-1.0438476596940278</v>
      </c>
      <c r="EB301" s="862">
        <v>-1.0438476596940278</v>
      </c>
      <c r="EC301" s="862">
        <v>-1.0438476596940278</v>
      </c>
      <c r="ED301" s="862">
        <v>-0.71832197627458694</v>
      </c>
      <c r="EE301" s="862">
        <v>-0.71832197627458694</v>
      </c>
      <c r="EF301" s="862">
        <v>-0.71832197627458694</v>
      </c>
      <c r="EG301" s="862">
        <v>-0.71832197627458694</v>
      </c>
      <c r="EH301" s="862">
        <v>0.1827224852254048</v>
      </c>
      <c r="EI301" s="862">
        <v>0.1827224852254048</v>
      </c>
      <c r="EJ301" s="862">
        <v>0.1827224852254048</v>
      </c>
      <c r="EK301" s="862">
        <v>0.1827224852254048</v>
      </c>
      <c r="EL301" s="862">
        <v>0.1827224852254048</v>
      </c>
      <c r="EM301" s="862">
        <v>0.1827224852254048</v>
      </c>
      <c r="EN301" s="862">
        <v>0.1827224852254048</v>
      </c>
      <c r="EO301" s="862">
        <v>0.1827224852254048</v>
      </c>
      <c r="EP301" s="862">
        <v>0.21524223522478891</v>
      </c>
      <c r="EQ301" s="862">
        <v>0.21524223522478891</v>
      </c>
      <c r="ER301" s="862">
        <v>0.21524223522478891</v>
      </c>
      <c r="ES301" s="862">
        <v>0.21524223522478891</v>
      </c>
      <c r="ET301" s="862">
        <v>0.21524223522478891</v>
      </c>
      <c r="EU301" s="862">
        <v>0.21524223522478891</v>
      </c>
      <c r="EV301" s="862">
        <v>0.21524223522478891</v>
      </c>
      <c r="EW301" s="862">
        <v>2.1014590841691216E-2</v>
      </c>
      <c r="EX301" s="862">
        <v>2.1014590841691216E-2</v>
      </c>
      <c r="EY301" s="862">
        <v>2.1014590841691216E-2</v>
      </c>
      <c r="EZ301" s="862">
        <v>2.1014590841691216E-2</v>
      </c>
      <c r="FA301" s="862">
        <v>2.1014590841691216E-2</v>
      </c>
      <c r="FB301" s="862">
        <v>4.4215602950258948E-2</v>
      </c>
      <c r="FC301" s="862">
        <v>4.4215602950258948E-2</v>
      </c>
      <c r="FD301" s="862">
        <v>4.4215602950258948E-2</v>
      </c>
      <c r="FE301" s="862">
        <v>4.4215602950258948E-2</v>
      </c>
      <c r="FF301" s="862">
        <v>-6.8347223722800443E-2</v>
      </c>
      <c r="FG301" s="862">
        <v>-5.8925210856775045E-2</v>
      </c>
      <c r="FH301" s="862">
        <v>-5.8925210856775045E-2</v>
      </c>
      <c r="FI301" s="862">
        <v>-5.8925210856775045E-2</v>
      </c>
      <c r="FJ301" s="862">
        <v>-5.8925210856775045E-2</v>
      </c>
      <c r="FK301" s="862">
        <v>-5.8925210856775045E-2</v>
      </c>
      <c r="FL301" s="862">
        <v>-5.8925210856775045E-2</v>
      </c>
      <c r="FM301" s="862">
        <v>-5.8925210856775045E-2</v>
      </c>
      <c r="FN301" s="862">
        <v>0</v>
      </c>
      <c r="FO301" s="862">
        <v>0</v>
      </c>
      <c r="FP301" s="862">
        <v>0</v>
      </c>
      <c r="FQ301" s="862">
        <v>0</v>
      </c>
      <c r="FR301" s="862">
        <v>0</v>
      </c>
      <c r="FS301" s="862">
        <v>0</v>
      </c>
      <c r="FT301" s="862">
        <v>0</v>
      </c>
      <c r="FU301" s="862">
        <v>-1.4345687033588383</v>
      </c>
      <c r="FV301" s="862">
        <v>-1.4345687033588383</v>
      </c>
      <c r="FW301" s="862">
        <v>-1.4345687033588383</v>
      </c>
      <c r="FX301" s="862">
        <v>-1.4345687033588383</v>
      </c>
      <c r="FY301" s="862">
        <v>-1.4763771784033191</v>
      </c>
      <c r="FZ301" s="862">
        <v>-1.4763771784033191</v>
      </c>
      <c r="GA301" s="862">
        <v>-1.6051619672653468</v>
      </c>
      <c r="GB301" s="862">
        <v>-1.6051619672653468</v>
      </c>
      <c r="GC301" s="862">
        <v>-1.6051619672653468</v>
      </c>
      <c r="GD301" s="862">
        <v>-1.408038880337557</v>
      </c>
      <c r="GE301" s="862">
        <v>-1.408038880337557</v>
      </c>
      <c r="GF301" s="862">
        <v>-1.408038880337557</v>
      </c>
      <c r="GG301" s="862">
        <v>-1.408038880337557</v>
      </c>
      <c r="GH301" s="862">
        <v>-0.13713357808971338</v>
      </c>
      <c r="GI301" s="862">
        <v>-0.13713357808971338</v>
      </c>
      <c r="GJ301" s="862">
        <v>-0.13713357808971338</v>
      </c>
      <c r="GK301" s="862">
        <v>-0.13713357808971338</v>
      </c>
      <c r="GL301" s="862">
        <v>-0.13713357808971338</v>
      </c>
      <c r="GM301" s="862">
        <v>-0.13713357808971338</v>
      </c>
      <c r="GN301" s="862">
        <v>-0.13713357808971338</v>
      </c>
      <c r="GO301" s="862">
        <v>-0.13713357808971338</v>
      </c>
      <c r="GP301" s="862">
        <v>-0.22502597318955964</v>
      </c>
      <c r="GQ301" s="862">
        <v>-0.22502597318955964</v>
      </c>
      <c r="GR301" s="862">
        <v>-0.22502597318955964</v>
      </c>
      <c r="GS301" s="862">
        <v>-0.22502597318955964</v>
      </c>
      <c r="GT301" s="862">
        <v>-0.22502597318955964</v>
      </c>
      <c r="GU301" s="862">
        <v>-0.22502597318955964</v>
      </c>
      <c r="GV301" s="862">
        <v>-0.22502597318955964</v>
      </c>
      <c r="GW301" s="862">
        <v>-7.199820636580867E-3</v>
      </c>
      <c r="GX301" s="862">
        <v>-7.199820636580867E-3</v>
      </c>
      <c r="GY301" s="862">
        <v>-7.199820636580867E-3</v>
      </c>
      <c r="GZ301" s="862">
        <v>-7.199820636580867E-3</v>
      </c>
      <c r="HA301" s="862">
        <v>-7.199820636580867E-3</v>
      </c>
      <c r="HB301" s="862">
        <v>-2.0803891145430242E-2</v>
      </c>
      <c r="HC301" s="862">
        <v>-2.0803891145430242E-2</v>
      </c>
      <c r="HD301" s="862">
        <v>-2.0803891145430242E-2</v>
      </c>
      <c r="HE301" s="862">
        <v>-2.0803891145430242E-2</v>
      </c>
      <c r="HF301" s="862">
        <v>9.4149454834679958E-3</v>
      </c>
      <c r="HG301" s="862">
        <v>2.3538403659626006E-2</v>
      </c>
      <c r="HH301" s="862">
        <v>2.3538403659626006E-2</v>
      </c>
      <c r="HI301" s="862">
        <v>2.3538403659626006E-2</v>
      </c>
      <c r="HJ301" s="862">
        <v>2.3538403659626006E-2</v>
      </c>
      <c r="HK301" s="862">
        <v>2.3538403659626006E-2</v>
      </c>
      <c r="HL301" s="862">
        <v>2.3538403659626006E-2</v>
      </c>
      <c r="HM301" s="862">
        <v>2.3538403659626006E-2</v>
      </c>
      <c r="HN301" s="862">
        <v>0.16981778694678251</v>
      </c>
      <c r="HO301" s="862">
        <v>0.16981778694678251</v>
      </c>
      <c r="HP301" s="862">
        <v>0.16981778694678251</v>
      </c>
      <c r="HQ301" s="862">
        <v>0.16981778694678251</v>
      </c>
      <c r="HR301" s="862">
        <v>0.16981778694678251</v>
      </c>
      <c r="HS301" s="862">
        <v>0.16981778694678251</v>
      </c>
      <c r="HT301" s="862">
        <v>0.16981778694678251</v>
      </c>
      <c r="HU301" s="862">
        <v>-1.0061905488836294</v>
      </c>
      <c r="HV301" s="862">
        <v>-1.0061905488836294</v>
      </c>
      <c r="HW301" s="862">
        <v>-1.0061905488836294</v>
      </c>
      <c r="HX301" s="862">
        <v>-1.0061905488836294</v>
      </c>
      <c r="HY301" s="862">
        <v>-1.2110906541589741</v>
      </c>
      <c r="HZ301" s="862">
        <v>-1.2110906541589741</v>
      </c>
      <c r="IA301" s="862">
        <v>-1.2112571900223195</v>
      </c>
      <c r="IB301" s="862">
        <v>-1.2112571900223195</v>
      </c>
      <c r="IC301" s="862">
        <v>-1.2112571900223195</v>
      </c>
      <c r="ID301" s="862">
        <v>-1.2283732657690427</v>
      </c>
      <c r="IE301" s="862">
        <v>-1.2283732657690427</v>
      </c>
      <c r="IF301" s="862">
        <v>-1.2283732657690427</v>
      </c>
      <c r="IG301" s="862">
        <v>-1.2283732657690427</v>
      </c>
      <c r="IH301" s="862">
        <v>-1.050099674476785</v>
      </c>
      <c r="II301" s="862">
        <v>-1.050099674476785</v>
      </c>
      <c r="IJ301" s="862">
        <v>-1.050099674476785</v>
      </c>
      <c r="IK301" s="862">
        <v>-1.050099674476785</v>
      </c>
      <c r="IL301" s="862">
        <v>-1.050099674476785</v>
      </c>
      <c r="IM301" s="862">
        <v>-1.050099674476785</v>
      </c>
      <c r="IN301" s="862">
        <v>-1.050099674476785</v>
      </c>
      <c r="IO301" s="862">
        <v>-1.050099674476785</v>
      </c>
      <c r="IP301" s="862">
        <v>8.3161772700490744E-2</v>
      </c>
      <c r="IQ301" s="862">
        <v>8.3161772700490744E-2</v>
      </c>
      <c r="IR301" s="862">
        <v>8.3161772700490744E-2</v>
      </c>
      <c r="IS301" s="862">
        <v>8.3161772700490744E-2</v>
      </c>
      <c r="IT301" s="862">
        <v>8.3161772700490744E-2</v>
      </c>
      <c r="IU301" s="862">
        <v>8.3161772700490744E-2</v>
      </c>
      <c r="IV301" s="862">
        <v>8.3161772700490744E-2</v>
      </c>
      <c r="IW301" s="862">
        <v>3.6903151530500722E-2</v>
      </c>
      <c r="IX301" s="862">
        <v>3.6903151530500722E-2</v>
      </c>
      <c r="IY301" s="862">
        <v>3.6903151530500722E-2</v>
      </c>
      <c r="IZ301" s="862">
        <v>3.6903151530500722E-2</v>
      </c>
      <c r="JA301" s="862">
        <v>3.6903151530500722E-2</v>
      </c>
      <c r="JB301" s="862">
        <v>0.11736415948105883</v>
      </c>
      <c r="JC301" s="862">
        <v>0.11736415948105883</v>
      </c>
      <c r="JD301" s="862">
        <v>0.11736415948105883</v>
      </c>
      <c r="JE301" s="862">
        <v>0.11736415948105883</v>
      </c>
      <c r="JF301" s="862">
        <v>5.1786769712919067E-2</v>
      </c>
      <c r="JG301" s="862">
        <v>6.1207951922134463E-2</v>
      </c>
      <c r="JH301" s="862">
        <v>6.1207951922134463E-2</v>
      </c>
      <c r="JI301" s="862">
        <v>6.1207951922134463E-2</v>
      </c>
      <c r="JJ301" s="862">
        <v>6.1207951922134463E-2</v>
      </c>
      <c r="JK301" s="862">
        <v>6.1207951922134463E-2</v>
      </c>
      <c r="JL301" s="862">
        <v>6.1207951922134463E-2</v>
      </c>
      <c r="JM301" s="862">
        <v>6.1207951922134463E-2</v>
      </c>
      <c r="JN301" s="862">
        <v>0.16981778694678074</v>
      </c>
      <c r="JO301" s="862">
        <v>0.16981778694678074</v>
      </c>
      <c r="JP301" s="862">
        <v>0.16981778694678074</v>
      </c>
      <c r="JQ301" s="862">
        <v>0.16981778694678074</v>
      </c>
      <c r="JR301" s="862">
        <v>0.16981778694678074</v>
      </c>
      <c r="JS301" s="862">
        <v>0.16981778694678074</v>
      </c>
      <c r="JT301" s="862">
        <v>0.16981778694678074</v>
      </c>
      <c r="JU301" s="862">
        <v>-0.34867989317749704</v>
      </c>
      <c r="JV301" s="862">
        <v>-0.34867989317749704</v>
      </c>
      <c r="JW301" s="862">
        <v>-0.34867989317749704</v>
      </c>
      <c r="JX301" s="862">
        <v>-0.34867989317749704</v>
      </c>
      <c r="JY301" s="862">
        <v>-1.0957486870962181</v>
      </c>
      <c r="JZ301" s="862">
        <v>-1.0957486870962181</v>
      </c>
      <c r="KA301" s="862">
        <v>-1.2506476677466223</v>
      </c>
      <c r="KB301" s="862">
        <v>-1.2506476677466223</v>
      </c>
      <c r="KC301" s="862">
        <v>-1.2506476677466223</v>
      </c>
      <c r="KD301" s="862">
        <v>-1.3775000705356604</v>
      </c>
      <c r="KE301" s="862">
        <v>-1.3775000705356604</v>
      </c>
      <c r="KF301" s="862">
        <v>-1.3775000705356604</v>
      </c>
      <c r="KG301" s="862">
        <v>-1.3775000705356604</v>
      </c>
      <c r="KH301" s="862">
        <v>7.9725595207808198E-2</v>
      </c>
      <c r="KI301" s="862">
        <v>7.9725595207808198E-2</v>
      </c>
      <c r="KJ301" s="862">
        <v>7.9725595207808198E-2</v>
      </c>
      <c r="KK301" s="862">
        <v>7.9725595207808198E-2</v>
      </c>
      <c r="KL301" s="862">
        <v>7.9725595207808198E-2</v>
      </c>
      <c r="KM301" s="862">
        <v>7.9725595207808198E-2</v>
      </c>
      <c r="KN301" s="862">
        <v>7.9725595207808198E-2</v>
      </c>
      <c r="KO301" s="862">
        <v>7.9725595207808198E-2</v>
      </c>
      <c r="KP301" s="862">
        <v>-0.46228161883506935</v>
      </c>
      <c r="KQ301" s="862">
        <v>-0.46228161883506935</v>
      </c>
      <c r="KR301" s="862">
        <v>-0.46228161883506935</v>
      </c>
      <c r="KS301" s="862">
        <v>-0.46228161883506935</v>
      </c>
      <c r="KT301" s="862">
        <v>-0.46228161883506935</v>
      </c>
      <c r="KU301" s="862">
        <v>-0.46228161883506935</v>
      </c>
      <c r="KV301" s="862">
        <v>-0.46228161883506935</v>
      </c>
      <c r="KW301" s="862">
        <v>-6.4715060773419708E-2</v>
      </c>
      <c r="KX301" s="862">
        <v>-6.4715060773419708E-2</v>
      </c>
      <c r="KY301" s="862">
        <v>-6.4715060773419708E-2</v>
      </c>
      <c r="KZ301" s="862">
        <v>-6.4715060773419708E-2</v>
      </c>
      <c r="LA301" s="862">
        <v>-6.4715060773419708E-2</v>
      </c>
      <c r="LB301" s="862">
        <v>0.11736415948105883</v>
      </c>
      <c r="LC301" s="862">
        <v>0.11736415948105883</v>
      </c>
      <c r="LD301" s="862">
        <v>0.11736415948105883</v>
      </c>
      <c r="LE301" s="862">
        <v>0.11736415948105883</v>
      </c>
      <c r="LF301" s="862">
        <v>0.23967225539561365</v>
      </c>
      <c r="LG301" s="862">
        <v>0.2584695845542635</v>
      </c>
      <c r="LH301" s="862">
        <v>0.2584695845542635</v>
      </c>
      <c r="LI301" s="862">
        <v>0.2584695845542635</v>
      </c>
      <c r="LJ301" s="862">
        <v>0.2584695845542635</v>
      </c>
      <c r="LK301" s="862">
        <v>0.2584695845542635</v>
      </c>
      <c r="LL301" s="862">
        <v>0.2584695845542635</v>
      </c>
      <c r="LM301" s="862">
        <v>0.2584695845542635</v>
      </c>
      <c r="LN301" s="862">
        <v>0.52643513953502641</v>
      </c>
      <c r="LO301" s="862">
        <v>0.52643513953502641</v>
      </c>
      <c r="LP301" s="862">
        <v>0.52643513953502641</v>
      </c>
      <c r="LQ301" s="862">
        <v>0.52643513953502641</v>
      </c>
      <c r="LR301" s="862">
        <v>0.52643513953502641</v>
      </c>
      <c r="LS301" s="862">
        <v>0.52643513953502641</v>
      </c>
      <c r="LT301" s="862">
        <v>0.52643513953502641</v>
      </c>
      <c r="LU301" s="862">
        <v>-0.28890619720420929</v>
      </c>
      <c r="LV301" s="862">
        <v>-0.28890619720420929</v>
      </c>
      <c r="LW301" s="862">
        <v>-0.28890619720420929</v>
      </c>
      <c r="LX301" s="862">
        <v>-0.28890619720420929</v>
      </c>
      <c r="LY301" s="862">
        <v>-1.0957486870962181</v>
      </c>
      <c r="LZ301" s="862">
        <v>-1.0957486870962181</v>
      </c>
      <c r="MA301" s="862">
        <v>-1.2506476677466223</v>
      </c>
      <c r="MB301" s="862">
        <v>-1.2506476677466223</v>
      </c>
      <c r="MC301" s="862">
        <v>-1.2506476677466223</v>
      </c>
      <c r="MD301" s="862">
        <v>-1.3745310123230796</v>
      </c>
      <c r="ME301" s="862">
        <v>-1.3745310123230796</v>
      </c>
      <c r="MF301" s="862">
        <v>-1.3745310123230796</v>
      </c>
      <c r="MG301" s="862">
        <v>-1.3745310123230796</v>
      </c>
      <c r="MH301" s="862">
        <v>7.9725595207808198E-2</v>
      </c>
      <c r="MI301" s="862">
        <v>7.9725595207808198E-2</v>
      </c>
      <c r="MJ301" s="862">
        <v>7.9725595207808198E-2</v>
      </c>
      <c r="MK301" s="862">
        <v>7.9725595207808198E-2</v>
      </c>
      <c r="ML301" s="862">
        <v>7.9725595207808198E-2</v>
      </c>
      <c r="MM301" s="862">
        <v>7.9725595207808198E-2</v>
      </c>
      <c r="MN301" s="862">
        <v>7.9725595207808198E-2</v>
      </c>
      <c r="MO301" s="862">
        <v>7.9725595207808198E-2</v>
      </c>
      <c r="MP301" s="862">
        <v>-1.1275758004389811</v>
      </c>
      <c r="MQ301" s="862">
        <v>-1.1275758004389811</v>
      </c>
      <c r="MR301" s="862">
        <v>-1.1275758004389811</v>
      </c>
      <c r="MS301" s="862">
        <v>-1.1275758004389811</v>
      </c>
      <c r="MT301" s="862">
        <v>-1.1275758004389811</v>
      </c>
      <c r="MU301" s="862">
        <v>-1.1275758004389811</v>
      </c>
      <c r="MV301" s="862">
        <v>-1.1275758004389811</v>
      </c>
      <c r="MW301" s="862">
        <v>-0.37554769873977989</v>
      </c>
      <c r="MX301" s="862">
        <v>-0.37554769873977989</v>
      </c>
      <c r="MY301" s="862">
        <v>-0.37554769873977989</v>
      </c>
      <c r="MZ301" s="862">
        <v>-0.37554769873977989</v>
      </c>
      <c r="NA301" s="862">
        <v>-0.37554769873977989</v>
      </c>
      <c r="NB301" s="862">
        <v>0.11736415948105883</v>
      </c>
      <c r="NC301" s="862">
        <v>0.11736415948105883</v>
      </c>
      <c r="ND301" s="862">
        <v>0.11736415948105883</v>
      </c>
      <c r="NE301" s="862">
        <v>0.11736415948105883</v>
      </c>
      <c r="NF301" s="862">
        <v>0.23967225539561365</v>
      </c>
      <c r="NG301" s="862">
        <v>0.2584695845542635</v>
      </c>
      <c r="NH301" s="862">
        <v>0.2584695845542635</v>
      </c>
      <c r="NI301" s="862">
        <v>0.2584695845542635</v>
      </c>
      <c r="NJ301" s="862">
        <v>0.2584695845542635</v>
      </c>
      <c r="NK301" s="862">
        <v>0.2584695845542635</v>
      </c>
      <c r="NL301" s="862">
        <v>0.2584695845542635</v>
      </c>
      <c r="NM301" s="862">
        <v>0.2584695845542635</v>
      </c>
      <c r="NN301" s="862">
        <v>0.52643513953502641</v>
      </c>
      <c r="NO301" s="862">
        <v>0.52643513953502641</v>
      </c>
      <c r="NP301" s="862">
        <v>0.52643513953502641</v>
      </c>
      <c r="NQ301" s="862">
        <v>0.52643513953502641</v>
      </c>
      <c r="NR301" s="862">
        <v>0.52643513953502641</v>
      </c>
      <c r="NS301" s="862">
        <v>0.52643513953502641</v>
      </c>
      <c r="NT301" s="862">
        <v>0.52643513953502641</v>
      </c>
      <c r="NU301" s="862">
        <v>-0.28890619720420929</v>
      </c>
      <c r="NV301" s="862">
        <v>-0.28890619720420929</v>
      </c>
      <c r="NW301" s="862">
        <v>-0.28890619720420929</v>
      </c>
      <c r="NX301" s="862">
        <v>-0.28890619720420929</v>
      </c>
      <c r="NY301" s="862">
        <v>-1.0957486870962181</v>
      </c>
      <c r="NZ301" s="862">
        <v>-1.0957486870962181</v>
      </c>
      <c r="OA301" s="862">
        <v>-1.2506476677466223</v>
      </c>
      <c r="OB301" s="862">
        <v>-1.2506476677466223</v>
      </c>
      <c r="OC301" s="862">
        <v>-1.2506476677466223</v>
      </c>
      <c r="OD301" s="862">
        <v>-1.3745310123230796</v>
      </c>
      <c r="OE301" s="862">
        <v>-1.3745310123230796</v>
      </c>
      <c r="OF301" s="862">
        <v>-1.3745310123230796</v>
      </c>
      <c r="OG301" s="862">
        <v>-1.3745310123230796</v>
      </c>
      <c r="OH301" s="862">
        <v>7.9725595207808198E-2</v>
      </c>
      <c r="OI301" s="862">
        <v>7.9725595207808198E-2</v>
      </c>
      <c r="OJ301" s="862">
        <v>7.9725595207808198E-2</v>
      </c>
      <c r="OK301" s="862">
        <v>7.9725595207808198E-2</v>
      </c>
      <c r="OL301" s="862">
        <v>7.9725595207808198E-2</v>
      </c>
      <c r="OM301" s="862">
        <v>7.9725595207808198E-2</v>
      </c>
      <c r="ON301" s="862">
        <v>7.9725595207808198E-2</v>
      </c>
      <c r="OO301" s="862">
        <v>7.9725595207808198E-2</v>
      </c>
      <c r="OP301" s="862">
        <v>-1.1275758004389811</v>
      </c>
      <c r="OQ301" s="862">
        <v>-1.1275758004389811</v>
      </c>
      <c r="OR301" s="862">
        <v>-1.1275758004389811</v>
      </c>
      <c r="OS301" s="862">
        <v>-1.1275758004389811</v>
      </c>
      <c r="OT301" s="862">
        <v>-1.1275758004389811</v>
      </c>
      <c r="OU301" s="862">
        <v>-1.1275758004389811</v>
      </c>
      <c r="OV301" s="862">
        <v>-1.1275758004389811</v>
      </c>
      <c r="OW301" s="862">
        <v>-0.37554769873977989</v>
      </c>
      <c r="OX301" s="862">
        <v>-0.37554769873977989</v>
      </c>
      <c r="OY301" s="862">
        <v>-0.37554769873977989</v>
      </c>
      <c r="OZ301" s="862">
        <v>-0.37554769873977989</v>
      </c>
      <c r="PA301" s="862">
        <v>-0.37554769873977989</v>
      </c>
      <c r="PB301" s="862">
        <v>0.11736415948105883</v>
      </c>
      <c r="PC301" s="862">
        <v>0.11736415948105883</v>
      </c>
      <c r="PD301" s="862">
        <v>0.11736415948105883</v>
      </c>
      <c r="PE301" s="862">
        <v>0.11736415948105883</v>
      </c>
      <c r="PF301" s="862">
        <v>0.23967225539561365</v>
      </c>
      <c r="PG301" s="862">
        <v>0.2584695845542635</v>
      </c>
      <c r="PH301" s="862">
        <v>0.2584695845542635</v>
      </c>
      <c r="PI301" s="862">
        <v>0.2584695845542635</v>
      </c>
      <c r="PJ301" s="862">
        <v>0.2584695845542635</v>
      </c>
      <c r="PK301" s="862">
        <v>0.2584695845542635</v>
      </c>
      <c r="PL301" s="862">
        <v>0.2584695845542635</v>
      </c>
      <c r="PM301" s="862">
        <v>0.2584695845542635</v>
      </c>
      <c r="PN301" s="862">
        <v>0.52643513953502641</v>
      </c>
      <c r="PO301" s="862">
        <v>0.52643513953502641</v>
      </c>
      <c r="PP301" s="862">
        <v>0.52643513953502641</v>
      </c>
      <c r="PQ301" s="862">
        <v>0.52643513953502641</v>
      </c>
      <c r="PR301" s="862">
        <v>0.52643513953502641</v>
      </c>
      <c r="PS301" s="862">
        <v>0.52643513953502641</v>
      </c>
      <c r="PT301" s="862">
        <v>0.52643513953502641</v>
      </c>
      <c r="PU301" s="862">
        <v>-0.28890619720420929</v>
      </c>
      <c r="PV301" s="862">
        <v>-0.28890619720420929</v>
      </c>
      <c r="PW301" s="862">
        <v>-0.28890619720420929</v>
      </c>
      <c r="PX301" s="862">
        <v>-0.28890619720420929</v>
      </c>
      <c r="PY301" s="862">
        <v>-1.0957486870962181</v>
      </c>
      <c r="PZ301" s="862">
        <v>-1.0957486870962181</v>
      </c>
      <c r="QA301" s="862">
        <v>-1.2506476677466223</v>
      </c>
      <c r="QB301" s="862">
        <v>-1.2506476677466223</v>
      </c>
      <c r="QC301" s="862">
        <v>-1.2506476677466223</v>
      </c>
      <c r="QD301" s="862">
        <v>-1.3745310123230796</v>
      </c>
      <c r="QE301" s="862">
        <v>-1.3745310123230796</v>
      </c>
      <c r="QF301" s="862">
        <v>-1.3745310123230796</v>
      </c>
      <c r="QG301" s="862">
        <v>-1.3745310123230796</v>
      </c>
      <c r="QH301" s="862">
        <v>7.9725595207808198E-2</v>
      </c>
      <c r="QI301" s="862">
        <v>7.9725595207808198E-2</v>
      </c>
      <c r="QJ301" s="862">
        <v>7.9725595207808198E-2</v>
      </c>
      <c r="QK301" s="862">
        <v>7.9725595207808198E-2</v>
      </c>
      <c r="QL301" s="862">
        <v>7.9725595207808198E-2</v>
      </c>
      <c r="QM301" s="862">
        <v>7.9725595207808198E-2</v>
      </c>
      <c r="QN301" s="862">
        <v>7.9725595207808198E-2</v>
      </c>
      <c r="QO301" s="862">
        <v>7.9725595207808198E-2</v>
      </c>
      <c r="QP301" s="862">
        <v>-1.1275758004389811</v>
      </c>
      <c r="QQ301" s="862">
        <v>-1.1275758004389811</v>
      </c>
      <c r="QR301" s="862">
        <v>-1.1275758004389811</v>
      </c>
      <c r="QS301" s="862">
        <v>-1.1275758004389811</v>
      </c>
      <c r="QT301" s="862">
        <v>-1.1275758004389811</v>
      </c>
      <c r="QU301" s="862">
        <v>-1.1275758004389811</v>
      </c>
      <c r="QV301" s="862">
        <v>-1.1275758004389811</v>
      </c>
      <c r="QW301" s="862">
        <v>-0.37554769873977989</v>
      </c>
      <c r="QX301" s="862">
        <v>-0.37554769873977989</v>
      </c>
      <c r="QY301" s="862">
        <v>-0.37554769873977989</v>
      </c>
      <c r="QZ301" s="862">
        <v>-0.37554769873977989</v>
      </c>
      <c r="RA301" s="862">
        <v>-0.37554769873977989</v>
      </c>
      <c r="RB301" s="862">
        <v>0.11736415948105883</v>
      </c>
      <c r="RC301" s="862">
        <v>0.11736415948105883</v>
      </c>
      <c r="RD301" s="862">
        <v>0.11736415948105883</v>
      </c>
      <c r="RE301" s="862">
        <v>0.11736415948105883</v>
      </c>
      <c r="RF301" s="862">
        <v>0.23967225539561365</v>
      </c>
      <c r="RG301" s="862">
        <v>0.2584695845542635</v>
      </c>
      <c r="RH301" s="862">
        <v>0.2584695845542635</v>
      </c>
      <c r="RI301" s="862">
        <v>0.2584695845542635</v>
      </c>
      <c r="RJ301" s="862">
        <v>0.2584695845542635</v>
      </c>
      <c r="RK301" s="862">
        <v>0.2584695845542635</v>
      </c>
      <c r="RL301" s="862">
        <v>0.2584695845542635</v>
      </c>
      <c r="RM301" s="862">
        <v>0.2584695845542635</v>
      </c>
      <c r="RN301" s="862">
        <v>0.52643513953502641</v>
      </c>
      <c r="RO301" s="862">
        <v>0.52643513953502641</v>
      </c>
      <c r="RP301" s="862">
        <v>0.52643513953502641</v>
      </c>
      <c r="RQ301" s="862">
        <v>0.52643513953502641</v>
      </c>
      <c r="RR301" s="862">
        <v>0.52643513953502641</v>
      </c>
      <c r="RS301" s="862">
        <v>0.52643513953502641</v>
      </c>
      <c r="RT301" s="862">
        <v>0.52643513953502641</v>
      </c>
      <c r="RU301" s="862">
        <v>-0.28890619720420929</v>
      </c>
      <c r="RV301" s="862">
        <v>-0.28890619720420929</v>
      </c>
      <c r="RW301" s="862">
        <v>-0.28890619720420929</v>
      </c>
      <c r="RX301" s="862">
        <v>-0.28890619720420929</v>
      </c>
      <c r="RY301" s="862">
        <v>-1.0957486870962181</v>
      </c>
      <c r="RZ301" s="862">
        <v>-1.0957486870962181</v>
      </c>
      <c r="SA301" s="862">
        <v>-1.2506476677466223</v>
      </c>
      <c r="SB301" s="862">
        <v>-1.2506476677466223</v>
      </c>
      <c r="SC301" s="862">
        <v>-1.2506476677466223</v>
      </c>
      <c r="SD301" s="862">
        <v>-1.3745310123230796</v>
      </c>
      <c r="SE301" s="862">
        <v>-1.3745310123230796</v>
      </c>
      <c r="SF301" s="862">
        <v>-1.3745310123230796</v>
      </c>
      <c r="SG301" s="862">
        <v>-1.3745310123230796</v>
      </c>
      <c r="SH301" s="862">
        <v>7.9725595207808198E-2</v>
      </c>
      <c r="SI301" s="862">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934</v>
      </c>
      <c r="J302" s="764"/>
      <c r="K302" s="862">
        <v>0</v>
      </c>
      <c r="L302" s="862">
        <v>0</v>
      </c>
      <c r="M302" s="862">
        <v>0</v>
      </c>
      <c r="N302" s="862">
        <v>0</v>
      </c>
      <c r="O302" s="862">
        <v>0</v>
      </c>
      <c r="P302" s="862">
        <v>0</v>
      </c>
      <c r="Q302" s="862">
        <v>0</v>
      </c>
      <c r="R302" s="862">
        <v>0</v>
      </c>
      <c r="S302" s="862">
        <v>0</v>
      </c>
      <c r="T302" s="862">
        <v>0</v>
      </c>
      <c r="U302" s="862">
        <v>0</v>
      </c>
      <c r="V302" s="862">
        <v>0</v>
      </c>
      <c r="W302" s="862">
        <v>0</v>
      </c>
      <c r="X302" s="862">
        <v>0</v>
      </c>
      <c r="Y302" s="862">
        <v>0</v>
      </c>
      <c r="Z302" s="862">
        <v>0</v>
      </c>
      <c r="AA302" s="862">
        <v>0</v>
      </c>
      <c r="AB302" s="862">
        <v>0</v>
      </c>
      <c r="AC302" s="862">
        <v>0</v>
      </c>
      <c r="AD302" s="862">
        <v>0</v>
      </c>
      <c r="AE302" s="862">
        <v>0</v>
      </c>
      <c r="AF302" s="862">
        <v>0</v>
      </c>
      <c r="AG302" s="862">
        <v>0</v>
      </c>
      <c r="AH302" s="862">
        <v>0</v>
      </c>
      <c r="AI302" s="862">
        <v>0</v>
      </c>
      <c r="AJ302" s="862">
        <v>0</v>
      </c>
      <c r="AK302" s="862">
        <v>0</v>
      </c>
      <c r="AL302" s="862">
        <v>0</v>
      </c>
      <c r="AM302" s="862">
        <v>0</v>
      </c>
      <c r="AN302" s="862">
        <v>0</v>
      </c>
      <c r="AO302" s="862">
        <v>0</v>
      </c>
      <c r="AP302" s="862">
        <v>0</v>
      </c>
      <c r="AQ302" s="862">
        <v>0</v>
      </c>
      <c r="AR302" s="862">
        <v>0</v>
      </c>
      <c r="AS302" s="862">
        <v>0</v>
      </c>
      <c r="AT302" s="862">
        <v>0</v>
      </c>
      <c r="AU302" s="862">
        <v>0</v>
      </c>
      <c r="AV302" s="862">
        <v>0</v>
      </c>
      <c r="AW302" s="862">
        <v>0</v>
      </c>
      <c r="AX302" s="862">
        <v>0</v>
      </c>
      <c r="AY302" s="862">
        <v>0</v>
      </c>
      <c r="AZ302" s="862">
        <v>0</v>
      </c>
      <c r="BA302" s="862">
        <v>0</v>
      </c>
      <c r="BB302" s="862">
        <v>0</v>
      </c>
      <c r="BC302" s="862">
        <v>0</v>
      </c>
      <c r="BD302" s="862">
        <v>0</v>
      </c>
      <c r="BE302" s="862">
        <v>0</v>
      </c>
      <c r="BF302" s="862">
        <v>0</v>
      </c>
      <c r="BG302" s="862">
        <v>0</v>
      </c>
      <c r="BH302" s="862">
        <v>0</v>
      </c>
      <c r="BI302" s="862">
        <v>0</v>
      </c>
      <c r="BJ302" s="862">
        <v>0</v>
      </c>
      <c r="BK302" s="862">
        <v>0</v>
      </c>
      <c r="BL302" s="862">
        <v>0</v>
      </c>
      <c r="BM302" s="862">
        <v>0</v>
      </c>
      <c r="BN302" s="862">
        <v>-0.36510824193558289</v>
      </c>
      <c r="BO302" s="862">
        <v>-0.36510824193558289</v>
      </c>
      <c r="BP302" s="862">
        <v>-0.36510824193558289</v>
      </c>
      <c r="BQ302" s="862">
        <v>-0.36510824193558289</v>
      </c>
      <c r="BR302" s="862">
        <v>-0.36510824193558289</v>
      </c>
      <c r="BS302" s="862">
        <v>-0.36510824193558289</v>
      </c>
      <c r="BT302" s="862">
        <v>-0.36510824193558289</v>
      </c>
      <c r="BU302" s="862">
        <v>-0.22913250123092244</v>
      </c>
      <c r="BV302" s="862">
        <v>-0.22913250123092244</v>
      </c>
      <c r="BW302" s="862">
        <v>-0.22913250123092244</v>
      </c>
      <c r="BX302" s="862">
        <v>-0.22913250123092244</v>
      </c>
      <c r="BY302" s="862">
        <v>-6.9205180237656982E-2</v>
      </c>
      <c r="BZ302" s="862">
        <v>-6.9205180237656982E-2</v>
      </c>
      <c r="CA302" s="862">
        <v>2.9542858293228669E-2</v>
      </c>
      <c r="CB302" s="862">
        <v>2.9542858293228669E-2</v>
      </c>
      <c r="CC302" s="862">
        <v>2.9542858293228669E-2</v>
      </c>
      <c r="CD302" s="862">
        <v>4.4484465644141657E-2</v>
      </c>
      <c r="CE302" s="862">
        <v>4.4484465644141657E-2</v>
      </c>
      <c r="CF302" s="862">
        <v>4.4484465644141657E-2</v>
      </c>
      <c r="CG302" s="862">
        <v>4.4484465644141657E-2</v>
      </c>
      <c r="CH302" s="862">
        <v>4.5142149078515992E-2</v>
      </c>
      <c r="CI302" s="862">
        <v>4.0071470206308746E-2</v>
      </c>
      <c r="CJ302" s="862">
        <v>4.0071470206308746E-2</v>
      </c>
      <c r="CK302" s="862">
        <v>4.0071470206308746E-2</v>
      </c>
      <c r="CL302" s="862">
        <v>4.0071470206308746E-2</v>
      </c>
      <c r="CM302" s="862">
        <v>4.0071470206308746E-2</v>
      </c>
      <c r="CN302" s="862">
        <v>4.0071470206308746E-2</v>
      </c>
      <c r="CO302" s="862">
        <v>4.0071470206308746E-2</v>
      </c>
      <c r="CP302" s="862">
        <v>0</v>
      </c>
      <c r="CQ302" s="862">
        <v>0</v>
      </c>
      <c r="CR302" s="862">
        <v>0</v>
      </c>
      <c r="CS302" s="862">
        <v>0</v>
      </c>
      <c r="CT302" s="862">
        <v>0</v>
      </c>
      <c r="CU302" s="862">
        <v>0</v>
      </c>
      <c r="CV302" s="862">
        <v>0</v>
      </c>
      <c r="CW302" s="862">
        <v>-8.813167494439611E-3</v>
      </c>
      <c r="CX302" s="862">
        <v>-8.813167494439611E-3</v>
      </c>
      <c r="CY302" s="862">
        <v>-8.813167494439611E-3</v>
      </c>
      <c r="CZ302" s="862">
        <v>-8.813167494439611E-3</v>
      </c>
      <c r="DA302" s="862">
        <v>-8.813167494439611E-3</v>
      </c>
      <c r="DB302" s="862">
        <v>-0.15540510312044198</v>
      </c>
      <c r="DC302" s="862">
        <v>-0.15540510312044198</v>
      </c>
      <c r="DD302" s="862">
        <v>-0.15540510312044198</v>
      </c>
      <c r="DE302" s="862">
        <v>-0.15540510312044198</v>
      </c>
      <c r="DF302" s="862">
        <v>-3.345844281493271E-2</v>
      </c>
      <c r="DG302" s="862">
        <v>-2.6766754251942082E-2</v>
      </c>
      <c r="DH302" s="862">
        <v>-2.6766754251942082E-2</v>
      </c>
      <c r="DI302" s="862">
        <v>-2.6766754251942082E-2</v>
      </c>
      <c r="DJ302" s="862">
        <v>-2.6766754251942082E-2</v>
      </c>
      <c r="DK302" s="862">
        <v>-2.6766754251942082E-2</v>
      </c>
      <c r="DL302" s="862">
        <v>-2.6766754251942082E-2</v>
      </c>
      <c r="DM302" s="862">
        <v>-2.6766754251942082E-2</v>
      </c>
      <c r="DN302" s="862">
        <v>0</v>
      </c>
      <c r="DO302" s="862">
        <v>0</v>
      </c>
      <c r="DP302" s="862">
        <v>0</v>
      </c>
      <c r="DQ302" s="862">
        <v>0</v>
      </c>
      <c r="DR302" s="862">
        <v>0</v>
      </c>
      <c r="DS302" s="862">
        <v>0</v>
      </c>
      <c r="DT302" s="862">
        <v>0</v>
      </c>
      <c r="DU302" s="862">
        <v>1.5640783779676219</v>
      </c>
      <c r="DV302" s="862">
        <v>1.5640783779676219</v>
      </c>
      <c r="DW302" s="862">
        <v>1.5640783779676219</v>
      </c>
      <c r="DX302" s="862">
        <v>1.5640783779676219</v>
      </c>
      <c r="DY302" s="862">
        <v>1.4763771784033235</v>
      </c>
      <c r="DZ302" s="862">
        <v>1.4763771784033235</v>
      </c>
      <c r="EA302" s="862">
        <v>1.2408000483155446</v>
      </c>
      <c r="EB302" s="862">
        <v>1.2408000483155446</v>
      </c>
      <c r="EC302" s="862">
        <v>1.2408000483155446</v>
      </c>
      <c r="ED302" s="862">
        <v>1.2029577592675507</v>
      </c>
      <c r="EE302" s="862">
        <v>1.2029577592675507</v>
      </c>
      <c r="EF302" s="862">
        <v>1.2029577592675507</v>
      </c>
      <c r="EG302" s="862">
        <v>1.2029577592675507</v>
      </c>
      <c r="EH302" s="862">
        <v>2.5276666395140959</v>
      </c>
      <c r="EI302" s="862">
        <v>2.5276666395140959</v>
      </c>
      <c r="EJ302" s="862">
        <v>2.5276666395140959</v>
      </c>
      <c r="EK302" s="862">
        <v>2.5276666395140959</v>
      </c>
      <c r="EL302" s="862">
        <v>2.5276666395140959</v>
      </c>
      <c r="EM302" s="862">
        <v>2.5276666395140959</v>
      </c>
      <c r="EN302" s="862">
        <v>2.5276666395140959</v>
      </c>
      <c r="EO302" s="862">
        <v>2.5276666395140959</v>
      </c>
      <c r="EP302" s="862">
        <v>-8.5607707191691418E-2</v>
      </c>
      <c r="EQ302" s="862">
        <v>-8.5607707191691418E-2</v>
      </c>
      <c r="ER302" s="862">
        <v>-8.5607707191691418E-2</v>
      </c>
      <c r="ES302" s="862">
        <v>-8.5607707191691418E-2</v>
      </c>
      <c r="ET302" s="862">
        <v>-8.5607707191691418E-2</v>
      </c>
      <c r="EU302" s="862">
        <v>-8.5607707191691418E-2</v>
      </c>
      <c r="EV302" s="862">
        <v>-8.5607707191691418E-2</v>
      </c>
      <c r="EW302" s="862">
        <v>-0.51872493292592914</v>
      </c>
      <c r="EX302" s="862">
        <v>-0.51872493292592914</v>
      </c>
      <c r="EY302" s="862">
        <v>-0.51872493292592914</v>
      </c>
      <c r="EZ302" s="862">
        <v>-0.51872493292592914</v>
      </c>
      <c r="FA302" s="862">
        <v>-0.51872493292592914</v>
      </c>
      <c r="FB302" s="862">
        <v>-0.64501409458122527</v>
      </c>
      <c r="FC302" s="862">
        <v>-0.64501409458122527</v>
      </c>
      <c r="FD302" s="862">
        <v>-0.64501409458122527</v>
      </c>
      <c r="FE302" s="862">
        <v>-0.64501409458122527</v>
      </c>
      <c r="FF302" s="862">
        <v>-0.20242967846767002</v>
      </c>
      <c r="FG302" s="862">
        <v>-0.17658063022792359</v>
      </c>
      <c r="FH302" s="862">
        <v>-0.17658063022792359</v>
      </c>
      <c r="FI302" s="862">
        <v>-0.17658063022792359</v>
      </c>
      <c r="FJ302" s="862">
        <v>-0.17658063022792359</v>
      </c>
      <c r="FK302" s="862">
        <v>-0.17658063022792359</v>
      </c>
      <c r="FL302" s="862">
        <v>-0.17658063022792359</v>
      </c>
      <c r="FM302" s="862">
        <v>-0.17658063022792359</v>
      </c>
      <c r="FN302" s="862">
        <v>0</v>
      </c>
      <c r="FO302" s="862">
        <v>0</v>
      </c>
      <c r="FP302" s="862">
        <v>0</v>
      </c>
      <c r="FQ302" s="862">
        <v>0</v>
      </c>
      <c r="FR302" s="862">
        <v>0</v>
      </c>
      <c r="FS302" s="862">
        <v>0</v>
      </c>
      <c r="FT302" s="862">
        <v>0</v>
      </c>
      <c r="FU302" s="862">
        <v>1.1157756581679852</v>
      </c>
      <c r="FV302" s="862">
        <v>1.1157756581679852</v>
      </c>
      <c r="FW302" s="862">
        <v>1.1157756581679852</v>
      </c>
      <c r="FX302" s="862">
        <v>1.1157756581679852</v>
      </c>
      <c r="FY302" s="862">
        <v>0.83046216285187047</v>
      </c>
      <c r="FZ302" s="862">
        <v>0.83046216285187047</v>
      </c>
      <c r="GA302" s="862">
        <v>0.5416190687091671</v>
      </c>
      <c r="GB302" s="862">
        <v>0.5416190687091671</v>
      </c>
      <c r="GC302" s="862">
        <v>0.5416190687091671</v>
      </c>
      <c r="GD302" s="862">
        <v>8.9862378323187997E-2</v>
      </c>
      <c r="GE302" s="862">
        <v>8.9862378323187997E-2</v>
      </c>
      <c r="GF302" s="862">
        <v>8.9862378323187997E-2</v>
      </c>
      <c r="GG302" s="862">
        <v>8.9862378323187997E-2</v>
      </c>
      <c r="GH302" s="862">
        <v>0.53590106377844293</v>
      </c>
      <c r="GI302" s="862">
        <v>0.53590106377844293</v>
      </c>
      <c r="GJ302" s="862">
        <v>0.53590106377844293</v>
      </c>
      <c r="GK302" s="862">
        <v>0.53590106377844293</v>
      </c>
      <c r="GL302" s="862">
        <v>0.53590106377844293</v>
      </c>
      <c r="GM302" s="862">
        <v>0.53590106377844293</v>
      </c>
      <c r="GN302" s="862">
        <v>0.53590106377844293</v>
      </c>
      <c r="GO302" s="862">
        <v>0.53590106377844293</v>
      </c>
      <c r="GP302" s="862">
        <v>5.3810558806199893E-2</v>
      </c>
      <c r="GQ302" s="862">
        <v>5.3810558806199893E-2</v>
      </c>
      <c r="GR302" s="862">
        <v>5.3810558806199893E-2</v>
      </c>
      <c r="GS302" s="862">
        <v>5.3810558806199893E-2</v>
      </c>
      <c r="GT302" s="862">
        <v>5.3810558806199893E-2</v>
      </c>
      <c r="GU302" s="862">
        <v>5.3810558806199893E-2</v>
      </c>
      <c r="GV302" s="862">
        <v>5.3810558806199893E-2</v>
      </c>
      <c r="GW302" s="862">
        <v>-0.40375818985518031</v>
      </c>
      <c r="GX302" s="862">
        <v>-0.40375818985518031</v>
      </c>
      <c r="GY302" s="862">
        <v>-0.40375818985518031</v>
      </c>
      <c r="GZ302" s="862">
        <v>-0.40375818985518031</v>
      </c>
      <c r="HA302" s="862">
        <v>-0.40375818985518031</v>
      </c>
      <c r="HB302" s="862">
        <v>-0.62965964743967273</v>
      </c>
      <c r="HC302" s="862">
        <v>-0.62965964743967273</v>
      </c>
      <c r="HD302" s="862">
        <v>-0.62965964743967273</v>
      </c>
      <c r="HE302" s="862">
        <v>-0.62965964743967273</v>
      </c>
      <c r="HF302" s="862">
        <v>-0.1081515285195449</v>
      </c>
      <c r="HG302" s="862">
        <v>-7.9952422966200309E-2</v>
      </c>
      <c r="HH302" s="862">
        <v>-7.9952422966200309E-2</v>
      </c>
      <c r="HI302" s="862">
        <v>-7.9952422966200309E-2</v>
      </c>
      <c r="HJ302" s="862">
        <v>-7.9952422966200309E-2</v>
      </c>
      <c r="HK302" s="862">
        <v>-7.9952422966200309E-2</v>
      </c>
      <c r="HL302" s="862">
        <v>-7.9952422966200309E-2</v>
      </c>
      <c r="HM302" s="862">
        <v>-7.9952422966200309E-2</v>
      </c>
      <c r="HN302" s="862">
        <v>0.16132689759944085</v>
      </c>
      <c r="HO302" s="862">
        <v>0.16132689759944085</v>
      </c>
      <c r="HP302" s="862">
        <v>0.16132689759944085</v>
      </c>
      <c r="HQ302" s="862">
        <v>0.16132689759944085</v>
      </c>
      <c r="HR302" s="862">
        <v>0.16132689759944085</v>
      </c>
      <c r="HS302" s="862">
        <v>0.16132689759944085</v>
      </c>
      <c r="HT302" s="862">
        <v>0.16132689759944085</v>
      </c>
      <c r="HU302" s="862">
        <v>1.9227205538073306</v>
      </c>
      <c r="HV302" s="862">
        <v>1.9227205538073306</v>
      </c>
      <c r="HW302" s="862">
        <v>1.9227205538073306</v>
      </c>
      <c r="HX302" s="862">
        <v>1.9227205538073306</v>
      </c>
      <c r="HY302" s="862">
        <v>1.5917191454660813</v>
      </c>
      <c r="HZ302" s="862">
        <v>1.5917191454660813</v>
      </c>
      <c r="IA302" s="862">
        <v>1.5657714895410439</v>
      </c>
      <c r="IB302" s="862">
        <v>1.5657714895410439</v>
      </c>
      <c r="IC302" s="862">
        <v>1.5657714895410439</v>
      </c>
      <c r="ID302" s="862">
        <v>-5.9528156796403664E-2</v>
      </c>
      <c r="IE302" s="862">
        <v>-5.9528156796403664E-2</v>
      </c>
      <c r="IF302" s="862">
        <v>-5.9528156796403664E-2</v>
      </c>
      <c r="IG302" s="862">
        <v>-5.9528156796403664E-2</v>
      </c>
      <c r="IH302" s="862">
        <v>-0.20250312597592668</v>
      </c>
      <c r="II302" s="862">
        <v>-0.20250312597592668</v>
      </c>
      <c r="IJ302" s="862">
        <v>-0.20250312597592668</v>
      </c>
      <c r="IK302" s="862">
        <v>-0.20250312597592668</v>
      </c>
      <c r="IL302" s="862">
        <v>-0.20250312597592668</v>
      </c>
      <c r="IM302" s="862">
        <v>-0.20250312597592668</v>
      </c>
      <c r="IN302" s="862">
        <v>-0.20250312597592668</v>
      </c>
      <c r="IO302" s="862">
        <v>-0.20250312597592668</v>
      </c>
      <c r="IP302" s="862">
        <v>2.4459344911910819E-2</v>
      </c>
      <c r="IQ302" s="862">
        <v>2.4459344911910819E-2</v>
      </c>
      <c r="IR302" s="862">
        <v>2.4459344911910819E-2</v>
      </c>
      <c r="IS302" s="862">
        <v>2.4459344911910819E-2</v>
      </c>
      <c r="IT302" s="862">
        <v>2.4459344911910819E-2</v>
      </c>
      <c r="IU302" s="862">
        <v>2.4459344911910819E-2</v>
      </c>
      <c r="IV302" s="862">
        <v>2.4459344911910819E-2</v>
      </c>
      <c r="IW302" s="862">
        <v>-0.49100990421878876</v>
      </c>
      <c r="IX302" s="862">
        <v>-0.49100990421878876</v>
      </c>
      <c r="IY302" s="862">
        <v>-0.49100990421878876</v>
      </c>
      <c r="IZ302" s="862">
        <v>-0.49100990421878876</v>
      </c>
      <c r="JA302" s="862">
        <v>-0.49100990421878876</v>
      </c>
      <c r="JB302" s="862">
        <v>-0.68482915232093866</v>
      </c>
      <c r="JC302" s="862">
        <v>-0.68482915232093866</v>
      </c>
      <c r="JD302" s="862">
        <v>-0.68482915232093866</v>
      </c>
      <c r="JE302" s="862">
        <v>-0.68482915232093866</v>
      </c>
      <c r="JF302" s="862">
        <v>-6.1137385317808324E-2</v>
      </c>
      <c r="JG302" s="862">
        <v>-3.5280221001900536E-2</v>
      </c>
      <c r="JH302" s="862">
        <v>-3.5280221001900536E-2</v>
      </c>
      <c r="JI302" s="862">
        <v>-3.5280221001900536E-2</v>
      </c>
      <c r="JJ302" s="862">
        <v>-3.5280221001900536E-2</v>
      </c>
      <c r="JK302" s="862">
        <v>-3.5280221001900536E-2</v>
      </c>
      <c r="JL302" s="862">
        <v>-3.5280221001900536E-2</v>
      </c>
      <c r="JM302" s="862">
        <v>-3.5280221001900536E-2</v>
      </c>
      <c r="JN302" s="862">
        <v>0.20378134433613759</v>
      </c>
      <c r="JO302" s="862">
        <v>0.20378134433613759</v>
      </c>
      <c r="JP302" s="862">
        <v>0.20378134433613759</v>
      </c>
      <c r="JQ302" s="862">
        <v>0.20378134433613759</v>
      </c>
      <c r="JR302" s="862">
        <v>0.20378134433613759</v>
      </c>
      <c r="JS302" s="862">
        <v>0.20378134433613759</v>
      </c>
      <c r="JT302" s="862">
        <v>0.20378134433613759</v>
      </c>
      <c r="JU302" s="862">
        <v>2.0522302284161134</v>
      </c>
      <c r="JV302" s="862">
        <v>2.0522302284161134</v>
      </c>
      <c r="JW302" s="862">
        <v>2.0522302284161134</v>
      </c>
      <c r="JX302" s="862">
        <v>2.0522302284161134</v>
      </c>
      <c r="JY302" s="862">
        <v>1.3264326212217314</v>
      </c>
      <c r="JZ302" s="862">
        <v>1.3264326212217314</v>
      </c>
      <c r="KA302" s="862">
        <v>1.0832381374183324</v>
      </c>
      <c r="KB302" s="862">
        <v>1.0832381374183324</v>
      </c>
      <c r="KC302" s="862">
        <v>1.0832381374183324</v>
      </c>
      <c r="KD302" s="862">
        <v>0.22652463460560313</v>
      </c>
      <c r="KE302" s="862">
        <v>0.22652463460560313</v>
      </c>
      <c r="KF302" s="862">
        <v>0.22652463460560313</v>
      </c>
      <c r="KG302" s="862">
        <v>0.22652463460560313</v>
      </c>
      <c r="KH302" s="862">
        <v>0.16762984504368639</v>
      </c>
      <c r="KI302" s="862">
        <v>0.16762984504368639</v>
      </c>
      <c r="KJ302" s="862">
        <v>0.16762984504368639</v>
      </c>
      <c r="KK302" s="862">
        <v>0.16762984504368639</v>
      </c>
      <c r="KL302" s="862">
        <v>0.16762984504368639</v>
      </c>
      <c r="KM302" s="862">
        <v>0.16762984504368639</v>
      </c>
      <c r="KN302" s="862">
        <v>0.16762984504368639</v>
      </c>
      <c r="KO302" s="862">
        <v>0.16762984504368639</v>
      </c>
      <c r="KP302" s="862">
        <v>-0.1492020039626496</v>
      </c>
      <c r="KQ302" s="862">
        <v>-0.1492020039626496</v>
      </c>
      <c r="KR302" s="862">
        <v>-0.1492020039626496</v>
      </c>
      <c r="KS302" s="862">
        <v>-0.1492020039626496</v>
      </c>
      <c r="KT302" s="862">
        <v>-0.1492020039626496</v>
      </c>
      <c r="KU302" s="862">
        <v>-0.1492020039626496</v>
      </c>
      <c r="KV302" s="862">
        <v>-0.1492020039626496</v>
      </c>
      <c r="KW302" s="862">
        <v>-0.64301298433764842</v>
      </c>
      <c r="KX302" s="862">
        <v>-0.64301298433764842</v>
      </c>
      <c r="KY302" s="862">
        <v>-0.64301298433764842</v>
      </c>
      <c r="KZ302" s="862">
        <v>-0.64301298433764842</v>
      </c>
      <c r="LA302" s="862">
        <v>-0.64301298433764842</v>
      </c>
      <c r="LB302" s="862">
        <v>-0.68482915232093866</v>
      </c>
      <c r="LC302" s="862">
        <v>-0.68482915232093866</v>
      </c>
      <c r="LD302" s="862">
        <v>-0.68482915232093866</v>
      </c>
      <c r="LE302" s="862">
        <v>-0.68482915232093866</v>
      </c>
      <c r="LF302" s="862">
        <v>0.12674810036488626</v>
      </c>
      <c r="LG302" s="862">
        <v>0.1619814116302285</v>
      </c>
      <c r="LH302" s="862">
        <v>0.1619814116302285</v>
      </c>
      <c r="LI302" s="862">
        <v>0.1619814116302285</v>
      </c>
      <c r="LJ302" s="862">
        <v>0.1619814116302285</v>
      </c>
      <c r="LK302" s="862">
        <v>0.1619814116302285</v>
      </c>
      <c r="LL302" s="862">
        <v>0.1619814116302285</v>
      </c>
      <c r="LM302" s="862">
        <v>0.1619814116302285</v>
      </c>
      <c r="LN302" s="862">
        <v>0.56039869692438327</v>
      </c>
      <c r="LO302" s="862">
        <v>0.56039869692438327</v>
      </c>
      <c r="LP302" s="862">
        <v>0.56039869692438327</v>
      </c>
      <c r="LQ302" s="862">
        <v>0.56039869692438327</v>
      </c>
      <c r="LR302" s="862">
        <v>0.56039869692438327</v>
      </c>
      <c r="LS302" s="862">
        <v>0.56039869692438327</v>
      </c>
      <c r="LT302" s="862">
        <v>0.56039869692438327</v>
      </c>
      <c r="LU302" s="862">
        <v>2.1120039243894011</v>
      </c>
      <c r="LV302" s="862">
        <v>2.1120039243894011</v>
      </c>
      <c r="LW302" s="862">
        <v>2.1120039243894011</v>
      </c>
      <c r="LX302" s="862">
        <v>2.1120039243894011</v>
      </c>
      <c r="LY302" s="862">
        <v>1.3264326212217314</v>
      </c>
      <c r="LZ302" s="862">
        <v>1.3264326212217314</v>
      </c>
      <c r="MA302" s="862">
        <v>1.0832381374183324</v>
      </c>
      <c r="MB302" s="862">
        <v>1.0832381374183324</v>
      </c>
      <c r="MC302" s="862">
        <v>1.0832381374183324</v>
      </c>
      <c r="MD302" s="862">
        <v>0.22949369281818388</v>
      </c>
      <c r="ME302" s="862">
        <v>0.22949369281818388</v>
      </c>
      <c r="MF302" s="862">
        <v>0.22949369281818388</v>
      </c>
      <c r="MG302" s="862">
        <v>0.22949369281818388</v>
      </c>
      <c r="MH302" s="862">
        <v>0.16762984504368639</v>
      </c>
      <c r="MI302" s="862">
        <v>0.16762984504368639</v>
      </c>
      <c r="MJ302" s="862">
        <v>0.16762984504368639</v>
      </c>
      <c r="MK302" s="862">
        <v>0.16762984504368639</v>
      </c>
      <c r="ML302" s="862">
        <v>0.16762984504368639</v>
      </c>
      <c r="MM302" s="862">
        <v>0.16762984504368639</v>
      </c>
      <c r="MN302" s="862">
        <v>0.16762984504368639</v>
      </c>
      <c r="MO302" s="862">
        <v>0.16762984504368639</v>
      </c>
      <c r="MP302" s="862">
        <v>-0.81694212005774069</v>
      </c>
      <c r="MQ302" s="862">
        <v>-0.81694212005774069</v>
      </c>
      <c r="MR302" s="862">
        <v>-0.81694212005774069</v>
      </c>
      <c r="MS302" s="862">
        <v>-0.81694212005774069</v>
      </c>
      <c r="MT302" s="862">
        <v>-0.81694212005774069</v>
      </c>
      <c r="MU302" s="862">
        <v>-0.81694212005774069</v>
      </c>
      <c r="MV302" s="862">
        <v>-0.81694212005774069</v>
      </c>
      <c r="MW302" s="862">
        <v>-0.9538456223040086</v>
      </c>
      <c r="MX302" s="862">
        <v>-0.9538456223040086</v>
      </c>
      <c r="MY302" s="862">
        <v>-0.9538456223040086</v>
      </c>
      <c r="MZ302" s="862">
        <v>-0.9538456223040086</v>
      </c>
      <c r="NA302" s="862">
        <v>-0.9538456223040086</v>
      </c>
      <c r="NB302" s="862">
        <v>-0.68482915232093866</v>
      </c>
      <c r="NC302" s="862">
        <v>-0.68482915232093866</v>
      </c>
      <c r="ND302" s="862">
        <v>-0.68482915232093866</v>
      </c>
      <c r="NE302" s="862">
        <v>-0.68482915232093866</v>
      </c>
      <c r="NF302" s="862">
        <v>0.12674810036488626</v>
      </c>
      <c r="NG302" s="862">
        <v>0.1619814116302285</v>
      </c>
      <c r="NH302" s="862">
        <v>0.1619814116302285</v>
      </c>
      <c r="NI302" s="862">
        <v>0.1619814116302285</v>
      </c>
      <c r="NJ302" s="862">
        <v>0.1619814116302285</v>
      </c>
      <c r="NK302" s="862">
        <v>0.1619814116302285</v>
      </c>
      <c r="NL302" s="862">
        <v>0.1619814116302285</v>
      </c>
      <c r="NM302" s="862">
        <v>0.1619814116302285</v>
      </c>
      <c r="NN302" s="862">
        <v>0.56039869692438327</v>
      </c>
      <c r="NO302" s="862">
        <v>0.56039869692438327</v>
      </c>
      <c r="NP302" s="862">
        <v>0.56039869692438327</v>
      </c>
      <c r="NQ302" s="862">
        <v>0.56039869692438327</v>
      </c>
      <c r="NR302" s="862">
        <v>0.56039869692438327</v>
      </c>
      <c r="NS302" s="862">
        <v>0.56039869692438327</v>
      </c>
      <c r="NT302" s="862">
        <v>0.56039869692438327</v>
      </c>
      <c r="NU302" s="862">
        <v>2.1120039243894011</v>
      </c>
      <c r="NV302" s="862">
        <v>2.1120039243894011</v>
      </c>
      <c r="NW302" s="862">
        <v>2.1120039243894011</v>
      </c>
      <c r="NX302" s="862">
        <v>2.1120039243894011</v>
      </c>
      <c r="NY302" s="862">
        <v>1.3264326212217314</v>
      </c>
      <c r="NZ302" s="862">
        <v>1.3264326212217314</v>
      </c>
      <c r="OA302" s="862">
        <v>1.0832381374183324</v>
      </c>
      <c r="OB302" s="862">
        <v>1.0832381374183324</v>
      </c>
      <c r="OC302" s="862">
        <v>1.0832381374183324</v>
      </c>
      <c r="OD302" s="862">
        <v>0.22949369281818388</v>
      </c>
      <c r="OE302" s="862">
        <v>0.22949369281818388</v>
      </c>
      <c r="OF302" s="862">
        <v>0.22949369281818388</v>
      </c>
      <c r="OG302" s="862">
        <v>0.22949369281818388</v>
      </c>
      <c r="OH302" s="862">
        <v>0.16762984504368639</v>
      </c>
      <c r="OI302" s="862">
        <v>0.16762984504368639</v>
      </c>
      <c r="OJ302" s="862">
        <v>0.16762984504368639</v>
      </c>
      <c r="OK302" s="862">
        <v>0.16762984504368639</v>
      </c>
      <c r="OL302" s="862">
        <v>0.16762984504368639</v>
      </c>
      <c r="OM302" s="862">
        <v>0.16762984504368639</v>
      </c>
      <c r="ON302" s="862">
        <v>0.16762984504368639</v>
      </c>
      <c r="OO302" s="862">
        <v>0.16762984504368639</v>
      </c>
      <c r="OP302" s="862">
        <v>-0.81694212005774069</v>
      </c>
      <c r="OQ302" s="862">
        <v>-0.81694212005774069</v>
      </c>
      <c r="OR302" s="862">
        <v>-0.81694212005774069</v>
      </c>
      <c r="OS302" s="862">
        <v>-0.81694212005774069</v>
      </c>
      <c r="OT302" s="862">
        <v>-0.81694212005774069</v>
      </c>
      <c r="OU302" s="862">
        <v>-0.81694212005774069</v>
      </c>
      <c r="OV302" s="862">
        <v>-0.81694212005774069</v>
      </c>
      <c r="OW302" s="862">
        <v>-0.9538456223040086</v>
      </c>
      <c r="OX302" s="862">
        <v>-0.9538456223040086</v>
      </c>
      <c r="OY302" s="862">
        <v>-0.9538456223040086</v>
      </c>
      <c r="OZ302" s="862">
        <v>-0.9538456223040086</v>
      </c>
      <c r="PA302" s="862">
        <v>-0.9538456223040086</v>
      </c>
      <c r="PB302" s="862">
        <v>-0.68482915232093866</v>
      </c>
      <c r="PC302" s="862">
        <v>-0.68482915232093866</v>
      </c>
      <c r="PD302" s="862">
        <v>-0.68482915232093866</v>
      </c>
      <c r="PE302" s="862">
        <v>-0.68482915232093866</v>
      </c>
      <c r="PF302" s="862">
        <v>0.12674810036488626</v>
      </c>
      <c r="PG302" s="862">
        <v>0.1619814116302285</v>
      </c>
      <c r="PH302" s="862">
        <v>0.1619814116302285</v>
      </c>
      <c r="PI302" s="862">
        <v>0.1619814116302285</v>
      </c>
      <c r="PJ302" s="862">
        <v>0.1619814116302285</v>
      </c>
      <c r="PK302" s="862">
        <v>0.1619814116302285</v>
      </c>
      <c r="PL302" s="862">
        <v>0.1619814116302285</v>
      </c>
      <c r="PM302" s="862">
        <v>0.1619814116302285</v>
      </c>
      <c r="PN302" s="862">
        <v>0.56039869692438327</v>
      </c>
      <c r="PO302" s="862">
        <v>0.56039869692438327</v>
      </c>
      <c r="PP302" s="862">
        <v>0.56039869692438327</v>
      </c>
      <c r="PQ302" s="862">
        <v>0.56039869692438327</v>
      </c>
      <c r="PR302" s="862">
        <v>0.56039869692438327</v>
      </c>
      <c r="PS302" s="862">
        <v>0.56039869692438327</v>
      </c>
      <c r="PT302" s="862">
        <v>0.56039869692438327</v>
      </c>
      <c r="PU302" s="862">
        <v>2.1120039243894011</v>
      </c>
      <c r="PV302" s="862">
        <v>2.1120039243894011</v>
      </c>
      <c r="PW302" s="862">
        <v>2.1120039243894011</v>
      </c>
      <c r="PX302" s="862">
        <v>2.1120039243894011</v>
      </c>
      <c r="PY302" s="862">
        <v>1.3264326212217314</v>
      </c>
      <c r="PZ302" s="862">
        <v>1.3264326212217314</v>
      </c>
      <c r="QA302" s="862">
        <v>1.0832381374183324</v>
      </c>
      <c r="QB302" s="862">
        <v>1.0832381374183324</v>
      </c>
      <c r="QC302" s="862">
        <v>1.0832381374183324</v>
      </c>
      <c r="QD302" s="862">
        <v>0.22949369281818388</v>
      </c>
      <c r="QE302" s="862">
        <v>0.22949369281818388</v>
      </c>
      <c r="QF302" s="862">
        <v>0.22949369281818388</v>
      </c>
      <c r="QG302" s="862">
        <v>0.22949369281818388</v>
      </c>
      <c r="QH302" s="862">
        <v>0.16762984504368639</v>
      </c>
      <c r="QI302" s="862">
        <v>0.16762984504368639</v>
      </c>
      <c r="QJ302" s="862">
        <v>0.16762984504368639</v>
      </c>
      <c r="QK302" s="862">
        <v>0.16762984504368639</v>
      </c>
      <c r="QL302" s="862">
        <v>0.16762984504368639</v>
      </c>
      <c r="QM302" s="862">
        <v>0.16762984504368639</v>
      </c>
      <c r="QN302" s="862">
        <v>0.16762984504368639</v>
      </c>
      <c r="QO302" s="862">
        <v>0.16762984504368639</v>
      </c>
      <c r="QP302" s="862">
        <v>-0.81694212005774069</v>
      </c>
      <c r="QQ302" s="862">
        <v>-0.81694212005774069</v>
      </c>
      <c r="QR302" s="862">
        <v>-0.81694212005774069</v>
      </c>
      <c r="QS302" s="862">
        <v>-0.81694212005774069</v>
      </c>
      <c r="QT302" s="862">
        <v>-0.81694212005774069</v>
      </c>
      <c r="QU302" s="862">
        <v>-0.81694212005774069</v>
      </c>
      <c r="QV302" s="862">
        <v>-0.81694212005774069</v>
      </c>
      <c r="QW302" s="862">
        <v>-0.9538456223040086</v>
      </c>
      <c r="QX302" s="862">
        <v>-0.9538456223040086</v>
      </c>
      <c r="QY302" s="862">
        <v>-0.9538456223040086</v>
      </c>
      <c r="QZ302" s="862">
        <v>-0.9538456223040086</v>
      </c>
      <c r="RA302" s="862">
        <v>-0.9538456223040086</v>
      </c>
      <c r="RB302" s="862">
        <v>-0.68482915232093866</v>
      </c>
      <c r="RC302" s="862">
        <v>-0.68482915232093866</v>
      </c>
      <c r="RD302" s="862">
        <v>-0.68482915232093866</v>
      </c>
      <c r="RE302" s="862">
        <v>-0.68482915232093866</v>
      </c>
      <c r="RF302" s="862">
        <v>0.12674810036488626</v>
      </c>
      <c r="RG302" s="862">
        <v>0.1619814116302285</v>
      </c>
      <c r="RH302" s="862">
        <v>0.1619814116302285</v>
      </c>
      <c r="RI302" s="862">
        <v>0.1619814116302285</v>
      </c>
      <c r="RJ302" s="862">
        <v>0.1619814116302285</v>
      </c>
      <c r="RK302" s="862">
        <v>0.1619814116302285</v>
      </c>
      <c r="RL302" s="862">
        <v>0.1619814116302285</v>
      </c>
      <c r="RM302" s="862">
        <v>0.1619814116302285</v>
      </c>
      <c r="RN302" s="862">
        <v>0.56039869692438327</v>
      </c>
      <c r="RO302" s="862">
        <v>0.56039869692438327</v>
      </c>
      <c r="RP302" s="862">
        <v>0.56039869692438327</v>
      </c>
      <c r="RQ302" s="862">
        <v>0.56039869692438327</v>
      </c>
      <c r="RR302" s="862">
        <v>0.56039869692438327</v>
      </c>
      <c r="RS302" s="862">
        <v>0.56039869692438327</v>
      </c>
      <c r="RT302" s="862">
        <v>0.56039869692438327</v>
      </c>
      <c r="RU302" s="862">
        <v>2.1120039243894011</v>
      </c>
      <c r="RV302" s="862">
        <v>2.1120039243894011</v>
      </c>
      <c r="RW302" s="862">
        <v>2.1120039243894011</v>
      </c>
      <c r="RX302" s="862">
        <v>2.1120039243894011</v>
      </c>
      <c r="RY302" s="862">
        <v>1.3264326212217314</v>
      </c>
      <c r="RZ302" s="862">
        <v>1.3264326212217314</v>
      </c>
      <c r="SA302" s="862">
        <v>1.0832381374183324</v>
      </c>
      <c r="SB302" s="862">
        <v>1.0832381374183324</v>
      </c>
      <c r="SC302" s="862">
        <v>1.0832381374183324</v>
      </c>
      <c r="SD302" s="862">
        <v>0.22949369281818388</v>
      </c>
      <c r="SE302" s="862">
        <v>0.22949369281818388</v>
      </c>
      <c r="SF302" s="862">
        <v>0.22949369281818388</v>
      </c>
      <c r="SG302" s="862">
        <v>0.22949369281818388</v>
      </c>
      <c r="SH302" s="862">
        <v>0.16762984504368639</v>
      </c>
      <c r="SI302" s="862">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935</v>
      </c>
      <c r="J303" s="764"/>
      <c r="K303" s="862">
        <v>0</v>
      </c>
      <c r="L303" s="862">
        <v>0</v>
      </c>
      <c r="M303" s="862">
        <v>0</v>
      </c>
      <c r="N303" s="862">
        <v>0</v>
      </c>
      <c r="O303" s="862">
        <v>0</v>
      </c>
      <c r="P303" s="862">
        <v>0</v>
      </c>
      <c r="Q303" s="862">
        <v>0</v>
      </c>
      <c r="R303" s="862">
        <v>0</v>
      </c>
      <c r="S303" s="862">
        <v>0</v>
      </c>
      <c r="T303" s="862">
        <v>0</v>
      </c>
      <c r="U303" s="862">
        <v>0</v>
      </c>
      <c r="V303" s="862">
        <v>0</v>
      </c>
      <c r="W303" s="862">
        <v>0</v>
      </c>
      <c r="X303" s="862">
        <v>0</v>
      </c>
      <c r="Y303" s="862">
        <v>0</v>
      </c>
      <c r="Z303" s="862">
        <v>0</v>
      </c>
      <c r="AA303" s="862">
        <v>0</v>
      </c>
      <c r="AB303" s="862">
        <v>0</v>
      </c>
      <c r="AC303" s="862">
        <v>0</v>
      </c>
      <c r="AD303" s="862">
        <v>0</v>
      </c>
      <c r="AE303" s="862">
        <v>0</v>
      </c>
      <c r="AF303" s="862">
        <v>0</v>
      </c>
      <c r="AG303" s="862">
        <v>0</v>
      </c>
      <c r="AH303" s="862">
        <v>0</v>
      </c>
      <c r="AI303" s="862">
        <v>0</v>
      </c>
      <c r="AJ303" s="862">
        <v>0</v>
      </c>
      <c r="AK303" s="862">
        <v>0</v>
      </c>
      <c r="AL303" s="862">
        <v>0</v>
      </c>
      <c r="AM303" s="862">
        <v>0</v>
      </c>
      <c r="AN303" s="862">
        <v>0</v>
      </c>
      <c r="AO303" s="862">
        <v>0</v>
      </c>
      <c r="AP303" s="862">
        <v>0</v>
      </c>
      <c r="AQ303" s="862">
        <v>0</v>
      </c>
      <c r="AR303" s="862">
        <v>0</v>
      </c>
      <c r="AS303" s="862">
        <v>0</v>
      </c>
      <c r="AT303" s="862">
        <v>0</v>
      </c>
      <c r="AU303" s="862">
        <v>0</v>
      </c>
      <c r="AV303" s="862">
        <v>0</v>
      </c>
      <c r="AW303" s="862">
        <v>0</v>
      </c>
      <c r="AX303" s="862">
        <v>0</v>
      </c>
      <c r="AY303" s="862">
        <v>0</v>
      </c>
      <c r="AZ303" s="862">
        <v>0</v>
      </c>
      <c r="BA303" s="862">
        <v>0</v>
      </c>
      <c r="BB303" s="862">
        <v>0</v>
      </c>
      <c r="BC303" s="862">
        <v>0</v>
      </c>
      <c r="BD303" s="862">
        <v>0</v>
      </c>
      <c r="BE303" s="862">
        <v>0</v>
      </c>
      <c r="BF303" s="862">
        <v>0</v>
      </c>
      <c r="BG303" s="862">
        <v>0</v>
      </c>
      <c r="BH303" s="862">
        <v>0</v>
      </c>
      <c r="BI303" s="862">
        <v>0</v>
      </c>
      <c r="BJ303" s="862">
        <v>0</v>
      </c>
      <c r="BK303" s="862">
        <v>0</v>
      </c>
      <c r="BL303" s="862">
        <v>0</v>
      </c>
      <c r="BM303" s="862">
        <v>0</v>
      </c>
      <c r="BN303" s="862">
        <v>0</v>
      </c>
      <c r="BO303" s="862">
        <v>0</v>
      </c>
      <c r="BP303" s="862">
        <v>0</v>
      </c>
      <c r="BQ303" s="862">
        <v>0</v>
      </c>
      <c r="BR303" s="862">
        <v>0</v>
      </c>
      <c r="BS303" s="862">
        <v>0</v>
      </c>
      <c r="BT303" s="862">
        <v>0</v>
      </c>
      <c r="BU303" s="862">
        <v>0</v>
      </c>
      <c r="BV303" s="862">
        <v>0</v>
      </c>
      <c r="BW303" s="862">
        <v>0</v>
      </c>
      <c r="BX303" s="862">
        <v>0</v>
      </c>
      <c r="BY303" s="862">
        <v>0</v>
      </c>
      <c r="BZ303" s="862">
        <v>0</v>
      </c>
      <c r="CA303" s="862">
        <v>0</v>
      </c>
      <c r="CB303" s="862">
        <v>0</v>
      </c>
      <c r="CC303" s="862">
        <v>0</v>
      </c>
      <c r="CD303" s="862">
        <v>0</v>
      </c>
      <c r="CE303" s="862">
        <v>0</v>
      </c>
      <c r="CF303" s="862">
        <v>0</v>
      </c>
      <c r="CG303" s="862">
        <v>0</v>
      </c>
      <c r="CH303" s="862">
        <v>0</v>
      </c>
      <c r="CI303" s="862">
        <v>0</v>
      </c>
      <c r="CJ303" s="862">
        <v>0</v>
      </c>
      <c r="CK303" s="862">
        <v>0</v>
      </c>
      <c r="CL303" s="862">
        <v>0</v>
      </c>
      <c r="CM303" s="862">
        <v>0</v>
      </c>
      <c r="CN303" s="862">
        <v>0</v>
      </c>
      <c r="CO303" s="862">
        <v>0</v>
      </c>
      <c r="CP303" s="862">
        <v>0</v>
      </c>
      <c r="CQ303" s="862">
        <v>0</v>
      </c>
      <c r="CR303" s="862">
        <v>0</v>
      </c>
      <c r="CS303" s="862">
        <v>0</v>
      </c>
      <c r="CT303" s="862">
        <v>0</v>
      </c>
      <c r="CU303" s="862">
        <v>0</v>
      </c>
      <c r="CV303" s="862">
        <v>0</v>
      </c>
      <c r="CW303" s="862">
        <v>0</v>
      </c>
      <c r="CX303" s="862">
        <v>0</v>
      </c>
      <c r="CY303" s="862">
        <v>0</v>
      </c>
      <c r="CZ303" s="862">
        <v>0</v>
      </c>
      <c r="DA303" s="862">
        <v>0</v>
      </c>
      <c r="DB303" s="862">
        <v>0</v>
      </c>
      <c r="DC303" s="862">
        <v>0</v>
      </c>
      <c r="DD303" s="862">
        <v>0</v>
      </c>
      <c r="DE303" s="862">
        <v>0</v>
      </c>
      <c r="DF303" s="862">
        <v>0</v>
      </c>
      <c r="DG303" s="862">
        <v>0</v>
      </c>
      <c r="DH303" s="862">
        <v>0</v>
      </c>
      <c r="DI303" s="862">
        <v>0</v>
      </c>
      <c r="DJ303" s="862">
        <v>0</v>
      </c>
      <c r="DK303" s="862">
        <v>0</v>
      </c>
      <c r="DL303" s="862">
        <v>0</v>
      </c>
      <c r="DM303" s="862">
        <v>0</v>
      </c>
      <c r="DN303" s="862">
        <v>0</v>
      </c>
      <c r="DO303" s="862">
        <v>0</v>
      </c>
      <c r="DP303" s="862">
        <v>0</v>
      </c>
      <c r="DQ303" s="862">
        <v>0</v>
      </c>
      <c r="DR303" s="862">
        <v>0</v>
      </c>
      <c r="DS303" s="862">
        <v>0</v>
      </c>
      <c r="DT303" s="862">
        <v>0</v>
      </c>
      <c r="DU303" s="862">
        <v>0</v>
      </c>
      <c r="DV303" s="862">
        <v>0</v>
      </c>
      <c r="DW303" s="862">
        <v>0</v>
      </c>
      <c r="DX303" s="862">
        <v>0</v>
      </c>
      <c r="DY303" s="862">
        <v>0</v>
      </c>
      <c r="DZ303" s="862">
        <v>0</v>
      </c>
      <c r="EA303" s="862">
        <v>0</v>
      </c>
      <c r="EB303" s="862">
        <v>0</v>
      </c>
      <c r="EC303" s="862">
        <v>0</v>
      </c>
      <c r="ED303" s="862">
        <v>0</v>
      </c>
      <c r="EE303" s="862">
        <v>0</v>
      </c>
      <c r="EF303" s="862">
        <v>0</v>
      </c>
      <c r="EG303" s="862">
        <v>0</v>
      </c>
      <c r="EH303" s="862">
        <v>0</v>
      </c>
      <c r="EI303" s="862">
        <v>0</v>
      </c>
      <c r="EJ303" s="862">
        <v>0</v>
      </c>
      <c r="EK303" s="862">
        <v>0</v>
      </c>
      <c r="EL303" s="862">
        <v>0</v>
      </c>
      <c r="EM303" s="862">
        <v>0</v>
      </c>
      <c r="EN303" s="862">
        <v>0</v>
      </c>
      <c r="EO303" s="862">
        <v>0</v>
      </c>
      <c r="EP303" s="862">
        <v>0</v>
      </c>
      <c r="EQ303" s="862">
        <v>0</v>
      </c>
      <c r="ER303" s="862">
        <v>0</v>
      </c>
      <c r="ES303" s="862">
        <v>0</v>
      </c>
      <c r="ET303" s="862">
        <v>0</v>
      </c>
      <c r="EU303" s="862">
        <v>0</v>
      </c>
      <c r="EV303" s="862">
        <v>0</v>
      </c>
      <c r="EW303" s="862">
        <v>0</v>
      </c>
      <c r="EX303" s="862">
        <v>0</v>
      </c>
      <c r="EY303" s="862">
        <v>0</v>
      </c>
      <c r="EZ303" s="862">
        <v>0</v>
      </c>
      <c r="FA303" s="862">
        <v>0</v>
      </c>
      <c r="FB303" s="862">
        <v>0</v>
      </c>
      <c r="FC303" s="862">
        <v>0</v>
      </c>
      <c r="FD303" s="862">
        <v>0</v>
      </c>
      <c r="FE303" s="862">
        <v>0</v>
      </c>
      <c r="FF303" s="862">
        <v>0</v>
      </c>
      <c r="FG303" s="862">
        <v>0</v>
      </c>
      <c r="FH303" s="862">
        <v>0</v>
      </c>
      <c r="FI303" s="862">
        <v>0</v>
      </c>
      <c r="FJ303" s="862">
        <v>0</v>
      </c>
      <c r="FK303" s="862">
        <v>0</v>
      </c>
      <c r="FL303" s="862">
        <v>0</v>
      </c>
      <c r="FM303" s="862">
        <v>0</v>
      </c>
      <c r="FN303" s="862">
        <v>0</v>
      </c>
      <c r="FO303" s="862">
        <v>0</v>
      </c>
      <c r="FP303" s="862">
        <v>0</v>
      </c>
      <c r="FQ303" s="862">
        <v>0</v>
      </c>
      <c r="FR303" s="862">
        <v>0</v>
      </c>
      <c r="FS303" s="862">
        <v>0</v>
      </c>
      <c r="FT303" s="862">
        <v>0</v>
      </c>
      <c r="FU303" s="862">
        <v>0</v>
      </c>
      <c r="FV303" s="862">
        <v>0</v>
      </c>
      <c r="FW303" s="862">
        <v>0</v>
      </c>
      <c r="FX303" s="862">
        <v>0</v>
      </c>
      <c r="FY303" s="862">
        <v>0</v>
      </c>
      <c r="FZ303" s="862">
        <v>0</v>
      </c>
      <c r="GA303" s="862">
        <v>0</v>
      </c>
      <c r="GB303" s="862">
        <v>0</v>
      </c>
      <c r="GC303" s="862">
        <v>0</v>
      </c>
      <c r="GD303" s="862">
        <v>0</v>
      </c>
      <c r="GE303" s="862">
        <v>0</v>
      </c>
      <c r="GF303" s="862">
        <v>0</v>
      </c>
      <c r="GG303" s="862">
        <v>0</v>
      </c>
      <c r="GH303" s="862">
        <v>0</v>
      </c>
      <c r="GI303" s="862">
        <v>0</v>
      </c>
      <c r="GJ303" s="862">
        <v>0</v>
      </c>
      <c r="GK303" s="862">
        <v>0</v>
      </c>
      <c r="GL303" s="862">
        <v>0</v>
      </c>
      <c r="GM303" s="862">
        <v>0</v>
      </c>
      <c r="GN303" s="862">
        <v>0</v>
      </c>
      <c r="GO303" s="862">
        <v>0</v>
      </c>
      <c r="GP303" s="862">
        <v>0</v>
      </c>
      <c r="GQ303" s="862">
        <v>0</v>
      </c>
      <c r="GR303" s="862">
        <v>0</v>
      </c>
      <c r="GS303" s="862">
        <v>0</v>
      </c>
      <c r="GT303" s="862">
        <v>0</v>
      </c>
      <c r="GU303" s="862">
        <v>0</v>
      </c>
      <c r="GV303" s="862">
        <v>0</v>
      </c>
      <c r="GW303" s="862">
        <v>0</v>
      </c>
      <c r="GX303" s="862">
        <v>0</v>
      </c>
      <c r="GY303" s="862">
        <v>0</v>
      </c>
      <c r="GZ303" s="862">
        <v>0</v>
      </c>
      <c r="HA303" s="862">
        <v>0</v>
      </c>
      <c r="HB303" s="862">
        <v>0</v>
      </c>
      <c r="HC303" s="862">
        <v>0</v>
      </c>
      <c r="HD303" s="862">
        <v>0</v>
      </c>
      <c r="HE303" s="862">
        <v>0</v>
      </c>
      <c r="HF303" s="862">
        <v>0</v>
      </c>
      <c r="HG303" s="862">
        <v>0</v>
      </c>
      <c r="HH303" s="862">
        <v>0</v>
      </c>
      <c r="HI303" s="862">
        <v>0</v>
      </c>
      <c r="HJ303" s="862">
        <v>0</v>
      </c>
      <c r="HK303" s="862">
        <v>0</v>
      </c>
      <c r="HL303" s="862">
        <v>0</v>
      </c>
      <c r="HM303" s="862">
        <v>0</v>
      </c>
      <c r="HN303" s="862">
        <v>0</v>
      </c>
      <c r="HO303" s="862">
        <v>0</v>
      </c>
      <c r="HP303" s="862">
        <v>0</v>
      </c>
      <c r="HQ303" s="862">
        <v>0</v>
      </c>
      <c r="HR303" s="862">
        <v>0</v>
      </c>
      <c r="HS303" s="862">
        <v>0</v>
      </c>
      <c r="HT303" s="862">
        <v>0</v>
      </c>
      <c r="HU303" s="862">
        <v>0</v>
      </c>
      <c r="HV303" s="862">
        <v>0</v>
      </c>
      <c r="HW303" s="862">
        <v>0</v>
      </c>
      <c r="HX303" s="862">
        <v>0</v>
      </c>
      <c r="HY303" s="862">
        <v>0</v>
      </c>
      <c r="HZ303" s="862">
        <v>0</v>
      </c>
      <c r="IA303" s="862">
        <v>0</v>
      </c>
      <c r="IB303" s="862">
        <v>0</v>
      </c>
      <c r="IC303" s="862">
        <v>0</v>
      </c>
      <c r="ID303" s="862">
        <v>0</v>
      </c>
      <c r="IE303" s="862">
        <v>0</v>
      </c>
      <c r="IF303" s="862">
        <v>0</v>
      </c>
      <c r="IG303" s="862">
        <v>0</v>
      </c>
      <c r="IH303" s="862">
        <v>0</v>
      </c>
      <c r="II303" s="862">
        <v>0</v>
      </c>
      <c r="IJ303" s="862">
        <v>0</v>
      </c>
      <c r="IK303" s="862">
        <v>0</v>
      </c>
      <c r="IL303" s="862">
        <v>0</v>
      </c>
      <c r="IM303" s="862">
        <v>0</v>
      </c>
      <c r="IN303" s="862">
        <v>0</v>
      </c>
      <c r="IO303" s="862">
        <v>0</v>
      </c>
      <c r="IP303" s="862">
        <v>0</v>
      </c>
      <c r="IQ303" s="862">
        <v>0</v>
      </c>
      <c r="IR303" s="862">
        <v>0</v>
      </c>
      <c r="IS303" s="862">
        <v>0</v>
      </c>
      <c r="IT303" s="862">
        <v>0</v>
      </c>
      <c r="IU303" s="862">
        <v>0</v>
      </c>
      <c r="IV303" s="862">
        <v>0</v>
      </c>
      <c r="IW303" s="862">
        <v>0</v>
      </c>
      <c r="IX303" s="862">
        <v>0</v>
      </c>
      <c r="IY303" s="862">
        <v>0</v>
      </c>
      <c r="IZ303" s="862">
        <v>0</v>
      </c>
      <c r="JA303" s="862">
        <v>0</v>
      </c>
      <c r="JB303" s="862">
        <v>0</v>
      </c>
      <c r="JC303" s="862">
        <v>0</v>
      </c>
      <c r="JD303" s="862">
        <v>0</v>
      </c>
      <c r="JE303" s="862">
        <v>0</v>
      </c>
      <c r="JF303" s="862">
        <v>0</v>
      </c>
      <c r="JG303" s="862">
        <v>0</v>
      </c>
      <c r="JH303" s="862">
        <v>0</v>
      </c>
      <c r="JI303" s="862">
        <v>0</v>
      </c>
      <c r="JJ303" s="862">
        <v>0</v>
      </c>
      <c r="JK303" s="862">
        <v>0</v>
      </c>
      <c r="JL303" s="862">
        <v>0</v>
      </c>
      <c r="JM303" s="862">
        <v>0</v>
      </c>
      <c r="JN303" s="862">
        <v>0</v>
      </c>
      <c r="JO303" s="862">
        <v>0</v>
      </c>
      <c r="JP303" s="862">
        <v>0</v>
      </c>
      <c r="JQ303" s="862">
        <v>0</v>
      </c>
      <c r="JR303" s="862">
        <v>0</v>
      </c>
      <c r="JS303" s="862">
        <v>0</v>
      </c>
      <c r="JT303" s="862">
        <v>0</v>
      </c>
      <c r="JU303" s="862">
        <v>0</v>
      </c>
      <c r="JV303" s="862">
        <v>0</v>
      </c>
      <c r="JW303" s="862">
        <v>0</v>
      </c>
      <c r="JX303" s="862">
        <v>0</v>
      </c>
      <c r="JY303" s="862">
        <v>0</v>
      </c>
      <c r="JZ303" s="862">
        <v>0</v>
      </c>
      <c r="KA303" s="862">
        <v>0</v>
      </c>
      <c r="KB303" s="862">
        <v>0</v>
      </c>
      <c r="KC303" s="862">
        <v>0</v>
      </c>
      <c r="KD303" s="862">
        <v>0</v>
      </c>
      <c r="KE303" s="862">
        <v>0</v>
      </c>
      <c r="KF303" s="862">
        <v>0</v>
      </c>
      <c r="KG303" s="862">
        <v>0</v>
      </c>
      <c r="KH303" s="862">
        <v>0</v>
      </c>
      <c r="KI303" s="862">
        <v>0</v>
      </c>
      <c r="KJ303" s="862">
        <v>0</v>
      </c>
      <c r="KK303" s="862">
        <v>0</v>
      </c>
      <c r="KL303" s="862">
        <v>0</v>
      </c>
      <c r="KM303" s="862">
        <v>0</v>
      </c>
      <c r="KN303" s="862">
        <v>0</v>
      </c>
      <c r="KO303" s="862">
        <v>0</v>
      </c>
      <c r="KP303" s="862">
        <v>0</v>
      </c>
      <c r="KQ303" s="862">
        <v>0</v>
      </c>
      <c r="KR303" s="862">
        <v>0</v>
      </c>
      <c r="KS303" s="862">
        <v>0</v>
      </c>
      <c r="KT303" s="862">
        <v>0</v>
      </c>
      <c r="KU303" s="862">
        <v>0</v>
      </c>
      <c r="KV303" s="862">
        <v>0</v>
      </c>
      <c r="KW303" s="862">
        <v>0</v>
      </c>
      <c r="KX303" s="862">
        <v>0</v>
      </c>
      <c r="KY303" s="862">
        <v>0</v>
      </c>
      <c r="KZ303" s="862">
        <v>0</v>
      </c>
      <c r="LA303" s="862">
        <v>0</v>
      </c>
      <c r="LB303" s="862">
        <v>0</v>
      </c>
      <c r="LC303" s="862">
        <v>0</v>
      </c>
      <c r="LD303" s="862">
        <v>0</v>
      </c>
      <c r="LE303" s="862">
        <v>0</v>
      </c>
      <c r="LF303" s="862">
        <v>0</v>
      </c>
      <c r="LG303" s="862">
        <v>0</v>
      </c>
      <c r="LH303" s="862">
        <v>0</v>
      </c>
      <c r="LI303" s="862">
        <v>0</v>
      </c>
      <c r="LJ303" s="862">
        <v>0</v>
      </c>
      <c r="LK303" s="862">
        <v>0</v>
      </c>
      <c r="LL303" s="862">
        <v>0</v>
      </c>
      <c r="LM303" s="862">
        <v>0</v>
      </c>
      <c r="LN303" s="862">
        <v>0</v>
      </c>
      <c r="LO303" s="862">
        <v>0</v>
      </c>
      <c r="LP303" s="862">
        <v>0</v>
      </c>
      <c r="LQ303" s="862">
        <v>0</v>
      </c>
      <c r="LR303" s="862">
        <v>0</v>
      </c>
      <c r="LS303" s="862">
        <v>0</v>
      </c>
      <c r="LT303" s="862">
        <v>0</v>
      </c>
      <c r="LU303" s="862">
        <v>0</v>
      </c>
      <c r="LV303" s="862">
        <v>0</v>
      </c>
      <c r="LW303" s="862">
        <v>0</v>
      </c>
      <c r="LX303" s="862">
        <v>0</v>
      </c>
      <c r="LY303" s="862">
        <v>0</v>
      </c>
      <c r="LZ303" s="862">
        <v>0</v>
      </c>
      <c r="MA303" s="862">
        <v>0</v>
      </c>
      <c r="MB303" s="862">
        <v>0</v>
      </c>
      <c r="MC303" s="862">
        <v>0</v>
      </c>
      <c r="MD303" s="862">
        <v>0</v>
      </c>
      <c r="ME303" s="862">
        <v>0</v>
      </c>
      <c r="MF303" s="862">
        <v>0</v>
      </c>
      <c r="MG303" s="862">
        <v>0</v>
      </c>
      <c r="MH303" s="862">
        <v>0</v>
      </c>
      <c r="MI303" s="862">
        <v>0</v>
      </c>
      <c r="MJ303" s="862">
        <v>0</v>
      </c>
      <c r="MK303" s="862">
        <v>0</v>
      </c>
      <c r="ML303" s="862">
        <v>0</v>
      </c>
      <c r="MM303" s="862">
        <v>0</v>
      </c>
      <c r="MN303" s="862">
        <v>0</v>
      </c>
      <c r="MO303" s="862">
        <v>0</v>
      </c>
      <c r="MP303" s="862">
        <v>0</v>
      </c>
      <c r="MQ303" s="862">
        <v>0</v>
      </c>
      <c r="MR303" s="862">
        <v>0</v>
      </c>
      <c r="MS303" s="862">
        <v>0</v>
      </c>
      <c r="MT303" s="862">
        <v>0</v>
      </c>
      <c r="MU303" s="862">
        <v>0</v>
      </c>
      <c r="MV303" s="862">
        <v>0</v>
      </c>
      <c r="MW303" s="862">
        <v>0</v>
      </c>
      <c r="MX303" s="862">
        <v>0</v>
      </c>
      <c r="MY303" s="862">
        <v>0</v>
      </c>
      <c r="MZ303" s="862">
        <v>0</v>
      </c>
      <c r="NA303" s="862">
        <v>0</v>
      </c>
      <c r="NB303" s="862">
        <v>0</v>
      </c>
      <c r="NC303" s="862">
        <v>0</v>
      </c>
      <c r="ND303" s="862">
        <v>0</v>
      </c>
      <c r="NE303" s="862">
        <v>0</v>
      </c>
      <c r="NF303" s="862">
        <v>0</v>
      </c>
      <c r="NG303" s="862">
        <v>0</v>
      </c>
      <c r="NH303" s="862">
        <v>0</v>
      </c>
      <c r="NI303" s="862">
        <v>0</v>
      </c>
      <c r="NJ303" s="862">
        <v>0</v>
      </c>
      <c r="NK303" s="862">
        <v>0</v>
      </c>
      <c r="NL303" s="862">
        <v>0</v>
      </c>
      <c r="NM303" s="862">
        <v>0</v>
      </c>
      <c r="NN303" s="862">
        <v>0</v>
      </c>
      <c r="NO303" s="862">
        <v>0</v>
      </c>
      <c r="NP303" s="862">
        <v>0</v>
      </c>
      <c r="NQ303" s="862">
        <v>0</v>
      </c>
      <c r="NR303" s="862">
        <v>0</v>
      </c>
      <c r="NS303" s="862">
        <v>0</v>
      </c>
      <c r="NT303" s="862">
        <v>0</v>
      </c>
      <c r="NU303" s="862">
        <v>0</v>
      </c>
      <c r="NV303" s="862">
        <v>0</v>
      </c>
      <c r="NW303" s="862">
        <v>0</v>
      </c>
      <c r="NX303" s="862">
        <v>0</v>
      </c>
      <c r="NY303" s="862">
        <v>0</v>
      </c>
      <c r="NZ303" s="862">
        <v>0</v>
      </c>
      <c r="OA303" s="862">
        <v>0</v>
      </c>
      <c r="OB303" s="862">
        <v>0</v>
      </c>
      <c r="OC303" s="862">
        <v>0</v>
      </c>
      <c r="OD303" s="862">
        <v>0</v>
      </c>
      <c r="OE303" s="862">
        <v>0</v>
      </c>
      <c r="OF303" s="862">
        <v>0</v>
      </c>
      <c r="OG303" s="862">
        <v>0</v>
      </c>
      <c r="OH303" s="862">
        <v>0</v>
      </c>
      <c r="OI303" s="862">
        <v>0</v>
      </c>
      <c r="OJ303" s="862">
        <v>0</v>
      </c>
      <c r="OK303" s="862">
        <v>0</v>
      </c>
      <c r="OL303" s="862">
        <v>0</v>
      </c>
      <c r="OM303" s="862">
        <v>0</v>
      </c>
      <c r="ON303" s="862">
        <v>0</v>
      </c>
      <c r="OO303" s="862">
        <v>0</v>
      </c>
      <c r="OP303" s="862">
        <v>0</v>
      </c>
      <c r="OQ303" s="862">
        <v>0</v>
      </c>
      <c r="OR303" s="862">
        <v>0</v>
      </c>
      <c r="OS303" s="862">
        <v>0</v>
      </c>
      <c r="OT303" s="862">
        <v>0</v>
      </c>
      <c r="OU303" s="862">
        <v>0</v>
      </c>
      <c r="OV303" s="862">
        <v>0</v>
      </c>
      <c r="OW303" s="862">
        <v>0</v>
      </c>
      <c r="OX303" s="862">
        <v>0</v>
      </c>
      <c r="OY303" s="862">
        <v>0</v>
      </c>
      <c r="OZ303" s="862">
        <v>0</v>
      </c>
      <c r="PA303" s="862">
        <v>0</v>
      </c>
      <c r="PB303" s="862">
        <v>0</v>
      </c>
      <c r="PC303" s="862">
        <v>0</v>
      </c>
      <c r="PD303" s="862">
        <v>0</v>
      </c>
      <c r="PE303" s="862">
        <v>0</v>
      </c>
      <c r="PF303" s="862">
        <v>0</v>
      </c>
      <c r="PG303" s="862">
        <v>0</v>
      </c>
      <c r="PH303" s="862">
        <v>0</v>
      </c>
      <c r="PI303" s="862">
        <v>0</v>
      </c>
      <c r="PJ303" s="862">
        <v>0</v>
      </c>
      <c r="PK303" s="862">
        <v>0</v>
      </c>
      <c r="PL303" s="862">
        <v>0</v>
      </c>
      <c r="PM303" s="862">
        <v>0</v>
      </c>
      <c r="PN303" s="862">
        <v>0</v>
      </c>
      <c r="PO303" s="862">
        <v>0</v>
      </c>
      <c r="PP303" s="862">
        <v>0</v>
      </c>
      <c r="PQ303" s="862">
        <v>0</v>
      </c>
      <c r="PR303" s="862">
        <v>0</v>
      </c>
      <c r="PS303" s="862">
        <v>0</v>
      </c>
      <c r="PT303" s="862">
        <v>0</v>
      </c>
      <c r="PU303" s="862">
        <v>0</v>
      </c>
      <c r="PV303" s="862">
        <v>0</v>
      </c>
      <c r="PW303" s="862">
        <v>0</v>
      </c>
      <c r="PX303" s="862">
        <v>0</v>
      </c>
      <c r="PY303" s="862">
        <v>0</v>
      </c>
      <c r="PZ303" s="862">
        <v>0</v>
      </c>
      <c r="QA303" s="862">
        <v>0</v>
      </c>
      <c r="QB303" s="862">
        <v>0</v>
      </c>
      <c r="QC303" s="862">
        <v>0</v>
      </c>
      <c r="QD303" s="862">
        <v>0</v>
      </c>
      <c r="QE303" s="862">
        <v>0</v>
      </c>
      <c r="QF303" s="862">
        <v>0</v>
      </c>
      <c r="QG303" s="862">
        <v>0</v>
      </c>
      <c r="QH303" s="862">
        <v>0</v>
      </c>
      <c r="QI303" s="862">
        <v>0</v>
      </c>
      <c r="QJ303" s="862">
        <v>0</v>
      </c>
      <c r="QK303" s="862">
        <v>0</v>
      </c>
      <c r="QL303" s="862">
        <v>0</v>
      </c>
      <c r="QM303" s="862">
        <v>0</v>
      </c>
      <c r="QN303" s="862">
        <v>0</v>
      </c>
      <c r="QO303" s="862">
        <v>0</v>
      </c>
      <c r="QP303" s="862">
        <v>0</v>
      </c>
      <c r="QQ303" s="862">
        <v>0</v>
      </c>
      <c r="QR303" s="862">
        <v>0</v>
      </c>
      <c r="QS303" s="862">
        <v>0</v>
      </c>
      <c r="QT303" s="862">
        <v>0</v>
      </c>
      <c r="QU303" s="862">
        <v>0</v>
      </c>
      <c r="QV303" s="862">
        <v>0</v>
      </c>
      <c r="QW303" s="862">
        <v>0</v>
      </c>
      <c r="QX303" s="862">
        <v>0</v>
      </c>
      <c r="QY303" s="862">
        <v>0</v>
      </c>
      <c r="QZ303" s="862">
        <v>0</v>
      </c>
      <c r="RA303" s="862">
        <v>0</v>
      </c>
      <c r="RB303" s="862">
        <v>0</v>
      </c>
      <c r="RC303" s="862">
        <v>0</v>
      </c>
      <c r="RD303" s="862">
        <v>0</v>
      </c>
      <c r="RE303" s="862">
        <v>0</v>
      </c>
      <c r="RF303" s="862">
        <v>0</v>
      </c>
      <c r="RG303" s="862">
        <v>0</v>
      </c>
      <c r="RH303" s="862">
        <v>0</v>
      </c>
      <c r="RI303" s="862">
        <v>0</v>
      </c>
      <c r="RJ303" s="862">
        <v>0</v>
      </c>
      <c r="RK303" s="862">
        <v>0</v>
      </c>
      <c r="RL303" s="862">
        <v>0</v>
      </c>
      <c r="RM303" s="862">
        <v>0</v>
      </c>
      <c r="RN303" s="862">
        <v>0</v>
      </c>
      <c r="RO303" s="862">
        <v>0</v>
      </c>
      <c r="RP303" s="862">
        <v>0</v>
      </c>
      <c r="RQ303" s="862">
        <v>0</v>
      </c>
      <c r="RR303" s="862">
        <v>0</v>
      </c>
      <c r="RS303" s="862">
        <v>0</v>
      </c>
      <c r="RT303" s="862">
        <v>0</v>
      </c>
      <c r="RU303" s="862">
        <v>0</v>
      </c>
      <c r="RV303" s="862">
        <v>0</v>
      </c>
      <c r="RW303" s="862">
        <v>0</v>
      </c>
      <c r="RX303" s="862">
        <v>0</v>
      </c>
      <c r="RY303" s="862">
        <v>0</v>
      </c>
      <c r="RZ303" s="862">
        <v>0</v>
      </c>
      <c r="SA303" s="862">
        <v>0</v>
      </c>
      <c r="SB303" s="862">
        <v>0</v>
      </c>
      <c r="SC303" s="862">
        <v>0</v>
      </c>
      <c r="SD303" s="862">
        <v>0</v>
      </c>
      <c r="SE303" s="862">
        <v>0</v>
      </c>
      <c r="SF303" s="862">
        <v>0</v>
      </c>
      <c r="SG303" s="862">
        <v>0</v>
      </c>
      <c r="SH303" s="862">
        <v>0</v>
      </c>
      <c r="SI303" s="862">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931</v>
      </c>
      <c r="J304" s="764"/>
      <c r="K304" s="862">
        <v>0</v>
      </c>
      <c r="L304" s="862">
        <v>0</v>
      </c>
      <c r="M304" s="862">
        <v>0</v>
      </c>
      <c r="N304" s="862">
        <v>0</v>
      </c>
      <c r="O304" s="862">
        <v>0</v>
      </c>
      <c r="P304" s="862">
        <v>0</v>
      </c>
      <c r="Q304" s="862">
        <v>0</v>
      </c>
      <c r="R304" s="862">
        <v>0</v>
      </c>
      <c r="S304" s="862">
        <v>0</v>
      </c>
      <c r="T304" s="862">
        <v>0</v>
      </c>
      <c r="U304" s="862">
        <v>0</v>
      </c>
      <c r="V304" s="862">
        <v>0</v>
      </c>
      <c r="W304" s="862">
        <v>0</v>
      </c>
      <c r="X304" s="862">
        <v>0</v>
      </c>
      <c r="Y304" s="862">
        <v>0</v>
      </c>
      <c r="Z304" s="862">
        <v>0</v>
      </c>
      <c r="AA304" s="862">
        <v>0</v>
      </c>
      <c r="AB304" s="862">
        <v>0</v>
      </c>
      <c r="AC304" s="862">
        <v>0</v>
      </c>
      <c r="AD304" s="862">
        <v>0</v>
      </c>
      <c r="AE304" s="862">
        <v>0</v>
      </c>
      <c r="AF304" s="862">
        <v>0</v>
      </c>
      <c r="AG304" s="862">
        <v>0</v>
      </c>
      <c r="AH304" s="862">
        <v>0</v>
      </c>
      <c r="AI304" s="862">
        <v>0</v>
      </c>
      <c r="AJ304" s="862">
        <v>0</v>
      </c>
      <c r="AK304" s="862">
        <v>0</v>
      </c>
      <c r="AL304" s="862">
        <v>0</v>
      </c>
      <c r="AM304" s="862">
        <v>0</v>
      </c>
      <c r="AN304" s="862">
        <v>0</v>
      </c>
      <c r="AO304" s="862">
        <v>0</v>
      </c>
      <c r="AP304" s="862">
        <v>0</v>
      </c>
      <c r="AQ304" s="862">
        <v>0</v>
      </c>
      <c r="AR304" s="862">
        <v>0</v>
      </c>
      <c r="AS304" s="862">
        <v>0</v>
      </c>
      <c r="AT304" s="862">
        <v>0</v>
      </c>
      <c r="AU304" s="862">
        <v>0</v>
      </c>
      <c r="AV304" s="862">
        <v>0</v>
      </c>
      <c r="AW304" s="862">
        <v>0</v>
      </c>
      <c r="AX304" s="862">
        <v>0</v>
      </c>
      <c r="AY304" s="862">
        <v>0</v>
      </c>
      <c r="AZ304" s="862">
        <v>0</v>
      </c>
      <c r="BA304" s="862">
        <v>0</v>
      </c>
      <c r="BB304" s="862">
        <v>0</v>
      </c>
      <c r="BC304" s="862">
        <v>0</v>
      </c>
      <c r="BD304" s="862">
        <v>0</v>
      </c>
      <c r="BE304" s="862">
        <v>0</v>
      </c>
      <c r="BF304" s="862">
        <v>0</v>
      </c>
      <c r="BG304" s="862">
        <v>0</v>
      </c>
      <c r="BH304" s="862">
        <v>0</v>
      </c>
      <c r="BI304" s="862">
        <v>0</v>
      </c>
      <c r="BJ304" s="862">
        <v>0</v>
      </c>
      <c r="BK304" s="862">
        <v>0</v>
      </c>
      <c r="BL304" s="862">
        <v>0</v>
      </c>
      <c r="BM304" s="862">
        <v>0</v>
      </c>
      <c r="BN304" s="862">
        <v>0</v>
      </c>
      <c r="BO304" s="862">
        <v>0</v>
      </c>
      <c r="BP304" s="862">
        <v>0</v>
      </c>
      <c r="BQ304" s="862">
        <v>0</v>
      </c>
      <c r="BR304" s="862">
        <v>0</v>
      </c>
      <c r="BS304" s="862">
        <v>0</v>
      </c>
      <c r="BT304" s="862">
        <v>0</v>
      </c>
      <c r="BU304" s="862">
        <v>0</v>
      </c>
      <c r="BV304" s="862">
        <v>0</v>
      </c>
      <c r="BW304" s="862">
        <v>0</v>
      </c>
      <c r="BX304" s="862">
        <v>0</v>
      </c>
      <c r="BY304" s="862">
        <v>0</v>
      </c>
      <c r="BZ304" s="862">
        <v>0</v>
      </c>
      <c r="CA304" s="862">
        <v>0</v>
      </c>
      <c r="CB304" s="862">
        <v>0</v>
      </c>
      <c r="CC304" s="862">
        <v>0</v>
      </c>
      <c r="CD304" s="862">
        <v>0</v>
      </c>
      <c r="CE304" s="862">
        <v>0</v>
      </c>
      <c r="CF304" s="862">
        <v>0</v>
      </c>
      <c r="CG304" s="862">
        <v>0</v>
      </c>
      <c r="CH304" s="862">
        <v>0</v>
      </c>
      <c r="CI304" s="862">
        <v>0</v>
      </c>
      <c r="CJ304" s="862">
        <v>0</v>
      </c>
      <c r="CK304" s="862">
        <v>0</v>
      </c>
      <c r="CL304" s="862">
        <v>0</v>
      </c>
      <c r="CM304" s="862">
        <v>0</v>
      </c>
      <c r="CN304" s="862">
        <v>0</v>
      </c>
      <c r="CO304" s="862">
        <v>0</v>
      </c>
      <c r="CP304" s="862">
        <v>0</v>
      </c>
      <c r="CQ304" s="862">
        <v>0</v>
      </c>
      <c r="CR304" s="862">
        <v>0</v>
      </c>
      <c r="CS304" s="862">
        <v>0</v>
      </c>
      <c r="CT304" s="862">
        <v>0</v>
      </c>
      <c r="CU304" s="862">
        <v>0</v>
      </c>
      <c r="CV304" s="862">
        <v>0</v>
      </c>
      <c r="CW304" s="862">
        <v>0</v>
      </c>
      <c r="CX304" s="862">
        <v>0</v>
      </c>
      <c r="CY304" s="862">
        <v>0</v>
      </c>
      <c r="CZ304" s="862">
        <v>0</v>
      </c>
      <c r="DA304" s="862">
        <v>0</v>
      </c>
      <c r="DB304" s="862">
        <v>0</v>
      </c>
      <c r="DC304" s="862">
        <v>0</v>
      </c>
      <c r="DD304" s="862">
        <v>0</v>
      </c>
      <c r="DE304" s="862">
        <v>0</v>
      </c>
      <c r="DF304" s="862">
        <v>0</v>
      </c>
      <c r="DG304" s="862">
        <v>0</v>
      </c>
      <c r="DH304" s="862">
        <v>0</v>
      </c>
      <c r="DI304" s="862">
        <v>0</v>
      </c>
      <c r="DJ304" s="862">
        <v>0</v>
      </c>
      <c r="DK304" s="862">
        <v>0</v>
      </c>
      <c r="DL304" s="862">
        <v>0</v>
      </c>
      <c r="DM304" s="862">
        <v>0</v>
      </c>
      <c r="DN304" s="862">
        <v>0</v>
      </c>
      <c r="DO304" s="862">
        <v>0</v>
      </c>
      <c r="DP304" s="862">
        <v>0</v>
      </c>
      <c r="DQ304" s="862">
        <v>0</v>
      </c>
      <c r="DR304" s="862">
        <v>0</v>
      </c>
      <c r="DS304" s="862">
        <v>0</v>
      </c>
      <c r="DT304" s="862">
        <v>0</v>
      </c>
      <c r="DU304" s="862">
        <v>0</v>
      </c>
      <c r="DV304" s="862">
        <v>0</v>
      </c>
      <c r="DW304" s="862">
        <v>0</v>
      </c>
      <c r="DX304" s="862">
        <v>0</v>
      </c>
      <c r="DY304" s="862">
        <v>0</v>
      </c>
      <c r="DZ304" s="862">
        <v>0</v>
      </c>
      <c r="EA304" s="862">
        <v>0</v>
      </c>
      <c r="EB304" s="862">
        <v>0</v>
      </c>
      <c r="EC304" s="862">
        <v>0</v>
      </c>
      <c r="ED304" s="862">
        <v>0</v>
      </c>
      <c r="EE304" s="862">
        <v>0</v>
      </c>
      <c r="EF304" s="862">
        <v>0</v>
      </c>
      <c r="EG304" s="862">
        <v>0</v>
      </c>
      <c r="EH304" s="862">
        <v>0</v>
      </c>
      <c r="EI304" s="862">
        <v>0</v>
      </c>
      <c r="EJ304" s="862">
        <v>0</v>
      </c>
      <c r="EK304" s="862">
        <v>0</v>
      </c>
      <c r="EL304" s="862">
        <v>0</v>
      </c>
      <c r="EM304" s="862">
        <v>0</v>
      </c>
      <c r="EN304" s="862">
        <v>0</v>
      </c>
      <c r="EO304" s="862">
        <v>0</v>
      </c>
      <c r="EP304" s="862">
        <v>0</v>
      </c>
      <c r="EQ304" s="862">
        <v>0</v>
      </c>
      <c r="ER304" s="862">
        <v>0</v>
      </c>
      <c r="ES304" s="862">
        <v>0</v>
      </c>
      <c r="ET304" s="862">
        <v>0</v>
      </c>
      <c r="EU304" s="862">
        <v>0</v>
      </c>
      <c r="EV304" s="862">
        <v>0</v>
      </c>
      <c r="EW304" s="862">
        <v>0</v>
      </c>
      <c r="EX304" s="862">
        <v>0</v>
      </c>
      <c r="EY304" s="862">
        <v>0</v>
      </c>
      <c r="EZ304" s="862">
        <v>0</v>
      </c>
      <c r="FA304" s="862">
        <v>0</v>
      </c>
      <c r="FB304" s="862">
        <v>0</v>
      </c>
      <c r="FC304" s="862">
        <v>0</v>
      </c>
      <c r="FD304" s="862">
        <v>0</v>
      </c>
      <c r="FE304" s="862">
        <v>0</v>
      </c>
      <c r="FF304" s="862">
        <v>0</v>
      </c>
      <c r="FG304" s="862">
        <v>0</v>
      </c>
      <c r="FH304" s="862">
        <v>0</v>
      </c>
      <c r="FI304" s="862">
        <v>0</v>
      </c>
      <c r="FJ304" s="862">
        <v>0</v>
      </c>
      <c r="FK304" s="862">
        <v>0</v>
      </c>
      <c r="FL304" s="862">
        <v>0</v>
      </c>
      <c r="FM304" s="862">
        <v>0</v>
      </c>
      <c r="FN304" s="862">
        <v>0</v>
      </c>
      <c r="FO304" s="862">
        <v>0</v>
      </c>
      <c r="FP304" s="862">
        <v>0</v>
      </c>
      <c r="FQ304" s="862">
        <v>0</v>
      </c>
      <c r="FR304" s="862">
        <v>0</v>
      </c>
      <c r="FS304" s="862">
        <v>0</v>
      </c>
      <c r="FT304" s="862">
        <v>0</v>
      </c>
      <c r="FU304" s="862">
        <v>0</v>
      </c>
      <c r="FV304" s="862">
        <v>0</v>
      </c>
      <c r="FW304" s="862">
        <v>0</v>
      </c>
      <c r="FX304" s="862">
        <v>0</v>
      </c>
      <c r="FY304" s="862">
        <v>0</v>
      </c>
      <c r="FZ304" s="862">
        <v>0</v>
      </c>
      <c r="GA304" s="862">
        <v>0</v>
      </c>
      <c r="GB304" s="862">
        <v>0</v>
      </c>
      <c r="GC304" s="862">
        <v>0</v>
      </c>
      <c r="GD304" s="862">
        <v>0</v>
      </c>
      <c r="GE304" s="862">
        <v>0</v>
      </c>
      <c r="GF304" s="862">
        <v>0</v>
      </c>
      <c r="GG304" s="862">
        <v>0</v>
      </c>
      <c r="GH304" s="862">
        <v>0</v>
      </c>
      <c r="GI304" s="862">
        <v>0</v>
      </c>
      <c r="GJ304" s="862">
        <v>0</v>
      </c>
      <c r="GK304" s="862">
        <v>0</v>
      </c>
      <c r="GL304" s="862">
        <v>0</v>
      </c>
      <c r="GM304" s="862">
        <v>0</v>
      </c>
      <c r="GN304" s="862">
        <v>0</v>
      </c>
      <c r="GO304" s="862">
        <v>0</v>
      </c>
      <c r="GP304" s="862">
        <v>0</v>
      </c>
      <c r="GQ304" s="862">
        <v>0</v>
      </c>
      <c r="GR304" s="862">
        <v>0</v>
      </c>
      <c r="GS304" s="862">
        <v>0</v>
      </c>
      <c r="GT304" s="862">
        <v>0</v>
      </c>
      <c r="GU304" s="862">
        <v>0</v>
      </c>
      <c r="GV304" s="862">
        <v>0</v>
      </c>
      <c r="GW304" s="862">
        <v>0</v>
      </c>
      <c r="GX304" s="862">
        <v>0</v>
      </c>
      <c r="GY304" s="862">
        <v>0</v>
      </c>
      <c r="GZ304" s="862">
        <v>0</v>
      </c>
      <c r="HA304" s="862">
        <v>0</v>
      </c>
      <c r="HB304" s="862">
        <v>0</v>
      </c>
      <c r="HC304" s="862">
        <v>0</v>
      </c>
      <c r="HD304" s="862">
        <v>0</v>
      </c>
      <c r="HE304" s="862">
        <v>0</v>
      </c>
      <c r="HF304" s="862">
        <v>0</v>
      </c>
      <c r="HG304" s="862">
        <v>0</v>
      </c>
      <c r="HH304" s="862">
        <v>0</v>
      </c>
      <c r="HI304" s="862">
        <v>0</v>
      </c>
      <c r="HJ304" s="862">
        <v>0</v>
      </c>
      <c r="HK304" s="862">
        <v>0</v>
      </c>
      <c r="HL304" s="862">
        <v>0</v>
      </c>
      <c r="HM304" s="862">
        <v>0</v>
      </c>
      <c r="HN304" s="862">
        <v>0</v>
      </c>
      <c r="HO304" s="862">
        <v>0</v>
      </c>
      <c r="HP304" s="862">
        <v>0</v>
      </c>
      <c r="HQ304" s="862">
        <v>0</v>
      </c>
      <c r="HR304" s="862">
        <v>0</v>
      </c>
      <c r="HS304" s="862">
        <v>0</v>
      </c>
      <c r="HT304" s="862">
        <v>0</v>
      </c>
      <c r="HU304" s="862">
        <v>0</v>
      </c>
      <c r="HV304" s="862">
        <v>0</v>
      </c>
      <c r="HW304" s="862">
        <v>0</v>
      </c>
      <c r="HX304" s="862">
        <v>0</v>
      </c>
      <c r="HY304" s="862">
        <v>0</v>
      </c>
      <c r="HZ304" s="862">
        <v>0</v>
      </c>
      <c r="IA304" s="862">
        <v>0</v>
      </c>
      <c r="IB304" s="862">
        <v>0</v>
      </c>
      <c r="IC304" s="862">
        <v>0</v>
      </c>
      <c r="ID304" s="862">
        <v>0</v>
      </c>
      <c r="IE304" s="862">
        <v>0</v>
      </c>
      <c r="IF304" s="862">
        <v>0</v>
      </c>
      <c r="IG304" s="862">
        <v>0</v>
      </c>
      <c r="IH304" s="862">
        <v>0</v>
      </c>
      <c r="II304" s="862">
        <v>0</v>
      </c>
      <c r="IJ304" s="862">
        <v>0</v>
      </c>
      <c r="IK304" s="862">
        <v>0</v>
      </c>
      <c r="IL304" s="862">
        <v>0</v>
      </c>
      <c r="IM304" s="862">
        <v>0</v>
      </c>
      <c r="IN304" s="862">
        <v>0</v>
      </c>
      <c r="IO304" s="862">
        <v>0</v>
      </c>
      <c r="IP304" s="862">
        <v>0</v>
      </c>
      <c r="IQ304" s="862">
        <v>0</v>
      </c>
      <c r="IR304" s="862">
        <v>0</v>
      </c>
      <c r="IS304" s="862">
        <v>0</v>
      </c>
      <c r="IT304" s="862">
        <v>0</v>
      </c>
      <c r="IU304" s="862">
        <v>0</v>
      </c>
      <c r="IV304" s="862">
        <v>0</v>
      </c>
      <c r="IW304" s="862">
        <v>0</v>
      </c>
      <c r="IX304" s="862">
        <v>0</v>
      </c>
      <c r="IY304" s="862">
        <v>0</v>
      </c>
      <c r="IZ304" s="862">
        <v>0</v>
      </c>
      <c r="JA304" s="862">
        <v>0</v>
      </c>
      <c r="JB304" s="862">
        <v>0</v>
      </c>
      <c r="JC304" s="862">
        <v>0</v>
      </c>
      <c r="JD304" s="862">
        <v>0</v>
      </c>
      <c r="JE304" s="862">
        <v>0</v>
      </c>
      <c r="JF304" s="862">
        <v>0</v>
      </c>
      <c r="JG304" s="862">
        <v>0</v>
      </c>
      <c r="JH304" s="862">
        <v>0</v>
      </c>
      <c r="JI304" s="862">
        <v>0</v>
      </c>
      <c r="JJ304" s="862">
        <v>0</v>
      </c>
      <c r="JK304" s="862">
        <v>0</v>
      </c>
      <c r="JL304" s="862">
        <v>0</v>
      </c>
      <c r="JM304" s="862">
        <v>0</v>
      </c>
      <c r="JN304" s="862">
        <v>0</v>
      </c>
      <c r="JO304" s="862">
        <v>0</v>
      </c>
      <c r="JP304" s="862">
        <v>0</v>
      </c>
      <c r="JQ304" s="862">
        <v>0</v>
      </c>
      <c r="JR304" s="862">
        <v>0</v>
      </c>
      <c r="JS304" s="862">
        <v>0</v>
      </c>
      <c r="JT304" s="862">
        <v>0</v>
      </c>
      <c r="JU304" s="862">
        <v>0</v>
      </c>
      <c r="JV304" s="862">
        <v>0</v>
      </c>
      <c r="JW304" s="862">
        <v>0</v>
      </c>
      <c r="JX304" s="862">
        <v>0</v>
      </c>
      <c r="JY304" s="862">
        <v>0</v>
      </c>
      <c r="JZ304" s="862">
        <v>0</v>
      </c>
      <c r="KA304" s="862">
        <v>0</v>
      </c>
      <c r="KB304" s="862">
        <v>0</v>
      </c>
      <c r="KC304" s="862">
        <v>0</v>
      </c>
      <c r="KD304" s="862">
        <v>0</v>
      </c>
      <c r="KE304" s="862">
        <v>0</v>
      </c>
      <c r="KF304" s="862">
        <v>0</v>
      </c>
      <c r="KG304" s="862">
        <v>0</v>
      </c>
      <c r="KH304" s="862">
        <v>0</v>
      </c>
      <c r="KI304" s="862">
        <v>0</v>
      </c>
      <c r="KJ304" s="862">
        <v>0</v>
      </c>
      <c r="KK304" s="862">
        <v>0</v>
      </c>
      <c r="KL304" s="862">
        <v>0</v>
      </c>
      <c r="KM304" s="862">
        <v>0</v>
      </c>
      <c r="KN304" s="862">
        <v>0</v>
      </c>
      <c r="KO304" s="862">
        <v>0</v>
      </c>
      <c r="KP304" s="862">
        <v>0</v>
      </c>
      <c r="KQ304" s="862">
        <v>0</v>
      </c>
      <c r="KR304" s="862">
        <v>0</v>
      </c>
      <c r="KS304" s="862">
        <v>0</v>
      </c>
      <c r="KT304" s="862">
        <v>0</v>
      </c>
      <c r="KU304" s="862">
        <v>0</v>
      </c>
      <c r="KV304" s="862">
        <v>0</v>
      </c>
      <c r="KW304" s="862">
        <v>0</v>
      </c>
      <c r="KX304" s="862">
        <v>0</v>
      </c>
      <c r="KY304" s="862">
        <v>0</v>
      </c>
      <c r="KZ304" s="862">
        <v>0</v>
      </c>
      <c r="LA304" s="862">
        <v>0</v>
      </c>
      <c r="LB304" s="862">
        <v>0</v>
      </c>
      <c r="LC304" s="862">
        <v>0</v>
      </c>
      <c r="LD304" s="862">
        <v>0</v>
      </c>
      <c r="LE304" s="862">
        <v>0</v>
      </c>
      <c r="LF304" s="862">
        <v>0</v>
      </c>
      <c r="LG304" s="862">
        <v>0</v>
      </c>
      <c r="LH304" s="862">
        <v>0</v>
      </c>
      <c r="LI304" s="862">
        <v>0</v>
      </c>
      <c r="LJ304" s="862">
        <v>0</v>
      </c>
      <c r="LK304" s="862">
        <v>0</v>
      </c>
      <c r="LL304" s="862">
        <v>0</v>
      </c>
      <c r="LM304" s="862">
        <v>0</v>
      </c>
      <c r="LN304" s="862">
        <v>0</v>
      </c>
      <c r="LO304" s="862">
        <v>0</v>
      </c>
      <c r="LP304" s="862">
        <v>0</v>
      </c>
      <c r="LQ304" s="862">
        <v>0</v>
      </c>
      <c r="LR304" s="862">
        <v>0</v>
      </c>
      <c r="LS304" s="862">
        <v>0</v>
      </c>
      <c r="LT304" s="862">
        <v>0</v>
      </c>
      <c r="LU304" s="862">
        <v>0</v>
      </c>
      <c r="LV304" s="862">
        <v>0</v>
      </c>
      <c r="LW304" s="862">
        <v>0</v>
      </c>
      <c r="LX304" s="862">
        <v>0</v>
      </c>
      <c r="LY304" s="862">
        <v>0</v>
      </c>
      <c r="LZ304" s="862">
        <v>0</v>
      </c>
      <c r="MA304" s="862">
        <v>0</v>
      </c>
      <c r="MB304" s="862">
        <v>0</v>
      </c>
      <c r="MC304" s="862">
        <v>0</v>
      </c>
      <c r="MD304" s="862">
        <v>0</v>
      </c>
      <c r="ME304" s="862">
        <v>0</v>
      </c>
      <c r="MF304" s="862">
        <v>0</v>
      </c>
      <c r="MG304" s="862">
        <v>0</v>
      </c>
      <c r="MH304" s="862">
        <v>0</v>
      </c>
      <c r="MI304" s="862">
        <v>0</v>
      </c>
      <c r="MJ304" s="862">
        <v>0</v>
      </c>
      <c r="MK304" s="862">
        <v>0</v>
      </c>
      <c r="ML304" s="862">
        <v>0</v>
      </c>
      <c r="MM304" s="862">
        <v>0</v>
      </c>
      <c r="MN304" s="862">
        <v>0</v>
      </c>
      <c r="MO304" s="862">
        <v>0</v>
      </c>
      <c r="MP304" s="862">
        <v>0</v>
      </c>
      <c r="MQ304" s="862">
        <v>0</v>
      </c>
      <c r="MR304" s="862">
        <v>0</v>
      </c>
      <c r="MS304" s="862">
        <v>0</v>
      </c>
      <c r="MT304" s="862">
        <v>0</v>
      </c>
      <c r="MU304" s="862">
        <v>0</v>
      </c>
      <c r="MV304" s="862">
        <v>0</v>
      </c>
      <c r="MW304" s="862">
        <v>0</v>
      </c>
      <c r="MX304" s="862">
        <v>0</v>
      </c>
      <c r="MY304" s="862">
        <v>0</v>
      </c>
      <c r="MZ304" s="862">
        <v>0</v>
      </c>
      <c r="NA304" s="862">
        <v>0</v>
      </c>
      <c r="NB304" s="862">
        <v>0</v>
      </c>
      <c r="NC304" s="862">
        <v>0</v>
      </c>
      <c r="ND304" s="862">
        <v>0</v>
      </c>
      <c r="NE304" s="862">
        <v>0</v>
      </c>
      <c r="NF304" s="862">
        <v>0</v>
      </c>
      <c r="NG304" s="862">
        <v>0</v>
      </c>
      <c r="NH304" s="862">
        <v>0</v>
      </c>
      <c r="NI304" s="862">
        <v>0</v>
      </c>
      <c r="NJ304" s="862">
        <v>0</v>
      </c>
      <c r="NK304" s="862">
        <v>0</v>
      </c>
      <c r="NL304" s="862">
        <v>0</v>
      </c>
      <c r="NM304" s="862">
        <v>0</v>
      </c>
      <c r="NN304" s="862">
        <v>0</v>
      </c>
      <c r="NO304" s="862">
        <v>0</v>
      </c>
      <c r="NP304" s="862">
        <v>0</v>
      </c>
      <c r="NQ304" s="862">
        <v>0</v>
      </c>
      <c r="NR304" s="862">
        <v>0</v>
      </c>
      <c r="NS304" s="862">
        <v>0</v>
      </c>
      <c r="NT304" s="862">
        <v>0</v>
      </c>
      <c r="NU304" s="862">
        <v>0</v>
      </c>
      <c r="NV304" s="862">
        <v>0</v>
      </c>
      <c r="NW304" s="862">
        <v>0</v>
      </c>
      <c r="NX304" s="862">
        <v>0</v>
      </c>
      <c r="NY304" s="862">
        <v>0</v>
      </c>
      <c r="NZ304" s="862">
        <v>0</v>
      </c>
      <c r="OA304" s="862">
        <v>0</v>
      </c>
      <c r="OB304" s="862">
        <v>0</v>
      </c>
      <c r="OC304" s="862">
        <v>0</v>
      </c>
      <c r="OD304" s="862">
        <v>0</v>
      </c>
      <c r="OE304" s="862">
        <v>0</v>
      </c>
      <c r="OF304" s="862">
        <v>0</v>
      </c>
      <c r="OG304" s="862">
        <v>0</v>
      </c>
      <c r="OH304" s="862">
        <v>0</v>
      </c>
      <c r="OI304" s="862">
        <v>0</v>
      </c>
      <c r="OJ304" s="862">
        <v>0</v>
      </c>
      <c r="OK304" s="862">
        <v>0</v>
      </c>
      <c r="OL304" s="862">
        <v>0</v>
      </c>
      <c r="OM304" s="862">
        <v>0</v>
      </c>
      <c r="ON304" s="862">
        <v>0</v>
      </c>
      <c r="OO304" s="862">
        <v>0</v>
      </c>
      <c r="OP304" s="862">
        <v>0</v>
      </c>
      <c r="OQ304" s="862">
        <v>0</v>
      </c>
      <c r="OR304" s="862">
        <v>0</v>
      </c>
      <c r="OS304" s="862">
        <v>0</v>
      </c>
      <c r="OT304" s="862">
        <v>0</v>
      </c>
      <c r="OU304" s="862">
        <v>0</v>
      </c>
      <c r="OV304" s="862">
        <v>0</v>
      </c>
      <c r="OW304" s="862">
        <v>0</v>
      </c>
      <c r="OX304" s="862">
        <v>0</v>
      </c>
      <c r="OY304" s="862">
        <v>0</v>
      </c>
      <c r="OZ304" s="862">
        <v>0</v>
      </c>
      <c r="PA304" s="862">
        <v>0</v>
      </c>
      <c r="PB304" s="862">
        <v>0</v>
      </c>
      <c r="PC304" s="862">
        <v>0</v>
      </c>
      <c r="PD304" s="862">
        <v>0</v>
      </c>
      <c r="PE304" s="862">
        <v>0</v>
      </c>
      <c r="PF304" s="862">
        <v>0</v>
      </c>
      <c r="PG304" s="862">
        <v>0</v>
      </c>
      <c r="PH304" s="862">
        <v>0</v>
      </c>
      <c r="PI304" s="862">
        <v>0</v>
      </c>
      <c r="PJ304" s="862">
        <v>0</v>
      </c>
      <c r="PK304" s="862">
        <v>0</v>
      </c>
      <c r="PL304" s="862">
        <v>0</v>
      </c>
      <c r="PM304" s="862">
        <v>0</v>
      </c>
      <c r="PN304" s="862">
        <v>0</v>
      </c>
      <c r="PO304" s="862">
        <v>0</v>
      </c>
      <c r="PP304" s="862">
        <v>0</v>
      </c>
      <c r="PQ304" s="862">
        <v>0</v>
      </c>
      <c r="PR304" s="862">
        <v>0</v>
      </c>
      <c r="PS304" s="862">
        <v>0</v>
      </c>
      <c r="PT304" s="862">
        <v>0</v>
      </c>
      <c r="PU304" s="862">
        <v>0</v>
      </c>
      <c r="PV304" s="862">
        <v>0</v>
      </c>
      <c r="PW304" s="862">
        <v>0</v>
      </c>
      <c r="PX304" s="862">
        <v>0</v>
      </c>
      <c r="PY304" s="862">
        <v>0</v>
      </c>
      <c r="PZ304" s="862">
        <v>0</v>
      </c>
      <c r="QA304" s="862">
        <v>0</v>
      </c>
      <c r="QB304" s="862">
        <v>0</v>
      </c>
      <c r="QC304" s="862">
        <v>0</v>
      </c>
      <c r="QD304" s="862">
        <v>0</v>
      </c>
      <c r="QE304" s="862">
        <v>0</v>
      </c>
      <c r="QF304" s="862">
        <v>0</v>
      </c>
      <c r="QG304" s="862">
        <v>0</v>
      </c>
      <c r="QH304" s="862">
        <v>0</v>
      </c>
      <c r="QI304" s="862">
        <v>0</v>
      </c>
      <c r="QJ304" s="862">
        <v>0</v>
      </c>
      <c r="QK304" s="862">
        <v>0</v>
      </c>
      <c r="QL304" s="862">
        <v>0</v>
      </c>
      <c r="QM304" s="862">
        <v>0</v>
      </c>
      <c r="QN304" s="862">
        <v>0</v>
      </c>
      <c r="QO304" s="862">
        <v>0</v>
      </c>
      <c r="QP304" s="862">
        <v>0</v>
      </c>
      <c r="QQ304" s="862">
        <v>0</v>
      </c>
      <c r="QR304" s="862">
        <v>0</v>
      </c>
      <c r="QS304" s="862">
        <v>0</v>
      </c>
      <c r="QT304" s="862">
        <v>0</v>
      </c>
      <c r="QU304" s="862">
        <v>0</v>
      </c>
      <c r="QV304" s="862">
        <v>0</v>
      </c>
      <c r="QW304" s="862">
        <v>0</v>
      </c>
      <c r="QX304" s="862">
        <v>0</v>
      </c>
      <c r="QY304" s="862">
        <v>0</v>
      </c>
      <c r="QZ304" s="862">
        <v>0</v>
      </c>
      <c r="RA304" s="862">
        <v>0</v>
      </c>
      <c r="RB304" s="862">
        <v>0</v>
      </c>
      <c r="RC304" s="862">
        <v>0</v>
      </c>
      <c r="RD304" s="862">
        <v>0</v>
      </c>
      <c r="RE304" s="862">
        <v>0</v>
      </c>
      <c r="RF304" s="862">
        <v>0</v>
      </c>
      <c r="RG304" s="862">
        <v>0</v>
      </c>
      <c r="RH304" s="862">
        <v>0</v>
      </c>
      <c r="RI304" s="862">
        <v>0</v>
      </c>
      <c r="RJ304" s="862">
        <v>0</v>
      </c>
      <c r="RK304" s="862">
        <v>0</v>
      </c>
      <c r="RL304" s="862">
        <v>0</v>
      </c>
      <c r="RM304" s="862">
        <v>0</v>
      </c>
      <c r="RN304" s="862">
        <v>0</v>
      </c>
      <c r="RO304" s="862">
        <v>0</v>
      </c>
      <c r="RP304" s="862">
        <v>0</v>
      </c>
      <c r="RQ304" s="862">
        <v>0</v>
      </c>
      <c r="RR304" s="862">
        <v>0</v>
      </c>
      <c r="RS304" s="862">
        <v>0</v>
      </c>
      <c r="RT304" s="862">
        <v>0</v>
      </c>
      <c r="RU304" s="862">
        <v>0</v>
      </c>
      <c r="RV304" s="862">
        <v>0</v>
      </c>
      <c r="RW304" s="862">
        <v>0</v>
      </c>
      <c r="RX304" s="862">
        <v>0</v>
      </c>
      <c r="RY304" s="862">
        <v>0</v>
      </c>
      <c r="RZ304" s="862">
        <v>0</v>
      </c>
      <c r="SA304" s="862">
        <v>0</v>
      </c>
      <c r="SB304" s="862">
        <v>0</v>
      </c>
      <c r="SC304" s="862">
        <v>0</v>
      </c>
      <c r="SD304" s="862">
        <v>0</v>
      </c>
      <c r="SE304" s="862">
        <v>0</v>
      </c>
      <c r="SF304" s="862">
        <v>0</v>
      </c>
      <c r="SG304" s="862">
        <v>0</v>
      </c>
      <c r="SH304" s="862">
        <v>0</v>
      </c>
      <c r="SI304" s="862">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932</v>
      </c>
      <c r="J305" s="764"/>
      <c r="K305" s="862">
        <v>0</v>
      </c>
      <c r="L305" s="862">
        <v>0</v>
      </c>
      <c r="M305" s="862">
        <v>0</v>
      </c>
      <c r="N305" s="862">
        <v>0</v>
      </c>
      <c r="O305" s="862">
        <v>0</v>
      </c>
      <c r="P305" s="862">
        <v>0</v>
      </c>
      <c r="Q305" s="862">
        <v>0</v>
      </c>
      <c r="R305" s="862">
        <v>0</v>
      </c>
      <c r="S305" s="862">
        <v>0</v>
      </c>
      <c r="T305" s="862">
        <v>0</v>
      </c>
      <c r="U305" s="862">
        <v>0</v>
      </c>
      <c r="V305" s="862">
        <v>0</v>
      </c>
      <c r="W305" s="862">
        <v>0</v>
      </c>
      <c r="X305" s="862">
        <v>0</v>
      </c>
      <c r="Y305" s="862">
        <v>0</v>
      </c>
      <c r="Z305" s="862">
        <v>0</v>
      </c>
      <c r="AA305" s="862">
        <v>0</v>
      </c>
      <c r="AB305" s="862">
        <v>0</v>
      </c>
      <c r="AC305" s="862">
        <v>0</v>
      </c>
      <c r="AD305" s="862">
        <v>0</v>
      </c>
      <c r="AE305" s="862">
        <v>0</v>
      </c>
      <c r="AF305" s="862">
        <v>0</v>
      </c>
      <c r="AG305" s="862">
        <v>0</v>
      </c>
      <c r="AH305" s="862">
        <v>0</v>
      </c>
      <c r="AI305" s="862">
        <v>0</v>
      </c>
      <c r="AJ305" s="862">
        <v>0</v>
      </c>
      <c r="AK305" s="862">
        <v>0</v>
      </c>
      <c r="AL305" s="862">
        <v>0</v>
      </c>
      <c r="AM305" s="862">
        <v>0</v>
      </c>
      <c r="AN305" s="862">
        <v>0</v>
      </c>
      <c r="AO305" s="862">
        <v>0</v>
      </c>
      <c r="AP305" s="862">
        <v>0</v>
      </c>
      <c r="AQ305" s="862">
        <v>0</v>
      </c>
      <c r="AR305" s="862">
        <v>0</v>
      </c>
      <c r="AS305" s="862">
        <v>0</v>
      </c>
      <c r="AT305" s="862">
        <v>0</v>
      </c>
      <c r="AU305" s="862">
        <v>0</v>
      </c>
      <c r="AV305" s="862">
        <v>0</v>
      </c>
      <c r="AW305" s="862">
        <v>0</v>
      </c>
      <c r="AX305" s="862">
        <v>0</v>
      </c>
      <c r="AY305" s="862">
        <v>0</v>
      </c>
      <c r="AZ305" s="862">
        <v>0</v>
      </c>
      <c r="BA305" s="862">
        <v>0</v>
      </c>
      <c r="BB305" s="862">
        <v>0</v>
      </c>
      <c r="BC305" s="862">
        <v>0</v>
      </c>
      <c r="BD305" s="862">
        <v>0</v>
      </c>
      <c r="BE305" s="862">
        <v>0</v>
      </c>
      <c r="BF305" s="862">
        <v>0</v>
      </c>
      <c r="BG305" s="862">
        <v>0</v>
      </c>
      <c r="BH305" s="862">
        <v>0</v>
      </c>
      <c r="BI305" s="862">
        <v>0</v>
      </c>
      <c r="BJ305" s="862">
        <v>0</v>
      </c>
      <c r="BK305" s="862">
        <v>0</v>
      </c>
      <c r="BL305" s="862">
        <v>0</v>
      </c>
      <c r="BM305" s="862">
        <v>0</v>
      </c>
      <c r="BN305" s="862">
        <v>0</v>
      </c>
      <c r="BO305" s="862">
        <v>0</v>
      </c>
      <c r="BP305" s="862">
        <v>0</v>
      </c>
      <c r="BQ305" s="862">
        <v>0</v>
      </c>
      <c r="BR305" s="862">
        <v>0</v>
      </c>
      <c r="BS305" s="862">
        <v>0</v>
      </c>
      <c r="BT305" s="862">
        <v>0</v>
      </c>
      <c r="BU305" s="862">
        <v>0</v>
      </c>
      <c r="BV305" s="862">
        <v>0</v>
      </c>
      <c r="BW305" s="862">
        <v>0</v>
      </c>
      <c r="BX305" s="862">
        <v>0</v>
      </c>
      <c r="BY305" s="862">
        <v>0</v>
      </c>
      <c r="BZ305" s="862">
        <v>0</v>
      </c>
      <c r="CA305" s="862">
        <v>0</v>
      </c>
      <c r="CB305" s="862">
        <v>0</v>
      </c>
      <c r="CC305" s="862">
        <v>0</v>
      </c>
      <c r="CD305" s="862">
        <v>0</v>
      </c>
      <c r="CE305" s="862">
        <v>0</v>
      </c>
      <c r="CF305" s="862">
        <v>0</v>
      </c>
      <c r="CG305" s="862">
        <v>0</v>
      </c>
      <c r="CH305" s="862">
        <v>0</v>
      </c>
      <c r="CI305" s="862">
        <v>0</v>
      </c>
      <c r="CJ305" s="862">
        <v>0</v>
      </c>
      <c r="CK305" s="862">
        <v>0</v>
      </c>
      <c r="CL305" s="862">
        <v>0</v>
      </c>
      <c r="CM305" s="862">
        <v>0</v>
      </c>
      <c r="CN305" s="862">
        <v>0</v>
      </c>
      <c r="CO305" s="862">
        <v>0</v>
      </c>
      <c r="CP305" s="862">
        <v>0</v>
      </c>
      <c r="CQ305" s="862">
        <v>0</v>
      </c>
      <c r="CR305" s="862">
        <v>0</v>
      </c>
      <c r="CS305" s="862">
        <v>0</v>
      </c>
      <c r="CT305" s="862">
        <v>0</v>
      </c>
      <c r="CU305" s="862">
        <v>0</v>
      </c>
      <c r="CV305" s="862">
        <v>0</v>
      </c>
      <c r="CW305" s="862">
        <v>0</v>
      </c>
      <c r="CX305" s="862">
        <v>0</v>
      </c>
      <c r="CY305" s="862">
        <v>0</v>
      </c>
      <c r="CZ305" s="862">
        <v>0</v>
      </c>
      <c r="DA305" s="862">
        <v>0</v>
      </c>
      <c r="DB305" s="862">
        <v>0</v>
      </c>
      <c r="DC305" s="862">
        <v>0</v>
      </c>
      <c r="DD305" s="862">
        <v>0</v>
      </c>
      <c r="DE305" s="862">
        <v>0</v>
      </c>
      <c r="DF305" s="862">
        <v>0</v>
      </c>
      <c r="DG305" s="862">
        <v>0</v>
      </c>
      <c r="DH305" s="862">
        <v>0</v>
      </c>
      <c r="DI305" s="862">
        <v>0</v>
      </c>
      <c r="DJ305" s="862">
        <v>0</v>
      </c>
      <c r="DK305" s="862">
        <v>0</v>
      </c>
      <c r="DL305" s="862">
        <v>0</v>
      </c>
      <c r="DM305" s="862">
        <v>0</v>
      </c>
      <c r="DN305" s="862">
        <v>0</v>
      </c>
      <c r="DO305" s="862">
        <v>0</v>
      </c>
      <c r="DP305" s="862">
        <v>0</v>
      </c>
      <c r="DQ305" s="862">
        <v>0</v>
      </c>
      <c r="DR305" s="862">
        <v>0</v>
      </c>
      <c r="DS305" s="862">
        <v>0</v>
      </c>
      <c r="DT305" s="862">
        <v>0</v>
      </c>
      <c r="DU305" s="862">
        <v>0</v>
      </c>
      <c r="DV305" s="862">
        <v>0</v>
      </c>
      <c r="DW305" s="862">
        <v>0</v>
      </c>
      <c r="DX305" s="862">
        <v>0</v>
      </c>
      <c r="DY305" s="862">
        <v>0</v>
      </c>
      <c r="DZ305" s="862">
        <v>0</v>
      </c>
      <c r="EA305" s="862">
        <v>0</v>
      </c>
      <c r="EB305" s="862">
        <v>0</v>
      </c>
      <c r="EC305" s="862">
        <v>0</v>
      </c>
      <c r="ED305" s="862">
        <v>0</v>
      </c>
      <c r="EE305" s="862">
        <v>0</v>
      </c>
      <c r="EF305" s="862">
        <v>0</v>
      </c>
      <c r="EG305" s="862">
        <v>0</v>
      </c>
      <c r="EH305" s="862">
        <v>0</v>
      </c>
      <c r="EI305" s="862">
        <v>0</v>
      </c>
      <c r="EJ305" s="862">
        <v>0</v>
      </c>
      <c r="EK305" s="862">
        <v>0</v>
      </c>
      <c r="EL305" s="862">
        <v>0</v>
      </c>
      <c r="EM305" s="862">
        <v>0</v>
      </c>
      <c r="EN305" s="862">
        <v>0</v>
      </c>
      <c r="EO305" s="862">
        <v>0</v>
      </c>
      <c r="EP305" s="862">
        <v>0</v>
      </c>
      <c r="EQ305" s="862">
        <v>0</v>
      </c>
      <c r="ER305" s="862">
        <v>0</v>
      </c>
      <c r="ES305" s="862">
        <v>0</v>
      </c>
      <c r="ET305" s="862">
        <v>0</v>
      </c>
      <c r="EU305" s="862">
        <v>0</v>
      </c>
      <c r="EV305" s="862">
        <v>0</v>
      </c>
      <c r="EW305" s="862">
        <v>0</v>
      </c>
      <c r="EX305" s="862">
        <v>0</v>
      </c>
      <c r="EY305" s="862">
        <v>0</v>
      </c>
      <c r="EZ305" s="862">
        <v>0</v>
      </c>
      <c r="FA305" s="862">
        <v>0</v>
      </c>
      <c r="FB305" s="862">
        <v>0</v>
      </c>
      <c r="FC305" s="862">
        <v>0</v>
      </c>
      <c r="FD305" s="862">
        <v>0</v>
      </c>
      <c r="FE305" s="862">
        <v>0</v>
      </c>
      <c r="FF305" s="862">
        <v>0</v>
      </c>
      <c r="FG305" s="862">
        <v>0</v>
      </c>
      <c r="FH305" s="862">
        <v>0</v>
      </c>
      <c r="FI305" s="862">
        <v>0</v>
      </c>
      <c r="FJ305" s="862">
        <v>0</v>
      </c>
      <c r="FK305" s="862">
        <v>0</v>
      </c>
      <c r="FL305" s="862">
        <v>0</v>
      </c>
      <c r="FM305" s="862">
        <v>0</v>
      </c>
      <c r="FN305" s="862">
        <v>0</v>
      </c>
      <c r="FO305" s="862">
        <v>0</v>
      </c>
      <c r="FP305" s="862">
        <v>0</v>
      </c>
      <c r="FQ305" s="862">
        <v>0</v>
      </c>
      <c r="FR305" s="862">
        <v>0</v>
      </c>
      <c r="FS305" s="862">
        <v>0</v>
      </c>
      <c r="FT305" s="862">
        <v>0</v>
      </c>
      <c r="FU305" s="862">
        <v>0</v>
      </c>
      <c r="FV305" s="862">
        <v>0</v>
      </c>
      <c r="FW305" s="862">
        <v>0</v>
      </c>
      <c r="FX305" s="862">
        <v>0</v>
      </c>
      <c r="FY305" s="862">
        <v>0</v>
      </c>
      <c r="FZ305" s="862">
        <v>0</v>
      </c>
      <c r="GA305" s="862">
        <v>0</v>
      </c>
      <c r="GB305" s="862">
        <v>0</v>
      </c>
      <c r="GC305" s="862">
        <v>0</v>
      </c>
      <c r="GD305" s="862">
        <v>0</v>
      </c>
      <c r="GE305" s="862">
        <v>0</v>
      </c>
      <c r="GF305" s="862">
        <v>0</v>
      </c>
      <c r="GG305" s="862">
        <v>0</v>
      </c>
      <c r="GH305" s="862">
        <v>0</v>
      </c>
      <c r="GI305" s="862">
        <v>0</v>
      </c>
      <c r="GJ305" s="862">
        <v>0</v>
      </c>
      <c r="GK305" s="862">
        <v>0</v>
      </c>
      <c r="GL305" s="862">
        <v>0</v>
      </c>
      <c r="GM305" s="862">
        <v>0</v>
      </c>
      <c r="GN305" s="862">
        <v>0</v>
      </c>
      <c r="GO305" s="862">
        <v>0</v>
      </c>
      <c r="GP305" s="862">
        <v>0</v>
      </c>
      <c r="GQ305" s="862">
        <v>0</v>
      </c>
      <c r="GR305" s="862">
        <v>0</v>
      </c>
      <c r="GS305" s="862">
        <v>0</v>
      </c>
      <c r="GT305" s="862">
        <v>0</v>
      </c>
      <c r="GU305" s="862">
        <v>0</v>
      </c>
      <c r="GV305" s="862">
        <v>0</v>
      </c>
      <c r="GW305" s="862">
        <v>0</v>
      </c>
      <c r="GX305" s="862">
        <v>0</v>
      </c>
      <c r="GY305" s="862">
        <v>0</v>
      </c>
      <c r="GZ305" s="862">
        <v>0</v>
      </c>
      <c r="HA305" s="862">
        <v>0</v>
      </c>
      <c r="HB305" s="862">
        <v>0</v>
      </c>
      <c r="HC305" s="862">
        <v>0</v>
      </c>
      <c r="HD305" s="862">
        <v>0</v>
      </c>
      <c r="HE305" s="862">
        <v>0</v>
      </c>
      <c r="HF305" s="862">
        <v>0</v>
      </c>
      <c r="HG305" s="862">
        <v>0</v>
      </c>
      <c r="HH305" s="862">
        <v>0</v>
      </c>
      <c r="HI305" s="862">
        <v>0</v>
      </c>
      <c r="HJ305" s="862">
        <v>0</v>
      </c>
      <c r="HK305" s="862">
        <v>0</v>
      </c>
      <c r="HL305" s="862">
        <v>0</v>
      </c>
      <c r="HM305" s="862">
        <v>0</v>
      </c>
      <c r="HN305" s="862">
        <v>0</v>
      </c>
      <c r="HO305" s="862">
        <v>0</v>
      </c>
      <c r="HP305" s="862">
        <v>0</v>
      </c>
      <c r="HQ305" s="862">
        <v>0</v>
      </c>
      <c r="HR305" s="862">
        <v>0</v>
      </c>
      <c r="HS305" s="862">
        <v>0</v>
      </c>
      <c r="HT305" s="862">
        <v>0</v>
      </c>
      <c r="HU305" s="862">
        <v>0</v>
      </c>
      <c r="HV305" s="862">
        <v>0</v>
      </c>
      <c r="HW305" s="862">
        <v>0</v>
      </c>
      <c r="HX305" s="862">
        <v>0</v>
      </c>
      <c r="HY305" s="862">
        <v>0</v>
      </c>
      <c r="HZ305" s="862">
        <v>0</v>
      </c>
      <c r="IA305" s="862">
        <v>0</v>
      </c>
      <c r="IB305" s="862">
        <v>0</v>
      </c>
      <c r="IC305" s="862">
        <v>0</v>
      </c>
      <c r="ID305" s="862">
        <v>0</v>
      </c>
      <c r="IE305" s="862">
        <v>0</v>
      </c>
      <c r="IF305" s="862">
        <v>0</v>
      </c>
      <c r="IG305" s="862">
        <v>0</v>
      </c>
      <c r="IH305" s="862">
        <v>0</v>
      </c>
      <c r="II305" s="862">
        <v>0</v>
      </c>
      <c r="IJ305" s="862">
        <v>0</v>
      </c>
      <c r="IK305" s="862">
        <v>0</v>
      </c>
      <c r="IL305" s="862">
        <v>0</v>
      </c>
      <c r="IM305" s="862">
        <v>0</v>
      </c>
      <c r="IN305" s="862">
        <v>0</v>
      </c>
      <c r="IO305" s="862">
        <v>0</v>
      </c>
      <c r="IP305" s="862">
        <v>0</v>
      </c>
      <c r="IQ305" s="862">
        <v>0</v>
      </c>
      <c r="IR305" s="862">
        <v>0</v>
      </c>
      <c r="IS305" s="862">
        <v>0</v>
      </c>
      <c r="IT305" s="862">
        <v>0</v>
      </c>
      <c r="IU305" s="862">
        <v>0</v>
      </c>
      <c r="IV305" s="862">
        <v>0</v>
      </c>
      <c r="IW305" s="862">
        <v>0</v>
      </c>
      <c r="IX305" s="862">
        <v>0</v>
      </c>
      <c r="IY305" s="862">
        <v>0</v>
      </c>
      <c r="IZ305" s="862">
        <v>0</v>
      </c>
      <c r="JA305" s="862">
        <v>0</v>
      </c>
      <c r="JB305" s="862">
        <v>0</v>
      </c>
      <c r="JC305" s="862">
        <v>0</v>
      </c>
      <c r="JD305" s="862">
        <v>0</v>
      </c>
      <c r="JE305" s="862">
        <v>0</v>
      </c>
      <c r="JF305" s="862">
        <v>0</v>
      </c>
      <c r="JG305" s="862">
        <v>0</v>
      </c>
      <c r="JH305" s="862">
        <v>0</v>
      </c>
      <c r="JI305" s="862">
        <v>0</v>
      </c>
      <c r="JJ305" s="862">
        <v>0</v>
      </c>
      <c r="JK305" s="862">
        <v>0</v>
      </c>
      <c r="JL305" s="862">
        <v>0</v>
      </c>
      <c r="JM305" s="862">
        <v>0</v>
      </c>
      <c r="JN305" s="862">
        <v>0</v>
      </c>
      <c r="JO305" s="862">
        <v>0</v>
      </c>
      <c r="JP305" s="862">
        <v>0</v>
      </c>
      <c r="JQ305" s="862">
        <v>0</v>
      </c>
      <c r="JR305" s="862">
        <v>0</v>
      </c>
      <c r="JS305" s="862">
        <v>0</v>
      </c>
      <c r="JT305" s="862">
        <v>0</v>
      </c>
      <c r="JU305" s="862">
        <v>0</v>
      </c>
      <c r="JV305" s="862">
        <v>0</v>
      </c>
      <c r="JW305" s="862">
        <v>0</v>
      </c>
      <c r="JX305" s="862">
        <v>0</v>
      </c>
      <c r="JY305" s="862">
        <v>0</v>
      </c>
      <c r="JZ305" s="862">
        <v>0</v>
      </c>
      <c r="KA305" s="862">
        <v>0</v>
      </c>
      <c r="KB305" s="862">
        <v>0</v>
      </c>
      <c r="KC305" s="862">
        <v>0</v>
      </c>
      <c r="KD305" s="862">
        <v>0</v>
      </c>
      <c r="KE305" s="862">
        <v>0</v>
      </c>
      <c r="KF305" s="862">
        <v>0</v>
      </c>
      <c r="KG305" s="862">
        <v>0</v>
      </c>
      <c r="KH305" s="862">
        <v>0</v>
      </c>
      <c r="KI305" s="862">
        <v>0</v>
      </c>
      <c r="KJ305" s="862">
        <v>0</v>
      </c>
      <c r="KK305" s="862">
        <v>0</v>
      </c>
      <c r="KL305" s="862">
        <v>0</v>
      </c>
      <c r="KM305" s="862">
        <v>0</v>
      </c>
      <c r="KN305" s="862">
        <v>0</v>
      </c>
      <c r="KO305" s="862">
        <v>0</v>
      </c>
      <c r="KP305" s="862">
        <v>0</v>
      </c>
      <c r="KQ305" s="862">
        <v>0</v>
      </c>
      <c r="KR305" s="862">
        <v>0</v>
      </c>
      <c r="KS305" s="862">
        <v>0</v>
      </c>
      <c r="KT305" s="862">
        <v>0</v>
      </c>
      <c r="KU305" s="862">
        <v>0</v>
      </c>
      <c r="KV305" s="862">
        <v>0</v>
      </c>
      <c r="KW305" s="862">
        <v>0</v>
      </c>
      <c r="KX305" s="862">
        <v>0</v>
      </c>
      <c r="KY305" s="862">
        <v>0</v>
      </c>
      <c r="KZ305" s="862">
        <v>0</v>
      </c>
      <c r="LA305" s="862">
        <v>0</v>
      </c>
      <c r="LB305" s="862">
        <v>0</v>
      </c>
      <c r="LC305" s="862">
        <v>0</v>
      </c>
      <c r="LD305" s="862">
        <v>0</v>
      </c>
      <c r="LE305" s="862">
        <v>0</v>
      </c>
      <c r="LF305" s="862">
        <v>0</v>
      </c>
      <c r="LG305" s="862">
        <v>0</v>
      </c>
      <c r="LH305" s="862">
        <v>0</v>
      </c>
      <c r="LI305" s="862">
        <v>0</v>
      </c>
      <c r="LJ305" s="862">
        <v>0</v>
      </c>
      <c r="LK305" s="862">
        <v>0</v>
      </c>
      <c r="LL305" s="862">
        <v>0</v>
      </c>
      <c r="LM305" s="862">
        <v>0</v>
      </c>
      <c r="LN305" s="862">
        <v>0</v>
      </c>
      <c r="LO305" s="862">
        <v>0</v>
      </c>
      <c r="LP305" s="862">
        <v>0</v>
      </c>
      <c r="LQ305" s="862">
        <v>0</v>
      </c>
      <c r="LR305" s="862">
        <v>0</v>
      </c>
      <c r="LS305" s="862">
        <v>0</v>
      </c>
      <c r="LT305" s="862">
        <v>0</v>
      </c>
      <c r="LU305" s="862">
        <v>0</v>
      </c>
      <c r="LV305" s="862">
        <v>0</v>
      </c>
      <c r="LW305" s="862">
        <v>0</v>
      </c>
      <c r="LX305" s="862">
        <v>0</v>
      </c>
      <c r="LY305" s="862">
        <v>0</v>
      </c>
      <c r="LZ305" s="862">
        <v>0</v>
      </c>
      <c r="MA305" s="862">
        <v>0</v>
      </c>
      <c r="MB305" s="862">
        <v>0</v>
      </c>
      <c r="MC305" s="862">
        <v>0</v>
      </c>
      <c r="MD305" s="862">
        <v>0</v>
      </c>
      <c r="ME305" s="862">
        <v>0</v>
      </c>
      <c r="MF305" s="862">
        <v>0</v>
      </c>
      <c r="MG305" s="862">
        <v>0</v>
      </c>
      <c r="MH305" s="862">
        <v>0</v>
      </c>
      <c r="MI305" s="862">
        <v>0</v>
      </c>
      <c r="MJ305" s="862">
        <v>0</v>
      </c>
      <c r="MK305" s="862">
        <v>0</v>
      </c>
      <c r="ML305" s="862">
        <v>0</v>
      </c>
      <c r="MM305" s="862">
        <v>0</v>
      </c>
      <c r="MN305" s="862">
        <v>0</v>
      </c>
      <c r="MO305" s="862">
        <v>0</v>
      </c>
      <c r="MP305" s="862">
        <v>0</v>
      </c>
      <c r="MQ305" s="862">
        <v>0</v>
      </c>
      <c r="MR305" s="862">
        <v>0</v>
      </c>
      <c r="MS305" s="862">
        <v>0</v>
      </c>
      <c r="MT305" s="862">
        <v>0</v>
      </c>
      <c r="MU305" s="862">
        <v>0</v>
      </c>
      <c r="MV305" s="862">
        <v>0</v>
      </c>
      <c r="MW305" s="862">
        <v>0</v>
      </c>
      <c r="MX305" s="862">
        <v>0</v>
      </c>
      <c r="MY305" s="862">
        <v>0</v>
      </c>
      <c r="MZ305" s="862">
        <v>0</v>
      </c>
      <c r="NA305" s="862">
        <v>0</v>
      </c>
      <c r="NB305" s="862">
        <v>0</v>
      </c>
      <c r="NC305" s="862">
        <v>0</v>
      </c>
      <c r="ND305" s="862">
        <v>0</v>
      </c>
      <c r="NE305" s="862">
        <v>0</v>
      </c>
      <c r="NF305" s="862">
        <v>0</v>
      </c>
      <c r="NG305" s="862">
        <v>0</v>
      </c>
      <c r="NH305" s="862">
        <v>0</v>
      </c>
      <c r="NI305" s="862">
        <v>0</v>
      </c>
      <c r="NJ305" s="862">
        <v>0</v>
      </c>
      <c r="NK305" s="862">
        <v>0</v>
      </c>
      <c r="NL305" s="862">
        <v>0</v>
      </c>
      <c r="NM305" s="862">
        <v>0</v>
      </c>
      <c r="NN305" s="862">
        <v>0</v>
      </c>
      <c r="NO305" s="862">
        <v>0</v>
      </c>
      <c r="NP305" s="862">
        <v>0</v>
      </c>
      <c r="NQ305" s="862">
        <v>0</v>
      </c>
      <c r="NR305" s="862">
        <v>0</v>
      </c>
      <c r="NS305" s="862">
        <v>0</v>
      </c>
      <c r="NT305" s="862">
        <v>0</v>
      </c>
      <c r="NU305" s="862">
        <v>0</v>
      </c>
      <c r="NV305" s="862">
        <v>0</v>
      </c>
      <c r="NW305" s="862">
        <v>0</v>
      </c>
      <c r="NX305" s="862">
        <v>0</v>
      </c>
      <c r="NY305" s="862">
        <v>0</v>
      </c>
      <c r="NZ305" s="862">
        <v>0</v>
      </c>
      <c r="OA305" s="862">
        <v>0</v>
      </c>
      <c r="OB305" s="862">
        <v>0</v>
      </c>
      <c r="OC305" s="862">
        <v>0</v>
      </c>
      <c r="OD305" s="862">
        <v>0</v>
      </c>
      <c r="OE305" s="862">
        <v>0</v>
      </c>
      <c r="OF305" s="862">
        <v>0</v>
      </c>
      <c r="OG305" s="862">
        <v>0</v>
      </c>
      <c r="OH305" s="862">
        <v>0</v>
      </c>
      <c r="OI305" s="862">
        <v>0</v>
      </c>
      <c r="OJ305" s="862">
        <v>0</v>
      </c>
      <c r="OK305" s="862">
        <v>0</v>
      </c>
      <c r="OL305" s="862">
        <v>0</v>
      </c>
      <c r="OM305" s="862">
        <v>0</v>
      </c>
      <c r="ON305" s="862">
        <v>0</v>
      </c>
      <c r="OO305" s="862">
        <v>0</v>
      </c>
      <c r="OP305" s="862">
        <v>0</v>
      </c>
      <c r="OQ305" s="862">
        <v>0</v>
      </c>
      <c r="OR305" s="862">
        <v>0</v>
      </c>
      <c r="OS305" s="862">
        <v>0</v>
      </c>
      <c r="OT305" s="862">
        <v>0</v>
      </c>
      <c r="OU305" s="862">
        <v>0</v>
      </c>
      <c r="OV305" s="862">
        <v>0</v>
      </c>
      <c r="OW305" s="862">
        <v>0</v>
      </c>
      <c r="OX305" s="862">
        <v>0</v>
      </c>
      <c r="OY305" s="862">
        <v>0</v>
      </c>
      <c r="OZ305" s="862">
        <v>0</v>
      </c>
      <c r="PA305" s="862">
        <v>0</v>
      </c>
      <c r="PB305" s="862">
        <v>0</v>
      </c>
      <c r="PC305" s="862">
        <v>0</v>
      </c>
      <c r="PD305" s="862">
        <v>0</v>
      </c>
      <c r="PE305" s="862">
        <v>0</v>
      </c>
      <c r="PF305" s="862">
        <v>0</v>
      </c>
      <c r="PG305" s="862">
        <v>0</v>
      </c>
      <c r="PH305" s="862">
        <v>0</v>
      </c>
      <c r="PI305" s="862">
        <v>0</v>
      </c>
      <c r="PJ305" s="862">
        <v>0</v>
      </c>
      <c r="PK305" s="862">
        <v>0</v>
      </c>
      <c r="PL305" s="862">
        <v>0</v>
      </c>
      <c r="PM305" s="862">
        <v>0</v>
      </c>
      <c r="PN305" s="862">
        <v>0</v>
      </c>
      <c r="PO305" s="862">
        <v>0</v>
      </c>
      <c r="PP305" s="862">
        <v>0</v>
      </c>
      <c r="PQ305" s="862">
        <v>0</v>
      </c>
      <c r="PR305" s="862">
        <v>0</v>
      </c>
      <c r="PS305" s="862">
        <v>0</v>
      </c>
      <c r="PT305" s="862">
        <v>0</v>
      </c>
      <c r="PU305" s="862">
        <v>0</v>
      </c>
      <c r="PV305" s="862">
        <v>0</v>
      </c>
      <c r="PW305" s="862">
        <v>0</v>
      </c>
      <c r="PX305" s="862">
        <v>0</v>
      </c>
      <c r="PY305" s="862">
        <v>0</v>
      </c>
      <c r="PZ305" s="862">
        <v>0</v>
      </c>
      <c r="QA305" s="862">
        <v>0</v>
      </c>
      <c r="QB305" s="862">
        <v>0</v>
      </c>
      <c r="QC305" s="862">
        <v>0</v>
      </c>
      <c r="QD305" s="862">
        <v>0</v>
      </c>
      <c r="QE305" s="862">
        <v>0</v>
      </c>
      <c r="QF305" s="862">
        <v>0</v>
      </c>
      <c r="QG305" s="862">
        <v>0</v>
      </c>
      <c r="QH305" s="862">
        <v>0</v>
      </c>
      <c r="QI305" s="862">
        <v>0</v>
      </c>
      <c r="QJ305" s="862">
        <v>0</v>
      </c>
      <c r="QK305" s="862">
        <v>0</v>
      </c>
      <c r="QL305" s="862">
        <v>0</v>
      </c>
      <c r="QM305" s="862">
        <v>0</v>
      </c>
      <c r="QN305" s="862">
        <v>0</v>
      </c>
      <c r="QO305" s="862">
        <v>0</v>
      </c>
      <c r="QP305" s="862">
        <v>0</v>
      </c>
      <c r="QQ305" s="862">
        <v>0</v>
      </c>
      <c r="QR305" s="862">
        <v>0</v>
      </c>
      <c r="QS305" s="862">
        <v>0</v>
      </c>
      <c r="QT305" s="862">
        <v>0</v>
      </c>
      <c r="QU305" s="862">
        <v>0</v>
      </c>
      <c r="QV305" s="862">
        <v>0</v>
      </c>
      <c r="QW305" s="862">
        <v>0</v>
      </c>
      <c r="QX305" s="862">
        <v>0</v>
      </c>
      <c r="QY305" s="862">
        <v>0</v>
      </c>
      <c r="QZ305" s="862">
        <v>0</v>
      </c>
      <c r="RA305" s="862">
        <v>0</v>
      </c>
      <c r="RB305" s="862">
        <v>0</v>
      </c>
      <c r="RC305" s="862">
        <v>0</v>
      </c>
      <c r="RD305" s="862">
        <v>0</v>
      </c>
      <c r="RE305" s="862">
        <v>0</v>
      </c>
      <c r="RF305" s="862">
        <v>0</v>
      </c>
      <c r="RG305" s="862">
        <v>0</v>
      </c>
      <c r="RH305" s="862">
        <v>0</v>
      </c>
      <c r="RI305" s="862">
        <v>0</v>
      </c>
      <c r="RJ305" s="862">
        <v>0</v>
      </c>
      <c r="RK305" s="862">
        <v>0</v>
      </c>
      <c r="RL305" s="862">
        <v>0</v>
      </c>
      <c r="RM305" s="862">
        <v>0</v>
      </c>
      <c r="RN305" s="862">
        <v>0</v>
      </c>
      <c r="RO305" s="862">
        <v>0</v>
      </c>
      <c r="RP305" s="862">
        <v>0</v>
      </c>
      <c r="RQ305" s="862">
        <v>0</v>
      </c>
      <c r="RR305" s="862">
        <v>0</v>
      </c>
      <c r="RS305" s="862">
        <v>0</v>
      </c>
      <c r="RT305" s="862">
        <v>0</v>
      </c>
      <c r="RU305" s="862">
        <v>0</v>
      </c>
      <c r="RV305" s="862">
        <v>0</v>
      </c>
      <c r="RW305" s="862">
        <v>0</v>
      </c>
      <c r="RX305" s="862">
        <v>0</v>
      </c>
      <c r="RY305" s="862">
        <v>0</v>
      </c>
      <c r="RZ305" s="862">
        <v>0</v>
      </c>
      <c r="SA305" s="862">
        <v>0</v>
      </c>
      <c r="SB305" s="862">
        <v>0</v>
      </c>
      <c r="SC305" s="862">
        <v>0</v>
      </c>
      <c r="SD305" s="862">
        <v>0</v>
      </c>
      <c r="SE305" s="862">
        <v>0</v>
      </c>
      <c r="SF305" s="862">
        <v>0</v>
      </c>
      <c r="SG305" s="862">
        <v>0</v>
      </c>
      <c r="SH305" s="862">
        <v>0</v>
      </c>
      <c r="SI305" s="862">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933</v>
      </c>
      <c r="J306" s="764"/>
      <c r="K306" s="862">
        <v>0</v>
      </c>
      <c r="L306" s="862">
        <v>0</v>
      </c>
      <c r="M306" s="862">
        <v>0</v>
      </c>
      <c r="N306" s="862">
        <v>0</v>
      </c>
      <c r="O306" s="862">
        <v>0</v>
      </c>
      <c r="P306" s="862">
        <v>0</v>
      </c>
      <c r="Q306" s="862">
        <v>0</v>
      </c>
      <c r="R306" s="862">
        <v>0</v>
      </c>
      <c r="S306" s="862">
        <v>0</v>
      </c>
      <c r="T306" s="862">
        <v>0</v>
      </c>
      <c r="U306" s="862">
        <v>0</v>
      </c>
      <c r="V306" s="862">
        <v>0</v>
      </c>
      <c r="W306" s="862">
        <v>0</v>
      </c>
      <c r="X306" s="862">
        <v>0</v>
      </c>
      <c r="Y306" s="862">
        <v>0</v>
      </c>
      <c r="Z306" s="862">
        <v>0</v>
      </c>
      <c r="AA306" s="862">
        <v>0</v>
      </c>
      <c r="AB306" s="862">
        <v>0</v>
      </c>
      <c r="AC306" s="862">
        <v>0</v>
      </c>
      <c r="AD306" s="862">
        <v>0</v>
      </c>
      <c r="AE306" s="862">
        <v>0</v>
      </c>
      <c r="AF306" s="862">
        <v>0</v>
      </c>
      <c r="AG306" s="862">
        <v>0</v>
      </c>
      <c r="AH306" s="862">
        <v>0</v>
      </c>
      <c r="AI306" s="862">
        <v>0</v>
      </c>
      <c r="AJ306" s="862">
        <v>0</v>
      </c>
      <c r="AK306" s="862">
        <v>0</v>
      </c>
      <c r="AL306" s="862">
        <v>0</v>
      </c>
      <c r="AM306" s="862">
        <v>0</v>
      </c>
      <c r="AN306" s="862">
        <v>0</v>
      </c>
      <c r="AO306" s="862">
        <v>0</v>
      </c>
      <c r="AP306" s="862">
        <v>0</v>
      </c>
      <c r="AQ306" s="862">
        <v>0</v>
      </c>
      <c r="AR306" s="862">
        <v>0</v>
      </c>
      <c r="AS306" s="862">
        <v>0</v>
      </c>
      <c r="AT306" s="862">
        <v>0</v>
      </c>
      <c r="AU306" s="862">
        <v>0</v>
      </c>
      <c r="AV306" s="862">
        <v>0</v>
      </c>
      <c r="AW306" s="862">
        <v>0</v>
      </c>
      <c r="AX306" s="862">
        <v>0</v>
      </c>
      <c r="AY306" s="862">
        <v>0</v>
      </c>
      <c r="AZ306" s="862">
        <v>0</v>
      </c>
      <c r="BA306" s="862">
        <v>0</v>
      </c>
      <c r="BB306" s="862">
        <v>0</v>
      </c>
      <c r="BC306" s="862">
        <v>0</v>
      </c>
      <c r="BD306" s="862">
        <v>0</v>
      </c>
      <c r="BE306" s="862">
        <v>0</v>
      </c>
      <c r="BF306" s="862">
        <v>0</v>
      </c>
      <c r="BG306" s="862">
        <v>0</v>
      </c>
      <c r="BH306" s="862">
        <v>0</v>
      </c>
      <c r="BI306" s="862">
        <v>0</v>
      </c>
      <c r="BJ306" s="862">
        <v>0</v>
      </c>
      <c r="BK306" s="862">
        <v>0</v>
      </c>
      <c r="BL306" s="862">
        <v>0</v>
      </c>
      <c r="BM306" s="862">
        <v>0</v>
      </c>
      <c r="BN306" s="862">
        <v>0</v>
      </c>
      <c r="BO306" s="862">
        <v>0</v>
      </c>
      <c r="BP306" s="862">
        <v>0</v>
      </c>
      <c r="BQ306" s="862">
        <v>0</v>
      </c>
      <c r="BR306" s="862">
        <v>0</v>
      </c>
      <c r="BS306" s="862">
        <v>0</v>
      </c>
      <c r="BT306" s="862">
        <v>0</v>
      </c>
      <c r="BU306" s="862">
        <v>0</v>
      </c>
      <c r="BV306" s="862">
        <v>0</v>
      </c>
      <c r="BW306" s="862">
        <v>0</v>
      </c>
      <c r="BX306" s="862">
        <v>0</v>
      </c>
      <c r="BY306" s="862">
        <v>0</v>
      </c>
      <c r="BZ306" s="862">
        <v>0</v>
      </c>
      <c r="CA306" s="862">
        <v>0</v>
      </c>
      <c r="CB306" s="862">
        <v>0</v>
      </c>
      <c r="CC306" s="862">
        <v>0</v>
      </c>
      <c r="CD306" s="862">
        <v>0</v>
      </c>
      <c r="CE306" s="862">
        <v>0</v>
      </c>
      <c r="CF306" s="862">
        <v>0</v>
      </c>
      <c r="CG306" s="862">
        <v>0</v>
      </c>
      <c r="CH306" s="862">
        <v>0</v>
      </c>
      <c r="CI306" s="862">
        <v>0</v>
      </c>
      <c r="CJ306" s="862">
        <v>0</v>
      </c>
      <c r="CK306" s="862">
        <v>0</v>
      </c>
      <c r="CL306" s="862">
        <v>0</v>
      </c>
      <c r="CM306" s="862">
        <v>0</v>
      </c>
      <c r="CN306" s="862">
        <v>0</v>
      </c>
      <c r="CO306" s="862">
        <v>0</v>
      </c>
      <c r="CP306" s="862">
        <v>0</v>
      </c>
      <c r="CQ306" s="862">
        <v>0</v>
      </c>
      <c r="CR306" s="862">
        <v>0</v>
      </c>
      <c r="CS306" s="862">
        <v>0</v>
      </c>
      <c r="CT306" s="862">
        <v>0</v>
      </c>
      <c r="CU306" s="862">
        <v>0</v>
      </c>
      <c r="CV306" s="862">
        <v>0</v>
      </c>
      <c r="CW306" s="862">
        <v>0</v>
      </c>
      <c r="CX306" s="862">
        <v>0</v>
      </c>
      <c r="CY306" s="862">
        <v>0</v>
      </c>
      <c r="CZ306" s="862">
        <v>0</v>
      </c>
      <c r="DA306" s="862">
        <v>0</v>
      </c>
      <c r="DB306" s="862">
        <v>0</v>
      </c>
      <c r="DC306" s="862">
        <v>0</v>
      </c>
      <c r="DD306" s="862">
        <v>0</v>
      </c>
      <c r="DE306" s="862">
        <v>0</v>
      </c>
      <c r="DF306" s="862">
        <v>0</v>
      </c>
      <c r="DG306" s="862">
        <v>0</v>
      </c>
      <c r="DH306" s="862">
        <v>0</v>
      </c>
      <c r="DI306" s="862">
        <v>0</v>
      </c>
      <c r="DJ306" s="862">
        <v>0</v>
      </c>
      <c r="DK306" s="862">
        <v>0</v>
      </c>
      <c r="DL306" s="862">
        <v>0</v>
      </c>
      <c r="DM306" s="862">
        <v>0</v>
      </c>
      <c r="DN306" s="862">
        <v>0</v>
      </c>
      <c r="DO306" s="862">
        <v>0</v>
      </c>
      <c r="DP306" s="862">
        <v>0</v>
      </c>
      <c r="DQ306" s="862">
        <v>0</v>
      </c>
      <c r="DR306" s="862">
        <v>0</v>
      </c>
      <c r="DS306" s="862">
        <v>0</v>
      </c>
      <c r="DT306" s="862">
        <v>0</v>
      </c>
      <c r="DU306" s="862">
        <v>0</v>
      </c>
      <c r="DV306" s="862">
        <v>0</v>
      </c>
      <c r="DW306" s="862">
        <v>0</v>
      </c>
      <c r="DX306" s="862">
        <v>0</v>
      </c>
      <c r="DY306" s="862">
        <v>0</v>
      </c>
      <c r="DZ306" s="862">
        <v>0</v>
      </c>
      <c r="EA306" s="862">
        <v>0</v>
      </c>
      <c r="EB306" s="862">
        <v>0</v>
      </c>
      <c r="EC306" s="862">
        <v>0</v>
      </c>
      <c r="ED306" s="862">
        <v>0</v>
      </c>
      <c r="EE306" s="862">
        <v>0</v>
      </c>
      <c r="EF306" s="862">
        <v>0</v>
      </c>
      <c r="EG306" s="862">
        <v>0</v>
      </c>
      <c r="EH306" s="862">
        <v>0</v>
      </c>
      <c r="EI306" s="862">
        <v>0</v>
      </c>
      <c r="EJ306" s="862">
        <v>0</v>
      </c>
      <c r="EK306" s="862">
        <v>0</v>
      </c>
      <c r="EL306" s="862">
        <v>0</v>
      </c>
      <c r="EM306" s="862">
        <v>0</v>
      </c>
      <c r="EN306" s="862">
        <v>0</v>
      </c>
      <c r="EO306" s="862">
        <v>0</v>
      </c>
      <c r="EP306" s="862">
        <v>0</v>
      </c>
      <c r="EQ306" s="862">
        <v>0</v>
      </c>
      <c r="ER306" s="862">
        <v>0</v>
      </c>
      <c r="ES306" s="862">
        <v>0</v>
      </c>
      <c r="ET306" s="862">
        <v>0</v>
      </c>
      <c r="EU306" s="862">
        <v>0</v>
      </c>
      <c r="EV306" s="862">
        <v>0</v>
      </c>
      <c r="EW306" s="862">
        <v>0</v>
      </c>
      <c r="EX306" s="862">
        <v>0</v>
      </c>
      <c r="EY306" s="862">
        <v>0</v>
      </c>
      <c r="EZ306" s="862">
        <v>0</v>
      </c>
      <c r="FA306" s="862">
        <v>0</v>
      </c>
      <c r="FB306" s="862">
        <v>0</v>
      </c>
      <c r="FC306" s="862">
        <v>0</v>
      </c>
      <c r="FD306" s="862">
        <v>0</v>
      </c>
      <c r="FE306" s="862">
        <v>0</v>
      </c>
      <c r="FF306" s="862">
        <v>0</v>
      </c>
      <c r="FG306" s="862">
        <v>0</v>
      </c>
      <c r="FH306" s="862">
        <v>0</v>
      </c>
      <c r="FI306" s="862">
        <v>0</v>
      </c>
      <c r="FJ306" s="862">
        <v>0</v>
      </c>
      <c r="FK306" s="862">
        <v>0</v>
      </c>
      <c r="FL306" s="862">
        <v>0</v>
      </c>
      <c r="FM306" s="862">
        <v>0</v>
      </c>
      <c r="FN306" s="862">
        <v>0</v>
      </c>
      <c r="FO306" s="862">
        <v>0</v>
      </c>
      <c r="FP306" s="862">
        <v>0</v>
      </c>
      <c r="FQ306" s="862">
        <v>0</v>
      </c>
      <c r="FR306" s="862">
        <v>0</v>
      </c>
      <c r="FS306" s="862">
        <v>0</v>
      </c>
      <c r="FT306" s="862">
        <v>0</v>
      </c>
      <c r="FU306" s="862">
        <v>0</v>
      </c>
      <c r="FV306" s="862">
        <v>0</v>
      </c>
      <c r="FW306" s="862">
        <v>0</v>
      </c>
      <c r="FX306" s="862">
        <v>0</v>
      </c>
      <c r="FY306" s="862">
        <v>0</v>
      </c>
      <c r="FZ306" s="862">
        <v>0</v>
      </c>
      <c r="GA306" s="862">
        <v>0</v>
      </c>
      <c r="GB306" s="862">
        <v>0</v>
      </c>
      <c r="GC306" s="862">
        <v>0</v>
      </c>
      <c r="GD306" s="862">
        <v>0</v>
      </c>
      <c r="GE306" s="862">
        <v>0</v>
      </c>
      <c r="GF306" s="862">
        <v>0</v>
      </c>
      <c r="GG306" s="862">
        <v>0</v>
      </c>
      <c r="GH306" s="862">
        <v>0</v>
      </c>
      <c r="GI306" s="862">
        <v>0</v>
      </c>
      <c r="GJ306" s="862">
        <v>0</v>
      </c>
      <c r="GK306" s="862">
        <v>0</v>
      </c>
      <c r="GL306" s="862">
        <v>0</v>
      </c>
      <c r="GM306" s="862">
        <v>0</v>
      </c>
      <c r="GN306" s="862">
        <v>0</v>
      </c>
      <c r="GO306" s="862">
        <v>0</v>
      </c>
      <c r="GP306" s="862">
        <v>0</v>
      </c>
      <c r="GQ306" s="862">
        <v>0</v>
      </c>
      <c r="GR306" s="862">
        <v>0</v>
      </c>
      <c r="GS306" s="862">
        <v>0</v>
      </c>
      <c r="GT306" s="862">
        <v>0</v>
      </c>
      <c r="GU306" s="862">
        <v>0</v>
      </c>
      <c r="GV306" s="862">
        <v>0</v>
      </c>
      <c r="GW306" s="862">
        <v>0</v>
      </c>
      <c r="GX306" s="862">
        <v>0</v>
      </c>
      <c r="GY306" s="862">
        <v>0</v>
      </c>
      <c r="GZ306" s="862">
        <v>0</v>
      </c>
      <c r="HA306" s="862">
        <v>0</v>
      </c>
      <c r="HB306" s="862">
        <v>0</v>
      </c>
      <c r="HC306" s="862">
        <v>0</v>
      </c>
      <c r="HD306" s="862">
        <v>0</v>
      </c>
      <c r="HE306" s="862">
        <v>0</v>
      </c>
      <c r="HF306" s="862">
        <v>0</v>
      </c>
      <c r="HG306" s="862">
        <v>0</v>
      </c>
      <c r="HH306" s="862">
        <v>0</v>
      </c>
      <c r="HI306" s="862">
        <v>0</v>
      </c>
      <c r="HJ306" s="862">
        <v>0</v>
      </c>
      <c r="HK306" s="862">
        <v>0</v>
      </c>
      <c r="HL306" s="862">
        <v>0</v>
      </c>
      <c r="HM306" s="862">
        <v>0</v>
      </c>
      <c r="HN306" s="862">
        <v>0</v>
      </c>
      <c r="HO306" s="862">
        <v>0</v>
      </c>
      <c r="HP306" s="862">
        <v>0</v>
      </c>
      <c r="HQ306" s="862">
        <v>0</v>
      </c>
      <c r="HR306" s="862">
        <v>0</v>
      </c>
      <c r="HS306" s="862">
        <v>0</v>
      </c>
      <c r="HT306" s="862">
        <v>0</v>
      </c>
      <c r="HU306" s="862">
        <v>0</v>
      </c>
      <c r="HV306" s="862">
        <v>0</v>
      </c>
      <c r="HW306" s="862">
        <v>0</v>
      </c>
      <c r="HX306" s="862">
        <v>0</v>
      </c>
      <c r="HY306" s="862">
        <v>0</v>
      </c>
      <c r="HZ306" s="862">
        <v>0</v>
      </c>
      <c r="IA306" s="862">
        <v>0</v>
      </c>
      <c r="IB306" s="862">
        <v>0</v>
      </c>
      <c r="IC306" s="862">
        <v>0</v>
      </c>
      <c r="ID306" s="862">
        <v>0</v>
      </c>
      <c r="IE306" s="862">
        <v>0</v>
      </c>
      <c r="IF306" s="862">
        <v>0</v>
      </c>
      <c r="IG306" s="862">
        <v>0</v>
      </c>
      <c r="IH306" s="862">
        <v>0</v>
      </c>
      <c r="II306" s="862">
        <v>0</v>
      </c>
      <c r="IJ306" s="862">
        <v>0</v>
      </c>
      <c r="IK306" s="862">
        <v>0</v>
      </c>
      <c r="IL306" s="862">
        <v>0</v>
      </c>
      <c r="IM306" s="862">
        <v>0</v>
      </c>
      <c r="IN306" s="862">
        <v>0</v>
      </c>
      <c r="IO306" s="862">
        <v>0</v>
      </c>
      <c r="IP306" s="862">
        <v>0</v>
      </c>
      <c r="IQ306" s="862">
        <v>0</v>
      </c>
      <c r="IR306" s="862">
        <v>0</v>
      </c>
      <c r="IS306" s="862">
        <v>0</v>
      </c>
      <c r="IT306" s="862">
        <v>0</v>
      </c>
      <c r="IU306" s="862">
        <v>0</v>
      </c>
      <c r="IV306" s="862">
        <v>0</v>
      </c>
      <c r="IW306" s="862">
        <v>0</v>
      </c>
      <c r="IX306" s="862">
        <v>0</v>
      </c>
      <c r="IY306" s="862">
        <v>0</v>
      </c>
      <c r="IZ306" s="862">
        <v>0</v>
      </c>
      <c r="JA306" s="862">
        <v>0</v>
      </c>
      <c r="JB306" s="862">
        <v>0</v>
      </c>
      <c r="JC306" s="862">
        <v>0</v>
      </c>
      <c r="JD306" s="862">
        <v>0</v>
      </c>
      <c r="JE306" s="862">
        <v>0</v>
      </c>
      <c r="JF306" s="862">
        <v>0</v>
      </c>
      <c r="JG306" s="862">
        <v>0</v>
      </c>
      <c r="JH306" s="862">
        <v>0</v>
      </c>
      <c r="JI306" s="862">
        <v>0</v>
      </c>
      <c r="JJ306" s="862">
        <v>0</v>
      </c>
      <c r="JK306" s="862">
        <v>0</v>
      </c>
      <c r="JL306" s="862">
        <v>0</v>
      </c>
      <c r="JM306" s="862">
        <v>0</v>
      </c>
      <c r="JN306" s="862">
        <v>0</v>
      </c>
      <c r="JO306" s="862">
        <v>0</v>
      </c>
      <c r="JP306" s="862">
        <v>0</v>
      </c>
      <c r="JQ306" s="862">
        <v>0</v>
      </c>
      <c r="JR306" s="862">
        <v>0</v>
      </c>
      <c r="JS306" s="862">
        <v>0</v>
      </c>
      <c r="JT306" s="862">
        <v>0</v>
      </c>
      <c r="JU306" s="862">
        <v>0</v>
      </c>
      <c r="JV306" s="862">
        <v>0</v>
      </c>
      <c r="JW306" s="862">
        <v>0</v>
      </c>
      <c r="JX306" s="862">
        <v>0</v>
      </c>
      <c r="JY306" s="862">
        <v>0</v>
      </c>
      <c r="JZ306" s="862">
        <v>0</v>
      </c>
      <c r="KA306" s="862">
        <v>0</v>
      </c>
      <c r="KB306" s="862">
        <v>0</v>
      </c>
      <c r="KC306" s="862">
        <v>0</v>
      </c>
      <c r="KD306" s="862">
        <v>0</v>
      </c>
      <c r="KE306" s="862">
        <v>0</v>
      </c>
      <c r="KF306" s="862">
        <v>0</v>
      </c>
      <c r="KG306" s="862">
        <v>0</v>
      </c>
      <c r="KH306" s="862">
        <v>0</v>
      </c>
      <c r="KI306" s="862">
        <v>0</v>
      </c>
      <c r="KJ306" s="862">
        <v>0</v>
      </c>
      <c r="KK306" s="862">
        <v>0</v>
      </c>
      <c r="KL306" s="862">
        <v>0</v>
      </c>
      <c r="KM306" s="862">
        <v>0</v>
      </c>
      <c r="KN306" s="862">
        <v>0</v>
      </c>
      <c r="KO306" s="862">
        <v>0</v>
      </c>
      <c r="KP306" s="862">
        <v>0</v>
      </c>
      <c r="KQ306" s="862">
        <v>0</v>
      </c>
      <c r="KR306" s="862">
        <v>0</v>
      </c>
      <c r="KS306" s="862">
        <v>0</v>
      </c>
      <c r="KT306" s="862">
        <v>0</v>
      </c>
      <c r="KU306" s="862">
        <v>0</v>
      </c>
      <c r="KV306" s="862">
        <v>0</v>
      </c>
      <c r="KW306" s="862">
        <v>0</v>
      </c>
      <c r="KX306" s="862">
        <v>0</v>
      </c>
      <c r="KY306" s="862">
        <v>0</v>
      </c>
      <c r="KZ306" s="862">
        <v>0</v>
      </c>
      <c r="LA306" s="862">
        <v>0</v>
      </c>
      <c r="LB306" s="862">
        <v>0</v>
      </c>
      <c r="LC306" s="862">
        <v>0</v>
      </c>
      <c r="LD306" s="862">
        <v>0</v>
      </c>
      <c r="LE306" s="862">
        <v>0</v>
      </c>
      <c r="LF306" s="862">
        <v>0</v>
      </c>
      <c r="LG306" s="862">
        <v>0</v>
      </c>
      <c r="LH306" s="862">
        <v>0</v>
      </c>
      <c r="LI306" s="862">
        <v>0</v>
      </c>
      <c r="LJ306" s="862">
        <v>0</v>
      </c>
      <c r="LK306" s="862">
        <v>0</v>
      </c>
      <c r="LL306" s="862">
        <v>0</v>
      </c>
      <c r="LM306" s="862">
        <v>0</v>
      </c>
      <c r="LN306" s="862">
        <v>0</v>
      </c>
      <c r="LO306" s="862">
        <v>0</v>
      </c>
      <c r="LP306" s="862">
        <v>0</v>
      </c>
      <c r="LQ306" s="862">
        <v>0</v>
      </c>
      <c r="LR306" s="862">
        <v>0</v>
      </c>
      <c r="LS306" s="862">
        <v>0</v>
      </c>
      <c r="LT306" s="862">
        <v>0</v>
      </c>
      <c r="LU306" s="862">
        <v>0</v>
      </c>
      <c r="LV306" s="862">
        <v>0</v>
      </c>
      <c r="LW306" s="862">
        <v>0</v>
      </c>
      <c r="LX306" s="862">
        <v>0</v>
      </c>
      <c r="LY306" s="862">
        <v>0</v>
      </c>
      <c r="LZ306" s="862">
        <v>0</v>
      </c>
      <c r="MA306" s="862">
        <v>0</v>
      </c>
      <c r="MB306" s="862">
        <v>0</v>
      </c>
      <c r="MC306" s="862">
        <v>0</v>
      </c>
      <c r="MD306" s="862">
        <v>0</v>
      </c>
      <c r="ME306" s="862">
        <v>0</v>
      </c>
      <c r="MF306" s="862">
        <v>0</v>
      </c>
      <c r="MG306" s="862">
        <v>0</v>
      </c>
      <c r="MH306" s="862">
        <v>0</v>
      </c>
      <c r="MI306" s="862">
        <v>0</v>
      </c>
      <c r="MJ306" s="862">
        <v>0</v>
      </c>
      <c r="MK306" s="862">
        <v>0</v>
      </c>
      <c r="ML306" s="862">
        <v>0</v>
      </c>
      <c r="MM306" s="862">
        <v>0</v>
      </c>
      <c r="MN306" s="862">
        <v>0</v>
      </c>
      <c r="MO306" s="862">
        <v>0</v>
      </c>
      <c r="MP306" s="862">
        <v>0</v>
      </c>
      <c r="MQ306" s="862">
        <v>0</v>
      </c>
      <c r="MR306" s="862">
        <v>0</v>
      </c>
      <c r="MS306" s="862">
        <v>0</v>
      </c>
      <c r="MT306" s="862">
        <v>0</v>
      </c>
      <c r="MU306" s="862">
        <v>0</v>
      </c>
      <c r="MV306" s="862">
        <v>0</v>
      </c>
      <c r="MW306" s="862">
        <v>0</v>
      </c>
      <c r="MX306" s="862">
        <v>0</v>
      </c>
      <c r="MY306" s="862">
        <v>0</v>
      </c>
      <c r="MZ306" s="862">
        <v>0</v>
      </c>
      <c r="NA306" s="862">
        <v>0</v>
      </c>
      <c r="NB306" s="862">
        <v>0</v>
      </c>
      <c r="NC306" s="862">
        <v>0</v>
      </c>
      <c r="ND306" s="862">
        <v>0</v>
      </c>
      <c r="NE306" s="862">
        <v>0</v>
      </c>
      <c r="NF306" s="862">
        <v>0</v>
      </c>
      <c r="NG306" s="862">
        <v>0</v>
      </c>
      <c r="NH306" s="862">
        <v>0</v>
      </c>
      <c r="NI306" s="862">
        <v>0</v>
      </c>
      <c r="NJ306" s="862">
        <v>0</v>
      </c>
      <c r="NK306" s="862">
        <v>0</v>
      </c>
      <c r="NL306" s="862">
        <v>0</v>
      </c>
      <c r="NM306" s="862">
        <v>0</v>
      </c>
      <c r="NN306" s="862">
        <v>0</v>
      </c>
      <c r="NO306" s="862">
        <v>0</v>
      </c>
      <c r="NP306" s="862">
        <v>0</v>
      </c>
      <c r="NQ306" s="862">
        <v>0</v>
      </c>
      <c r="NR306" s="862">
        <v>0</v>
      </c>
      <c r="NS306" s="862">
        <v>0</v>
      </c>
      <c r="NT306" s="862">
        <v>0</v>
      </c>
      <c r="NU306" s="862">
        <v>0</v>
      </c>
      <c r="NV306" s="862">
        <v>0</v>
      </c>
      <c r="NW306" s="862">
        <v>0</v>
      </c>
      <c r="NX306" s="862">
        <v>0</v>
      </c>
      <c r="NY306" s="862">
        <v>0</v>
      </c>
      <c r="NZ306" s="862">
        <v>0</v>
      </c>
      <c r="OA306" s="862">
        <v>0</v>
      </c>
      <c r="OB306" s="862">
        <v>0</v>
      </c>
      <c r="OC306" s="862">
        <v>0</v>
      </c>
      <c r="OD306" s="862">
        <v>0</v>
      </c>
      <c r="OE306" s="862">
        <v>0</v>
      </c>
      <c r="OF306" s="862">
        <v>0</v>
      </c>
      <c r="OG306" s="862">
        <v>0</v>
      </c>
      <c r="OH306" s="862">
        <v>0</v>
      </c>
      <c r="OI306" s="862">
        <v>0</v>
      </c>
      <c r="OJ306" s="862">
        <v>0</v>
      </c>
      <c r="OK306" s="862">
        <v>0</v>
      </c>
      <c r="OL306" s="862">
        <v>0</v>
      </c>
      <c r="OM306" s="862">
        <v>0</v>
      </c>
      <c r="ON306" s="862">
        <v>0</v>
      </c>
      <c r="OO306" s="862">
        <v>0</v>
      </c>
      <c r="OP306" s="862">
        <v>0</v>
      </c>
      <c r="OQ306" s="862">
        <v>0</v>
      </c>
      <c r="OR306" s="862">
        <v>0</v>
      </c>
      <c r="OS306" s="862">
        <v>0</v>
      </c>
      <c r="OT306" s="862">
        <v>0</v>
      </c>
      <c r="OU306" s="862">
        <v>0</v>
      </c>
      <c r="OV306" s="862">
        <v>0</v>
      </c>
      <c r="OW306" s="862">
        <v>0</v>
      </c>
      <c r="OX306" s="862">
        <v>0</v>
      </c>
      <c r="OY306" s="862">
        <v>0</v>
      </c>
      <c r="OZ306" s="862">
        <v>0</v>
      </c>
      <c r="PA306" s="862">
        <v>0</v>
      </c>
      <c r="PB306" s="862">
        <v>0</v>
      </c>
      <c r="PC306" s="862">
        <v>0</v>
      </c>
      <c r="PD306" s="862">
        <v>0</v>
      </c>
      <c r="PE306" s="862">
        <v>0</v>
      </c>
      <c r="PF306" s="862">
        <v>0</v>
      </c>
      <c r="PG306" s="862">
        <v>0</v>
      </c>
      <c r="PH306" s="862">
        <v>0</v>
      </c>
      <c r="PI306" s="862">
        <v>0</v>
      </c>
      <c r="PJ306" s="862">
        <v>0</v>
      </c>
      <c r="PK306" s="862">
        <v>0</v>
      </c>
      <c r="PL306" s="862">
        <v>0</v>
      </c>
      <c r="PM306" s="862">
        <v>0</v>
      </c>
      <c r="PN306" s="862">
        <v>0</v>
      </c>
      <c r="PO306" s="862">
        <v>0</v>
      </c>
      <c r="PP306" s="862">
        <v>0</v>
      </c>
      <c r="PQ306" s="862">
        <v>0</v>
      </c>
      <c r="PR306" s="862">
        <v>0</v>
      </c>
      <c r="PS306" s="862">
        <v>0</v>
      </c>
      <c r="PT306" s="862">
        <v>0</v>
      </c>
      <c r="PU306" s="862">
        <v>0</v>
      </c>
      <c r="PV306" s="862">
        <v>0</v>
      </c>
      <c r="PW306" s="862">
        <v>0</v>
      </c>
      <c r="PX306" s="862">
        <v>0</v>
      </c>
      <c r="PY306" s="862">
        <v>0</v>
      </c>
      <c r="PZ306" s="862">
        <v>0</v>
      </c>
      <c r="QA306" s="862">
        <v>0</v>
      </c>
      <c r="QB306" s="862">
        <v>0</v>
      </c>
      <c r="QC306" s="862">
        <v>0</v>
      </c>
      <c r="QD306" s="862">
        <v>0</v>
      </c>
      <c r="QE306" s="862">
        <v>0</v>
      </c>
      <c r="QF306" s="862">
        <v>0</v>
      </c>
      <c r="QG306" s="862">
        <v>0</v>
      </c>
      <c r="QH306" s="862">
        <v>0</v>
      </c>
      <c r="QI306" s="862">
        <v>0</v>
      </c>
      <c r="QJ306" s="862">
        <v>0</v>
      </c>
      <c r="QK306" s="862">
        <v>0</v>
      </c>
      <c r="QL306" s="862">
        <v>0</v>
      </c>
      <c r="QM306" s="862">
        <v>0</v>
      </c>
      <c r="QN306" s="862">
        <v>0</v>
      </c>
      <c r="QO306" s="862">
        <v>0</v>
      </c>
      <c r="QP306" s="862">
        <v>0</v>
      </c>
      <c r="QQ306" s="862">
        <v>0</v>
      </c>
      <c r="QR306" s="862">
        <v>0</v>
      </c>
      <c r="QS306" s="862">
        <v>0</v>
      </c>
      <c r="QT306" s="862">
        <v>0</v>
      </c>
      <c r="QU306" s="862">
        <v>0</v>
      </c>
      <c r="QV306" s="862">
        <v>0</v>
      </c>
      <c r="QW306" s="862">
        <v>0</v>
      </c>
      <c r="QX306" s="862">
        <v>0</v>
      </c>
      <c r="QY306" s="862">
        <v>0</v>
      </c>
      <c r="QZ306" s="862">
        <v>0</v>
      </c>
      <c r="RA306" s="862">
        <v>0</v>
      </c>
      <c r="RB306" s="862">
        <v>0</v>
      </c>
      <c r="RC306" s="862">
        <v>0</v>
      </c>
      <c r="RD306" s="862">
        <v>0</v>
      </c>
      <c r="RE306" s="862">
        <v>0</v>
      </c>
      <c r="RF306" s="862">
        <v>0</v>
      </c>
      <c r="RG306" s="862">
        <v>0</v>
      </c>
      <c r="RH306" s="862">
        <v>0</v>
      </c>
      <c r="RI306" s="862">
        <v>0</v>
      </c>
      <c r="RJ306" s="862">
        <v>0</v>
      </c>
      <c r="RK306" s="862">
        <v>0</v>
      </c>
      <c r="RL306" s="862">
        <v>0</v>
      </c>
      <c r="RM306" s="862">
        <v>0</v>
      </c>
      <c r="RN306" s="862">
        <v>0</v>
      </c>
      <c r="RO306" s="862">
        <v>0</v>
      </c>
      <c r="RP306" s="862">
        <v>0</v>
      </c>
      <c r="RQ306" s="862">
        <v>0</v>
      </c>
      <c r="RR306" s="862">
        <v>0</v>
      </c>
      <c r="RS306" s="862">
        <v>0</v>
      </c>
      <c r="RT306" s="862">
        <v>0</v>
      </c>
      <c r="RU306" s="862">
        <v>0</v>
      </c>
      <c r="RV306" s="862">
        <v>0</v>
      </c>
      <c r="RW306" s="862">
        <v>0</v>
      </c>
      <c r="RX306" s="862">
        <v>0</v>
      </c>
      <c r="RY306" s="862">
        <v>0</v>
      </c>
      <c r="RZ306" s="862">
        <v>0</v>
      </c>
      <c r="SA306" s="862">
        <v>0</v>
      </c>
      <c r="SB306" s="862">
        <v>0</v>
      </c>
      <c r="SC306" s="862">
        <v>0</v>
      </c>
      <c r="SD306" s="862">
        <v>0</v>
      </c>
      <c r="SE306" s="862">
        <v>0</v>
      </c>
      <c r="SF306" s="862">
        <v>0</v>
      </c>
      <c r="SG306" s="862">
        <v>0</v>
      </c>
      <c r="SH306" s="862">
        <v>0</v>
      </c>
      <c r="SI306" s="862">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939</v>
      </c>
      <c r="J307" s="764"/>
      <c r="K307" s="862">
        <v>0</v>
      </c>
      <c r="L307" s="862">
        <v>0</v>
      </c>
      <c r="M307" s="862">
        <v>0</v>
      </c>
      <c r="N307" s="862">
        <v>0</v>
      </c>
      <c r="O307" s="862">
        <v>0</v>
      </c>
      <c r="P307" s="862">
        <v>0</v>
      </c>
      <c r="Q307" s="862">
        <v>0</v>
      </c>
      <c r="R307" s="862">
        <v>0</v>
      </c>
      <c r="S307" s="862">
        <v>0</v>
      </c>
      <c r="T307" s="862">
        <v>0</v>
      </c>
      <c r="U307" s="862">
        <v>0</v>
      </c>
      <c r="V307" s="862">
        <v>0</v>
      </c>
      <c r="W307" s="862">
        <v>0</v>
      </c>
      <c r="X307" s="862">
        <v>0</v>
      </c>
      <c r="Y307" s="862">
        <v>0</v>
      </c>
      <c r="Z307" s="862">
        <v>0</v>
      </c>
      <c r="AA307" s="862">
        <v>0</v>
      </c>
      <c r="AB307" s="862">
        <v>0</v>
      </c>
      <c r="AC307" s="862">
        <v>0</v>
      </c>
      <c r="AD307" s="862">
        <v>0</v>
      </c>
      <c r="AE307" s="862">
        <v>0</v>
      </c>
      <c r="AF307" s="862">
        <v>0</v>
      </c>
      <c r="AG307" s="862">
        <v>0</v>
      </c>
      <c r="AH307" s="862">
        <v>0</v>
      </c>
      <c r="AI307" s="862">
        <v>0</v>
      </c>
      <c r="AJ307" s="862">
        <v>0</v>
      </c>
      <c r="AK307" s="862">
        <v>0</v>
      </c>
      <c r="AL307" s="862">
        <v>0</v>
      </c>
      <c r="AM307" s="862">
        <v>0</v>
      </c>
      <c r="AN307" s="862">
        <v>0</v>
      </c>
      <c r="AO307" s="862">
        <v>0</v>
      </c>
      <c r="AP307" s="862">
        <v>0</v>
      </c>
      <c r="AQ307" s="862">
        <v>0</v>
      </c>
      <c r="AR307" s="862">
        <v>0</v>
      </c>
      <c r="AS307" s="862">
        <v>0</v>
      </c>
      <c r="AT307" s="862">
        <v>0</v>
      </c>
      <c r="AU307" s="862">
        <v>0</v>
      </c>
      <c r="AV307" s="862">
        <v>0</v>
      </c>
      <c r="AW307" s="862">
        <v>0</v>
      </c>
      <c r="AX307" s="862">
        <v>0</v>
      </c>
      <c r="AY307" s="862">
        <v>0</v>
      </c>
      <c r="AZ307" s="862">
        <v>0</v>
      </c>
      <c r="BA307" s="862">
        <v>0</v>
      </c>
      <c r="BB307" s="862">
        <v>0</v>
      </c>
      <c r="BC307" s="862">
        <v>0</v>
      </c>
      <c r="BD307" s="862">
        <v>0</v>
      </c>
      <c r="BE307" s="862">
        <v>0</v>
      </c>
      <c r="BF307" s="862">
        <v>0</v>
      </c>
      <c r="BG307" s="862">
        <v>0</v>
      </c>
      <c r="BH307" s="862">
        <v>0</v>
      </c>
      <c r="BI307" s="862">
        <v>0</v>
      </c>
      <c r="BJ307" s="862">
        <v>0</v>
      </c>
      <c r="BK307" s="862">
        <v>0</v>
      </c>
      <c r="BL307" s="862">
        <v>0</v>
      </c>
      <c r="BM307" s="862">
        <v>0</v>
      </c>
      <c r="BN307" s="862">
        <v>0</v>
      </c>
      <c r="BO307" s="862">
        <v>0</v>
      </c>
      <c r="BP307" s="862">
        <v>0</v>
      </c>
      <c r="BQ307" s="862">
        <v>0</v>
      </c>
      <c r="BR307" s="862">
        <v>0</v>
      </c>
      <c r="BS307" s="862">
        <v>0</v>
      </c>
      <c r="BT307" s="862">
        <v>0</v>
      </c>
      <c r="BU307" s="862">
        <v>0</v>
      </c>
      <c r="BV307" s="862">
        <v>0</v>
      </c>
      <c r="BW307" s="862">
        <v>0</v>
      </c>
      <c r="BX307" s="862">
        <v>0</v>
      </c>
      <c r="BY307" s="862">
        <v>0</v>
      </c>
      <c r="BZ307" s="862">
        <v>0</v>
      </c>
      <c r="CA307" s="862">
        <v>0</v>
      </c>
      <c r="CB307" s="862">
        <v>0</v>
      </c>
      <c r="CC307" s="862">
        <v>0</v>
      </c>
      <c r="CD307" s="862">
        <v>0</v>
      </c>
      <c r="CE307" s="862">
        <v>0</v>
      </c>
      <c r="CF307" s="862">
        <v>0</v>
      </c>
      <c r="CG307" s="862">
        <v>0</v>
      </c>
      <c r="CH307" s="862">
        <v>0</v>
      </c>
      <c r="CI307" s="862">
        <v>0</v>
      </c>
      <c r="CJ307" s="862">
        <v>0</v>
      </c>
      <c r="CK307" s="862">
        <v>0</v>
      </c>
      <c r="CL307" s="862">
        <v>0</v>
      </c>
      <c r="CM307" s="862">
        <v>0</v>
      </c>
      <c r="CN307" s="862">
        <v>0</v>
      </c>
      <c r="CO307" s="862">
        <v>0</v>
      </c>
      <c r="CP307" s="862">
        <v>0</v>
      </c>
      <c r="CQ307" s="862">
        <v>0</v>
      </c>
      <c r="CR307" s="862">
        <v>0</v>
      </c>
      <c r="CS307" s="862">
        <v>0</v>
      </c>
      <c r="CT307" s="862">
        <v>0</v>
      </c>
      <c r="CU307" s="862">
        <v>0</v>
      </c>
      <c r="CV307" s="862">
        <v>0</v>
      </c>
      <c r="CW307" s="862">
        <v>0</v>
      </c>
      <c r="CX307" s="862">
        <v>0</v>
      </c>
      <c r="CY307" s="862">
        <v>0</v>
      </c>
      <c r="CZ307" s="862">
        <v>0</v>
      </c>
      <c r="DA307" s="862">
        <v>0</v>
      </c>
      <c r="DB307" s="862">
        <v>0</v>
      </c>
      <c r="DC307" s="862">
        <v>0</v>
      </c>
      <c r="DD307" s="862">
        <v>0</v>
      </c>
      <c r="DE307" s="862">
        <v>0</v>
      </c>
      <c r="DF307" s="862">
        <v>0</v>
      </c>
      <c r="DG307" s="862">
        <v>0</v>
      </c>
      <c r="DH307" s="862">
        <v>0</v>
      </c>
      <c r="DI307" s="862">
        <v>0</v>
      </c>
      <c r="DJ307" s="862">
        <v>0</v>
      </c>
      <c r="DK307" s="862">
        <v>0</v>
      </c>
      <c r="DL307" s="862">
        <v>0</v>
      </c>
      <c r="DM307" s="862">
        <v>0</v>
      </c>
      <c r="DN307" s="862">
        <v>0</v>
      </c>
      <c r="DO307" s="862">
        <v>0</v>
      </c>
      <c r="DP307" s="862">
        <v>0</v>
      </c>
      <c r="DQ307" s="862">
        <v>0</v>
      </c>
      <c r="DR307" s="862">
        <v>0</v>
      </c>
      <c r="DS307" s="862">
        <v>0</v>
      </c>
      <c r="DT307" s="862">
        <v>0</v>
      </c>
      <c r="DU307" s="862">
        <v>0</v>
      </c>
      <c r="DV307" s="862">
        <v>0</v>
      </c>
      <c r="DW307" s="862">
        <v>0</v>
      </c>
      <c r="DX307" s="862">
        <v>0</v>
      </c>
      <c r="DY307" s="862">
        <v>0</v>
      </c>
      <c r="DZ307" s="862">
        <v>0</v>
      </c>
      <c r="EA307" s="862">
        <v>0</v>
      </c>
      <c r="EB307" s="862">
        <v>0</v>
      </c>
      <c r="EC307" s="862">
        <v>0</v>
      </c>
      <c r="ED307" s="862">
        <v>0</v>
      </c>
      <c r="EE307" s="862">
        <v>0</v>
      </c>
      <c r="EF307" s="862">
        <v>0</v>
      </c>
      <c r="EG307" s="862">
        <v>0</v>
      </c>
      <c r="EH307" s="862">
        <v>0</v>
      </c>
      <c r="EI307" s="862">
        <v>0</v>
      </c>
      <c r="EJ307" s="862">
        <v>0</v>
      </c>
      <c r="EK307" s="862">
        <v>0</v>
      </c>
      <c r="EL307" s="862">
        <v>0</v>
      </c>
      <c r="EM307" s="862">
        <v>0</v>
      </c>
      <c r="EN307" s="862">
        <v>0</v>
      </c>
      <c r="EO307" s="862">
        <v>0</v>
      </c>
      <c r="EP307" s="862">
        <v>0</v>
      </c>
      <c r="EQ307" s="862">
        <v>0</v>
      </c>
      <c r="ER307" s="862">
        <v>0</v>
      </c>
      <c r="ES307" s="862">
        <v>0</v>
      </c>
      <c r="ET307" s="862">
        <v>0</v>
      </c>
      <c r="EU307" s="862">
        <v>0</v>
      </c>
      <c r="EV307" s="862">
        <v>0</v>
      </c>
      <c r="EW307" s="862">
        <v>0</v>
      </c>
      <c r="EX307" s="862">
        <v>0</v>
      </c>
      <c r="EY307" s="862">
        <v>0</v>
      </c>
      <c r="EZ307" s="862">
        <v>0</v>
      </c>
      <c r="FA307" s="862">
        <v>0</v>
      </c>
      <c r="FB307" s="862">
        <v>0</v>
      </c>
      <c r="FC307" s="862">
        <v>0</v>
      </c>
      <c r="FD307" s="862">
        <v>0</v>
      </c>
      <c r="FE307" s="862">
        <v>0</v>
      </c>
      <c r="FF307" s="862">
        <v>0</v>
      </c>
      <c r="FG307" s="862">
        <v>0</v>
      </c>
      <c r="FH307" s="862">
        <v>0</v>
      </c>
      <c r="FI307" s="862">
        <v>0</v>
      </c>
      <c r="FJ307" s="862">
        <v>0</v>
      </c>
      <c r="FK307" s="862">
        <v>0</v>
      </c>
      <c r="FL307" s="862">
        <v>0</v>
      </c>
      <c r="FM307" s="862">
        <v>0</v>
      </c>
      <c r="FN307" s="862">
        <v>0</v>
      </c>
      <c r="FO307" s="862">
        <v>0</v>
      </c>
      <c r="FP307" s="862">
        <v>0</v>
      </c>
      <c r="FQ307" s="862">
        <v>0</v>
      </c>
      <c r="FR307" s="862">
        <v>0</v>
      </c>
      <c r="FS307" s="862">
        <v>0</v>
      </c>
      <c r="FT307" s="862">
        <v>0</v>
      </c>
      <c r="FU307" s="862">
        <v>0</v>
      </c>
      <c r="FV307" s="862">
        <v>0</v>
      </c>
      <c r="FW307" s="862">
        <v>0</v>
      </c>
      <c r="FX307" s="862">
        <v>0</v>
      </c>
      <c r="FY307" s="862">
        <v>0</v>
      </c>
      <c r="FZ307" s="862">
        <v>0</v>
      </c>
      <c r="GA307" s="862">
        <v>0</v>
      </c>
      <c r="GB307" s="862">
        <v>0</v>
      </c>
      <c r="GC307" s="862">
        <v>0</v>
      </c>
      <c r="GD307" s="862">
        <v>0</v>
      </c>
      <c r="GE307" s="862">
        <v>0</v>
      </c>
      <c r="GF307" s="862">
        <v>0</v>
      </c>
      <c r="GG307" s="862">
        <v>0</v>
      </c>
      <c r="GH307" s="862">
        <v>0</v>
      </c>
      <c r="GI307" s="862">
        <v>0</v>
      </c>
      <c r="GJ307" s="862">
        <v>0</v>
      </c>
      <c r="GK307" s="862">
        <v>0</v>
      </c>
      <c r="GL307" s="862">
        <v>0</v>
      </c>
      <c r="GM307" s="862">
        <v>0</v>
      </c>
      <c r="GN307" s="862">
        <v>0</v>
      </c>
      <c r="GO307" s="862">
        <v>0</v>
      </c>
      <c r="GP307" s="862">
        <v>0</v>
      </c>
      <c r="GQ307" s="862">
        <v>0</v>
      </c>
      <c r="GR307" s="862">
        <v>0</v>
      </c>
      <c r="GS307" s="862">
        <v>0</v>
      </c>
      <c r="GT307" s="862">
        <v>0</v>
      </c>
      <c r="GU307" s="862">
        <v>0</v>
      </c>
      <c r="GV307" s="862">
        <v>0</v>
      </c>
      <c r="GW307" s="862">
        <v>0</v>
      </c>
      <c r="GX307" s="862">
        <v>0</v>
      </c>
      <c r="GY307" s="862">
        <v>0</v>
      </c>
      <c r="GZ307" s="862">
        <v>0</v>
      </c>
      <c r="HA307" s="862">
        <v>0</v>
      </c>
      <c r="HB307" s="862">
        <v>0</v>
      </c>
      <c r="HC307" s="862">
        <v>0</v>
      </c>
      <c r="HD307" s="862">
        <v>0</v>
      </c>
      <c r="HE307" s="862">
        <v>0</v>
      </c>
      <c r="HF307" s="862">
        <v>0</v>
      </c>
      <c r="HG307" s="862">
        <v>0</v>
      </c>
      <c r="HH307" s="862">
        <v>0</v>
      </c>
      <c r="HI307" s="862">
        <v>0</v>
      </c>
      <c r="HJ307" s="862">
        <v>0</v>
      </c>
      <c r="HK307" s="862">
        <v>0</v>
      </c>
      <c r="HL307" s="862">
        <v>0</v>
      </c>
      <c r="HM307" s="862">
        <v>0</v>
      </c>
      <c r="HN307" s="862">
        <v>0</v>
      </c>
      <c r="HO307" s="862">
        <v>0</v>
      </c>
      <c r="HP307" s="862">
        <v>0</v>
      </c>
      <c r="HQ307" s="862">
        <v>0</v>
      </c>
      <c r="HR307" s="862">
        <v>0</v>
      </c>
      <c r="HS307" s="862">
        <v>0</v>
      </c>
      <c r="HT307" s="862">
        <v>0</v>
      </c>
      <c r="HU307" s="862">
        <v>0</v>
      </c>
      <c r="HV307" s="862">
        <v>0</v>
      </c>
      <c r="HW307" s="862">
        <v>0</v>
      </c>
      <c r="HX307" s="862">
        <v>0</v>
      </c>
      <c r="HY307" s="862">
        <v>0</v>
      </c>
      <c r="HZ307" s="862">
        <v>0</v>
      </c>
      <c r="IA307" s="862">
        <v>0</v>
      </c>
      <c r="IB307" s="862">
        <v>0</v>
      </c>
      <c r="IC307" s="862">
        <v>0</v>
      </c>
      <c r="ID307" s="862">
        <v>0</v>
      </c>
      <c r="IE307" s="862">
        <v>0</v>
      </c>
      <c r="IF307" s="862">
        <v>0</v>
      </c>
      <c r="IG307" s="862">
        <v>0</v>
      </c>
      <c r="IH307" s="862">
        <v>0</v>
      </c>
      <c r="II307" s="862">
        <v>0</v>
      </c>
      <c r="IJ307" s="862">
        <v>0</v>
      </c>
      <c r="IK307" s="862">
        <v>0</v>
      </c>
      <c r="IL307" s="862">
        <v>0</v>
      </c>
      <c r="IM307" s="862">
        <v>0</v>
      </c>
      <c r="IN307" s="862">
        <v>0</v>
      </c>
      <c r="IO307" s="862">
        <v>0</v>
      </c>
      <c r="IP307" s="862">
        <v>0</v>
      </c>
      <c r="IQ307" s="862">
        <v>0</v>
      </c>
      <c r="IR307" s="862">
        <v>0</v>
      </c>
      <c r="IS307" s="862">
        <v>0</v>
      </c>
      <c r="IT307" s="862">
        <v>0</v>
      </c>
      <c r="IU307" s="862">
        <v>0</v>
      </c>
      <c r="IV307" s="862">
        <v>0</v>
      </c>
      <c r="IW307" s="862">
        <v>0</v>
      </c>
      <c r="IX307" s="862">
        <v>0</v>
      </c>
      <c r="IY307" s="862">
        <v>0</v>
      </c>
      <c r="IZ307" s="862">
        <v>0</v>
      </c>
      <c r="JA307" s="862">
        <v>0</v>
      </c>
      <c r="JB307" s="862">
        <v>0</v>
      </c>
      <c r="JC307" s="862">
        <v>0</v>
      </c>
      <c r="JD307" s="862">
        <v>0</v>
      </c>
      <c r="JE307" s="862">
        <v>0</v>
      </c>
      <c r="JF307" s="862">
        <v>0</v>
      </c>
      <c r="JG307" s="862">
        <v>0</v>
      </c>
      <c r="JH307" s="862">
        <v>0</v>
      </c>
      <c r="JI307" s="862">
        <v>0</v>
      </c>
      <c r="JJ307" s="862">
        <v>0</v>
      </c>
      <c r="JK307" s="862">
        <v>0</v>
      </c>
      <c r="JL307" s="862">
        <v>0</v>
      </c>
      <c r="JM307" s="862">
        <v>0</v>
      </c>
      <c r="JN307" s="862">
        <v>0</v>
      </c>
      <c r="JO307" s="862">
        <v>0</v>
      </c>
      <c r="JP307" s="862">
        <v>0</v>
      </c>
      <c r="JQ307" s="862">
        <v>0</v>
      </c>
      <c r="JR307" s="862">
        <v>0</v>
      </c>
      <c r="JS307" s="862">
        <v>0</v>
      </c>
      <c r="JT307" s="862">
        <v>0</v>
      </c>
      <c r="JU307" s="862">
        <v>0</v>
      </c>
      <c r="JV307" s="862">
        <v>0</v>
      </c>
      <c r="JW307" s="862">
        <v>0</v>
      </c>
      <c r="JX307" s="862">
        <v>0</v>
      </c>
      <c r="JY307" s="862">
        <v>0</v>
      </c>
      <c r="JZ307" s="862">
        <v>0</v>
      </c>
      <c r="KA307" s="862">
        <v>0</v>
      </c>
      <c r="KB307" s="862">
        <v>0</v>
      </c>
      <c r="KC307" s="862">
        <v>0</v>
      </c>
      <c r="KD307" s="862">
        <v>0</v>
      </c>
      <c r="KE307" s="862">
        <v>0</v>
      </c>
      <c r="KF307" s="862">
        <v>0</v>
      </c>
      <c r="KG307" s="862">
        <v>0</v>
      </c>
      <c r="KH307" s="862">
        <v>0</v>
      </c>
      <c r="KI307" s="862">
        <v>0</v>
      </c>
      <c r="KJ307" s="862">
        <v>0</v>
      </c>
      <c r="KK307" s="862">
        <v>0</v>
      </c>
      <c r="KL307" s="862">
        <v>0</v>
      </c>
      <c r="KM307" s="862">
        <v>0</v>
      </c>
      <c r="KN307" s="862">
        <v>0</v>
      </c>
      <c r="KO307" s="862">
        <v>0</v>
      </c>
      <c r="KP307" s="862">
        <v>0</v>
      </c>
      <c r="KQ307" s="862">
        <v>0</v>
      </c>
      <c r="KR307" s="862">
        <v>0</v>
      </c>
      <c r="KS307" s="862">
        <v>0</v>
      </c>
      <c r="KT307" s="862">
        <v>0</v>
      </c>
      <c r="KU307" s="862">
        <v>0</v>
      </c>
      <c r="KV307" s="862">
        <v>0</v>
      </c>
      <c r="KW307" s="862">
        <v>0</v>
      </c>
      <c r="KX307" s="862">
        <v>0</v>
      </c>
      <c r="KY307" s="862">
        <v>0</v>
      </c>
      <c r="KZ307" s="862">
        <v>0</v>
      </c>
      <c r="LA307" s="862">
        <v>0</v>
      </c>
      <c r="LB307" s="862">
        <v>0</v>
      </c>
      <c r="LC307" s="862">
        <v>0</v>
      </c>
      <c r="LD307" s="862">
        <v>0</v>
      </c>
      <c r="LE307" s="862">
        <v>0</v>
      </c>
      <c r="LF307" s="862">
        <v>0</v>
      </c>
      <c r="LG307" s="862">
        <v>0</v>
      </c>
      <c r="LH307" s="862">
        <v>0</v>
      </c>
      <c r="LI307" s="862">
        <v>0</v>
      </c>
      <c r="LJ307" s="862">
        <v>0</v>
      </c>
      <c r="LK307" s="862">
        <v>0</v>
      </c>
      <c r="LL307" s="862">
        <v>0</v>
      </c>
      <c r="LM307" s="862">
        <v>0</v>
      </c>
      <c r="LN307" s="862">
        <v>0</v>
      </c>
      <c r="LO307" s="862">
        <v>0</v>
      </c>
      <c r="LP307" s="862">
        <v>0</v>
      </c>
      <c r="LQ307" s="862">
        <v>0</v>
      </c>
      <c r="LR307" s="862">
        <v>0</v>
      </c>
      <c r="LS307" s="862">
        <v>0</v>
      </c>
      <c r="LT307" s="862">
        <v>0</v>
      </c>
      <c r="LU307" s="862">
        <v>0</v>
      </c>
      <c r="LV307" s="862">
        <v>0</v>
      </c>
      <c r="LW307" s="862">
        <v>0</v>
      </c>
      <c r="LX307" s="862">
        <v>0</v>
      </c>
      <c r="LY307" s="862">
        <v>0</v>
      </c>
      <c r="LZ307" s="862">
        <v>0</v>
      </c>
      <c r="MA307" s="862">
        <v>0</v>
      </c>
      <c r="MB307" s="862">
        <v>0</v>
      </c>
      <c r="MC307" s="862">
        <v>0</v>
      </c>
      <c r="MD307" s="862">
        <v>0</v>
      </c>
      <c r="ME307" s="862">
        <v>0</v>
      </c>
      <c r="MF307" s="862">
        <v>0</v>
      </c>
      <c r="MG307" s="862">
        <v>0</v>
      </c>
      <c r="MH307" s="862">
        <v>0</v>
      </c>
      <c r="MI307" s="862">
        <v>0</v>
      </c>
      <c r="MJ307" s="862">
        <v>0</v>
      </c>
      <c r="MK307" s="862">
        <v>0</v>
      </c>
      <c r="ML307" s="862">
        <v>0</v>
      </c>
      <c r="MM307" s="862">
        <v>0</v>
      </c>
      <c r="MN307" s="862">
        <v>0</v>
      </c>
      <c r="MO307" s="862">
        <v>0</v>
      </c>
      <c r="MP307" s="862">
        <v>0</v>
      </c>
      <c r="MQ307" s="862">
        <v>0</v>
      </c>
      <c r="MR307" s="862">
        <v>0</v>
      </c>
      <c r="MS307" s="862">
        <v>0</v>
      </c>
      <c r="MT307" s="862">
        <v>0</v>
      </c>
      <c r="MU307" s="862">
        <v>0</v>
      </c>
      <c r="MV307" s="862">
        <v>0</v>
      </c>
      <c r="MW307" s="862">
        <v>0</v>
      </c>
      <c r="MX307" s="862">
        <v>0</v>
      </c>
      <c r="MY307" s="862">
        <v>0</v>
      </c>
      <c r="MZ307" s="862">
        <v>0</v>
      </c>
      <c r="NA307" s="862">
        <v>0</v>
      </c>
      <c r="NB307" s="862">
        <v>0</v>
      </c>
      <c r="NC307" s="862">
        <v>0</v>
      </c>
      <c r="ND307" s="862">
        <v>0</v>
      </c>
      <c r="NE307" s="862">
        <v>0</v>
      </c>
      <c r="NF307" s="862">
        <v>0</v>
      </c>
      <c r="NG307" s="862">
        <v>0</v>
      </c>
      <c r="NH307" s="862">
        <v>0</v>
      </c>
      <c r="NI307" s="862">
        <v>0</v>
      </c>
      <c r="NJ307" s="862">
        <v>0</v>
      </c>
      <c r="NK307" s="862">
        <v>0</v>
      </c>
      <c r="NL307" s="862">
        <v>0</v>
      </c>
      <c r="NM307" s="862">
        <v>0</v>
      </c>
      <c r="NN307" s="862">
        <v>0</v>
      </c>
      <c r="NO307" s="862">
        <v>0</v>
      </c>
      <c r="NP307" s="862">
        <v>0</v>
      </c>
      <c r="NQ307" s="862">
        <v>0</v>
      </c>
      <c r="NR307" s="862">
        <v>0</v>
      </c>
      <c r="NS307" s="862">
        <v>0</v>
      </c>
      <c r="NT307" s="862">
        <v>0</v>
      </c>
      <c r="NU307" s="862">
        <v>0</v>
      </c>
      <c r="NV307" s="862">
        <v>0</v>
      </c>
      <c r="NW307" s="862">
        <v>0</v>
      </c>
      <c r="NX307" s="862">
        <v>0</v>
      </c>
      <c r="NY307" s="862">
        <v>0</v>
      </c>
      <c r="NZ307" s="862">
        <v>0</v>
      </c>
      <c r="OA307" s="862">
        <v>0</v>
      </c>
      <c r="OB307" s="862">
        <v>0</v>
      </c>
      <c r="OC307" s="862">
        <v>0</v>
      </c>
      <c r="OD307" s="862">
        <v>0</v>
      </c>
      <c r="OE307" s="862">
        <v>0</v>
      </c>
      <c r="OF307" s="862">
        <v>0</v>
      </c>
      <c r="OG307" s="862">
        <v>0</v>
      </c>
      <c r="OH307" s="862">
        <v>0</v>
      </c>
      <c r="OI307" s="862">
        <v>0</v>
      </c>
      <c r="OJ307" s="862">
        <v>0</v>
      </c>
      <c r="OK307" s="862">
        <v>0</v>
      </c>
      <c r="OL307" s="862">
        <v>0</v>
      </c>
      <c r="OM307" s="862">
        <v>0</v>
      </c>
      <c r="ON307" s="862">
        <v>0</v>
      </c>
      <c r="OO307" s="862">
        <v>0</v>
      </c>
      <c r="OP307" s="862">
        <v>0</v>
      </c>
      <c r="OQ307" s="862">
        <v>0</v>
      </c>
      <c r="OR307" s="862">
        <v>0</v>
      </c>
      <c r="OS307" s="862">
        <v>0</v>
      </c>
      <c r="OT307" s="862">
        <v>0</v>
      </c>
      <c r="OU307" s="862">
        <v>0</v>
      </c>
      <c r="OV307" s="862">
        <v>0</v>
      </c>
      <c r="OW307" s="862">
        <v>0</v>
      </c>
      <c r="OX307" s="862">
        <v>0</v>
      </c>
      <c r="OY307" s="862">
        <v>0</v>
      </c>
      <c r="OZ307" s="862">
        <v>0</v>
      </c>
      <c r="PA307" s="862">
        <v>0</v>
      </c>
      <c r="PB307" s="862">
        <v>0</v>
      </c>
      <c r="PC307" s="862">
        <v>0</v>
      </c>
      <c r="PD307" s="862">
        <v>0</v>
      </c>
      <c r="PE307" s="862">
        <v>0</v>
      </c>
      <c r="PF307" s="862">
        <v>0</v>
      </c>
      <c r="PG307" s="862">
        <v>0</v>
      </c>
      <c r="PH307" s="862">
        <v>0</v>
      </c>
      <c r="PI307" s="862">
        <v>0</v>
      </c>
      <c r="PJ307" s="862">
        <v>0</v>
      </c>
      <c r="PK307" s="862">
        <v>0</v>
      </c>
      <c r="PL307" s="862">
        <v>0</v>
      </c>
      <c r="PM307" s="862">
        <v>0</v>
      </c>
      <c r="PN307" s="862">
        <v>0</v>
      </c>
      <c r="PO307" s="862">
        <v>0</v>
      </c>
      <c r="PP307" s="862">
        <v>0</v>
      </c>
      <c r="PQ307" s="862">
        <v>0</v>
      </c>
      <c r="PR307" s="862">
        <v>0</v>
      </c>
      <c r="PS307" s="862">
        <v>0</v>
      </c>
      <c r="PT307" s="862">
        <v>0</v>
      </c>
      <c r="PU307" s="862">
        <v>0</v>
      </c>
      <c r="PV307" s="862">
        <v>0</v>
      </c>
      <c r="PW307" s="862">
        <v>0</v>
      </c>
      <c r="PX307" s="862">
        <v>0</v>
      </c>
      <c r="PY307" s="862">
        <v>0</v>
      </c>
      <c r="PZ307" s="862">
        <v>0</v>
      </c>
      <c r="QA307" s="862">
        <v>0</v>
      </c>
      <c r="QB307" s="862">
        <v>0</v>
      </c>
      <c r="QC307" s="862">
        <v>0</v>
      </c>
      <c r="QD307" s="862">
        <v>0</v>
      </c>
      <c r="QE307" s="862">
        <v>0</v>
      </c>
      <c r="QF307" s="862">
        <v>0</v>
      </c>
      <c r="QG307" s="862">
        <v>0</v>
      </c>
      <c r="QH307" s="862">
        <v>0</v>
      </c>
      <c r="QI307" s="862">
        <v>0</v>
      </c>
      <c r="QJ307" s="862">
        <v>0</v>
      </c>
      <c r="QK307" s="862">
        <v>0</v>
      </c>
      <c r="QL307" s="862">
        <v>0</v>
      </c>
      <c r="QM307" s="862">
        <v>0</v>
      </c>
      <c r="QN307" s="862">
        <v>0</v>
      </c>
      <c r="QO307" s="862">
        <v>0</v>
      </c>
      <c r="QP307" s="862">
        <v>0</v>
      </c>
      <c r="QQ307" s="862">
        <v>0</v>
      </c>
      <c r="QR307" s="862">
        <v>0</v>
      </c>
      <c r="QS307" s="862">
        <v>0</v>
      </c>
      <c r="QT307" s="862">
        <v>0</v>
      </c>
      <c r="QU307" s="862">
        <v>0</v>
      </c>
      <c r="QV307" s="862">
        <v>0</v>
      </c>
      <c r="QW307" s="862">
        <v>0</v>
      </c>
      <c r="QX307" s="862">
        <v>0</v>
      </c>
      <c r="QY307" s="862">
        <v>0</v>
      </c>
      <c r="QZ307" s="862">
        <v>0</v>
      </c>
      <c r="RA307" s="862">
        <v>0</v>
      </c>
      <c r="RB307" s="862">
        <v>0</v>
      </c>
      <c r="RC307" s="862">
        <v>0</v>
      </c>
      <c r="RD307" s="862">
        <v>0</v>
      </c>
      <c r="RE307" s="862">
        <v>0</v>
      </c>
      <c r="RF307" s="862">
        <v>0</v>
      </c>
      <c r="RG307" s="862">
        <v>0</v>
      </c>
      <c r="RH307" s="862">
        <v>0</v>
      </c>
      <c r="RI307" s="862">
        <v>0</v>
      </c>
      <c r="RJ307" s="862">
        <v>0</v>
      </c>
      <c r="RK307" s="862">
        <v>0</v>
      </c>
      <c r="RL307" s="862">
        <v>0</v>
      </c>
      <c r="RM307" s="862">
        <v>0</v>
      </c>
      <c r="RN307" s="862">
        <v>0</v>
      </c>
      <c r="RO307" s="862">
        <v>0</v>
      </c>
      <c r="RP307" s="862">
        <v>0</v>
      </c>
      <c r="RQ307" s="862">
        <v>0</v>
      </c>
      <c r="RR307" s="862">
        <v>0</v>
      </c>
      <c r="RS307" s="862">
        <v>0</v>
      </c>
      <c r="RT307" s="862">
        <v>0</v>
      </c>
      <c r="RU307" s="862">
        <v>0</v>
      </c>
      <c r="RV307" s="862">
        <v>0</v>
      </c>
      <c r="RW307" s="862">
        <v>0</v>
      </c>
      <c r="RX307" s="862">
        <v>0</v>
      </c>
      <c r="RY307" s="862">
        <v>0</v>
      </c>
      <c r="RZ307" s="862">
        <v>0</v>
      </c>
      <c r="SA307" s="862">
        <v>0</v>
      </c>
      <c r="SB307" s="862">
        <v>0</v>
      </c>
      <c r="SC307" s="862">
        <v>0</v>
      </c>
      <c r="SD307" s="862">
        <v>0</v>
      </c>
      <c r="SE307" s="862">
        <v>0</v>
      </c>
      <c r="SF307" s="862">
        <v>0</v>
      </c>
      <c r="SG307" s="862">
        <v>0</v>
      </c>
      <c r="SH307" s="862">
        <v>0</v>
      </c>
      <c r="SI307" s="862">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931</v>
      </c>
      <c r="J308" s="764"/>
      <c r="K308" s="862">
        <v>0</v>
      </c>
      <c r="L308" s="862">
        <v>0</v>
      </c>
      <c r="M308" s="862">
        <v>0</v>
      </c>
      <c r="N308" s="862">
        <v>0</v>
      </c>
      <c r="O308" s="862">
        <v>0</v>
      </c>
      <c r="P308" s="862">
        <v>0</v>
      </c>
      <c r="Q308" s="862">
        <v>0</v>
      </c>
      <c r="R308" s="862">
        <v>0</v>
      </c>
      <c r="S308" s="862">
        <v>0</v>
      </c>
      <c r="T308" s="862">
        <v>0</v>
      </c>
      <c r="U308" s="862">
        <v>0</v>
      </c>
      <c r="V308" s="862">
        <v>0</v>
      </c>
      <c r="W308" s="862">
        <v>0</v>
      </c>
      <c r="X308" s="862">
        <v>0</v>
      </c>
      <c r="Y308" s="862">
        <v>0</v>
      </c>
      <c r="Z308" s="862">
        <v>0</v>
      </c>
      <c r="AA308" s="862">
        <v>0</v>
      </c>
      <c r="AB308" s="862">
        <v>0</v>
      </c>
      <c r="AC308" s="862">
        <v>0</v>
      </c>
      <c r="AD308" s="862">
        <v>0</v>
      </c>
      <c r="AE308" s="862">
        <v>0</v>
      </c>
      <c r="AF308" s="862">
        <v>0</v>
      </c>
      <c r="AG308" s="862">
        <v>0</v>
      </c>
      <c r="AH308" s="862">
        <v>0</v>
      </c>
      <c r="AI308" s="862">
        <v>0</v>
      </c>
      <c r="AJ308" s="862">
        <v>0</v>
      </c>
      <c r="AK308" s="862">
        <v>0</v>
      </c>
      <c r="AL308" s="862">
        <v>0</v>
      </c>
      <c r="AM308" s="862">
        <v>0</v>
      </c>
      <c r="AN308" s="862">
        <v>0</v>
      </c>
      <c r="AO308" s="862">
        <v>0</v>
      </c>
      <c r="AP308" s="862">
        <v>0</v>
      </c>
      <c r="AQ308" s="862">
        <v>0</v>
      </c>
      <c r="AR308" s="862">
        <v>0</v>
      </c>
      <c r="AS308" s="862">
        <v>0</v>
      </c>
      <c r="AT308" s="862">
        <v>0</v>
      </c>
      <c r="AU308" s="862">
        <v>0</v>
      </c>
      <c r="AV308" s="862">
        <v>0</v>
      </c>
      <c r="AW308" s="862">
        <v>0</v>
      </c>
      <c r="AX308" s="862">
        <v>0</v>
      </c>
      <c r="AY308" s="862">
        <v>0</v>
      </c>
      <c r="AZ308" s="862">
        <v>0</v>
      </c>
      <c r="BA308" s="862">
        <v>0</v>
      </c>
      <c r="BB308" s="862">
        <v>0</v>
      </c>
      <c r="BC308" s="862">
        <v>0</v>
      </c>
      <c r="BD308" s="862">
        <v>0</v>
      </c>
      <c r="BE308" s="862">
        <v>0</v>
      </c>
      <c r="BF308" s="862">
        <v>0</v>
      </c>
      <c r="BG308" s="862">
        <v>0</v>
      </c>
      <c r="BH308" s="862">
        <v>0</v>
      </c>
      <c r="BI308" s="862">
        <v>0</v>
      </c>
      <c r="BJ308" s="862">
        <v>0</v>
      </c>
      <c r="BK308" s="862">
        <v>0</v>
      </c>
      <c r="BL308" s="862">
        <v>0</v>
      </c>
      <c r="BM308" s="862">
        <v>0</v>
      </c>
      <c r="BN308" s="862">
        <v>0</v>
      </c>
      <c r="BO308" s="862">
        <v>0</v>
      </c>
      <c r="BP308" s="862">
        <v>0</v>
      </c>
      <c r="BQ308" s="862">
        <v>0</v>
      </c>
      <c r="BR308" s="862">
        <v>0</v>
      </c>
      <c r="BS308" s="862">
        <v>0</v>
      </c>
      <c r="BT308" s="862">
        <v>0</v>
      </c>
      <c r="BU308" s="862">
        <v>0</v>
      </c>
      <c r="BV308" s="862">
        <v>0</v>
      </c>
      <c r="BW308" s="862">
        <v>0</v>
      </c>
      <c r="BX308" s="862">
        <v>0</v>
      </c>
      <c r="BY308" s="862">
        <v>0</v>
      </c>
      <c r="BZ308" s="862">
        <v>0</v>
      </c>
      <c r="CA308" s="862">
        <v>0</v>
      </c>
      <c r="CB308" s="862">
        <v>0</v>
      </c>
      <c r="CC308" s="862">
        <v>0</v>
      </c>
      <c r="CD308" s="862">
        <v>0</v>
      </c>
      <c r="CE308" s="862">
        <v>0</v>
      </c>
      <c r="CF308" s="862">
        <v>0</v>
      </c>
      <c r="CG308" s="862">
        <v>0</v>
      </c>
      <c r="CH308" s="862">
        <v>0</v>
      </c>
      <c r="CI308" s="862">
        <v>0</v>
      </c>
      <c r="CJ308" s="862">
        <v>0</v>
      </c>
      <c r="CK308" s="862">
        <v>0</v>
      </c>
      <c r="CL308" s="862">
        <v>0</v>
      </c>
      <c r="CM308" s="862">
        <v>0</v>
      </c>
      <c r="CN308" s="862">
        <v>0</v>
      </c>
      <c r="CO308" s="862">
        <v>0</v>
      </c>
      <c r="CP308" s="862">
        <v>0</v>
      </c>
      <c r="CQ308" s="862">
        <v>0</v>
      </c>
      <c r="CR308" s="862">
        <v>0</v>
      </c>
      <c r="CS308" s="862">
        <v>0</v>
      </c>
      <c r="CT308" s="862">
        <v>0</v>
      </c>
      <c r="CU308" s="862">
        <v>0</v>
      </c>
      <c r="CV308" s="862">
        <v>0</v>
      </c>
      <c r="CW308" s="862">
        <v>0</v>
      </c>
      <c r="CX308" s="862">
        <v>0</v>
      </c>
      <c r="CY308" s="862">
        <v>0</v>
      </c>
      <c r="CZ308" s="862">
        <v>0</v>
      </c>
      <c r="DA308" s="862">
        <v>0</v>
      </c>
      <c r="DB308" s="862">
        <v>0</v>
      </c>
      <c r="DC308" s="862">
        <v>0</v>
      </c>
      <c r="DD308" s="862">
        <v>0</v>
      </c>
      <c r="DE308" s="862">
        <v>0</v>
      </c>
      <c r="DF308" s="862">
        <v>0</v>
      </c>
      <c r="DG308" s="862">
        <v>0</v>
      </c>
      <c r="DH308" s="862">
        <v>0</v>
      </c>
      <c r="DI308" s="862">
        <v>0</v>
      </c>
      <c r="DJ308" s="862">
        <v>0</v>
      </c>
      <c r="DK308" s="862">
        <v>0</v>
      </c>
      <c r="DL308" s="862">
        <v>0</v>
      </c>
      <c r="DM308" s="862">
        <v>0</v>
      </c>
      <c r="DN308" s="862">
        <v>0</v>
      </c>
      <c r="DO308" s="862">
        <v>0</v>
      </c>
      <c r="DP308" s="862">
        <v>0</v>
      </c>
      <c r="DQ308" s="862">
        <v>0</v>
      </c>
      <c r="DR308" s="862">
        <v>0</v>
      </c>
      <c r="DS308" s="862">
        <v>0</v>
      </c>
      <c r="DT308" s="862">
        <v>0</v>
      </c>
      <c r="DU308" s="862">
        <v>0</v>
      </c>
      <c r="DV308" s="862">
        <v>0</v>
      </c>
      <c r="DW308" s="862">
        <v>0</v>
      </c>
      <c r="DX308" s="862">
        <v>0</v>
      </c>
      <c r="DY308" s="862">
        <v>0</v>
      </c>
      <c r="DZ308" s="862">
        <v>0</v>
      </c>
      <c r="EA308" s="862">
        <v>0</v>
      </c>
      <c r="EB308" s="862">
        <v>0</v>
      </c>
      <c r="EC308" s="862">
        <v>0</v>
      </c>
      <c r="ED308" s="862">
        <v>0</v>
      </c>
      <c r="EE308" s="862">
        <v>0</v>
      </c>
      <c r="EF308" s="862">
        <v>0</v>
      </c>
      <c r="EG308" s="862">
        <v>0</v>
      </c>
      <c r="EH308" s="862">
        <v>0</v>
      </c>
      <c r="EI308" s="862">
        <v>0</v>
      </c>
      <c r="EJ308" s="862">
        <v>0</v>
      </c>
      <c r="EK308" s="862">
        <v>0</v>
      </c>
      <c r="EL308" s="862">
        <v>0</v>
      </c>
      <c r="EM308" s="862">
        <v>0</v>
      </c>
      <c r="EN308" s="862">
        <v>0</v>
      </c>
      <c r="EO308" s="862">
        <v>0</v>
      </c>
      <c r="EP308" s="862">
        <v>0</v>
      </c>
      <c r="EQ308" s="862">
        <v>0</v>
      </c>
      <c r="ER308" s="862">
        <v>0</v>
      </c>
      <c r="ES308" s="862">
        <v>0</v>
      </c>
      <c r="ET308" s="862">
        <v>0</v>
      </c>
      <c r="EU308" s="862">
        <v>0</v>
      </c>
      <c r="EV308" s="862">
        <v>0</v>
      </c>
      <c r="EW308" s="862">
        <v>0</v>
      </c>
      <c r="EX308" s="862">
        <v>0</v>
      </c>
      <c r="EY308" s="862">
        <v>0</v>
      </c>
      <c r="EZ308" s="862">
        <v>0</v>
      </c>
      <c r="FA308" s="862">
        <v>0</v>
      </c>
      <c r="FB308" s="862">
        <v>0</v>
      </c>
      <c r="FC308" s="862">
        <v>0</v>
      </c>
      <c r="FD308" s="862">
        <v>0</v>
      </c>
      <c r="FE308" s="862">
        <v>0</v>
      </c>
      <c r="FF308" s="862">
        <v>0</v>
      </c>
      <c r="FG308" s="862">
        <v>0</v>
      </c>
      <c r="FH308" s="862">
        <v>0</v>
      </c>
      <c r="FI308" s="862">
        <v>0</v>
      </c>
      <c r="FJ308" s="862">
        <v>0</v>
      </c>
      <c r="FK308" s="862">
        <v>0</v>
      </c>
      <c r="FL308" s="862">
        <v>0</v>
      </c>
      <c r="FM308" s="862">
        <v>0</v>
      </c>
      <c r="FN308" s="862">
        <v>0</v>
      </c>
      <c r="FO308" s="862">
        <v>0</v>
      </c>
      <c r="FP308" s="862">
        <v>0</v>
      </c>
      <c r="FQ308" s="862">
        <v>0</v>
      </c>
      <c r="FR308" s="862">
        <v>0</v>
      </c>
      <c r="FS308" s="862">
        <v>0</v>
      </c>
      <c r="FT308" s="862">
        <v>0</v>
      </c>
      <c r="FU308" s="862">
        <v>0</v>
      </c>
      <c r="FV308" s="862">
        <v>0</v>
      </c>
      <c r="FW308" s="862">
        <v>0</v>
      </c>
      <c r="FX308" s="862">
        <v>0</v>
      </c>
      <c r="FY308" s="862">
        <v>0</v>
      </c>
      <c r="FZ308" s="862">
        <v>0</v>
      </c>
      <c r="GA308" s="862">
        <v>0</v>
      </c>
      <c r="GB308" s="862">
        <v>0</v>
      </c>
      <c r="GC308" s="862">
        <v>0</v>
      </c>
      <c r="GD308" s="862">
        <v>0</v>
      </c>
      <c r="GE308" s="862">
        <v>0</v>
      </c>
      <c r="GF308" s="862">
        <v>0</v>
      </c>
      <c r="GG308" s="862">
        <v>0</v>
      </c>
      <c r="GH308" s="862">
        <v>0</v>
      </c>
      <c r="GI308" s="862">
        <v>0</v>
      </c>
      <c r="GJ308" s="862">
        <v>0</v>
      </c>
      <c r="GK308" s="862">
        <v>0</v>
      </c>
      <c r="GL308" s="862">
        <v>0</v>
      </c>
      <c r="GM308" s="862">
        <v>0</v>
      </c>
      <c r="GN308" s="862">
        <v>0</v>
      </c>
      <c r="GO308" s="862">
        <v>0</v>
      </c>
      <c r="GP308" s="862">
        <v>0</v>
      </c>
      <c r="GQ308" s="862">
        <v>0</v>
      </c>
      <c r="GR308" s="862">
        <v>0</v>
      </c>
      <c r="GS308" s="862">
        <v>0</v>
      </c>
      <c r="GT308" s="862">
        <v>0</v>
      </c>
      <c r="GU308" s="862">
        <v>0</v>
      </c>
      <c r="GV308" s="862">
        <v>0</v>
      </c>
      <c r="GW308" s="862">
        <v>0</v>
      </c>
      <c r="GX308" s="862">
        <v>0</v>
      </c>
      <c r="GY308" s="862">
        <v>0</v>
      </c>
      <c r="GZ308" s="862">
        <v>0</v>
      </c>
      <c r="HA308" s="862">
        <v>0</v>
      </c>
      <c r="HB308" s="862">
        <v>0</v>
      </c>
      <c r="HC308" s="862">
        <v>0</v>
      </c>
      <c r="HD308" s="862">
        <v>0</v>
      </c>
      <c r="HE308" s="862">
        <v>0</v>
      </c>
      <c r="HF308" s="862">
        <v>0</v>
      </c>
      <c r="HG308" s="862">
        <v>0</v>
      </c>
      <c r="HH308" s="862">
        <v>0</v>
      </c>
      <c r="HI308" s="862">
        <v>0</v>
      </c>
      <c r="HJ308" s="862">
        <v>0</v>
      </c>
      <c r="HK308" s="862">
        <v>0</v>
      </c>
      <c r="HL308" s="862">
        <v>0</v>
      </c>
      <c r="HM308" s="862">
        <v>0</v>
      </c>
      <c r="HN308" s="862">
        <v>0</v>
      </c>
      <c r="HO308" s="862">
        <v>0</v>
      </c>
      <c r="HP308" s="862">
        <v>0</v>
      </c>
      <c r="HQ308" s="862">
        <v>0</v>
      </c>
      <c r="HR308" s="862">
        <v>0</v>
      </c>
      <c r="HS308" s="862">
        <v>0</v>
      </c>
      <c r="HT308" s="862">
        <v>0</v>
      </c>
      <c r="HU308" s="862">
        <v>0</v>
      </c>
      <c r="HV308" s="862">
        <v>0</v>
      </c>
      <c r="HW308" s="862">
        <v>0</v>
      </c>
      <c r="HX308" s="862">
        <v>0</v>
      </c>
      <c r="HY308" s="862">
        <v>0</v>
      </c>
      <c r="HZ308" s="862">
        <v>0</v>
      </c>
      <c r="IA308" s="862">
        <v>0</v>
      </c>
      <c r="IB308" s="862">
        <v>0</v>
      </c>
      <c r="IC308" s="862">
        <v>0</v>
      </c>
      <c r="ID308" s="862">
        <v>0</v>
      </c>
      <c r="IE308" s="862">
        <v>0</v>
      </c>
      <c r="IF308" s="862">
        <v>0</v>
      </c>
      <c r="IG308" s="862">
        <v>0</v>
      </c>
      <c r="IH308" s="862">
        <v>0</v>
      </c>
      <c r="II308" s="862">
        <v>0</v>
      </c>
      <c r="IJ308" s="862">
        <v>0</v>
      </c>
      <c r="IK308" s="862">
        <v>0</v>
      </c>
      <c r="IL308" s="862">
        <v>0</v>
      </c>
      <c r="IM308" s="862">
        <v>0</v>
      </c>
      <c r="IN308" s="862">
        <v>0</v>
      </c>
      <c r="IO308" s="862">
        <v>0</v>
      </c>
      <c r="IP308" s="862">
        <v>0</v>
      </c>
      <c r="IQ308" s="862">
        <v>0</v>
      </c>
      <c r="IR308" s="862">
        <v>0</v>
      </c>
      <c r="IS308" s="862">
        <v>0</v>
      </c>
      <c r="IT308" s="862">
        <v>0</v>
      </c>
      <c r="IU308" s="862">
        <v>0</v>
      </c>
      <c r="IV308" s="862">
        <v>0</v>
      </c>
      <c r="IW308" s="862">
        <v>0</v>
      </c>
      <c r="IX308" s="862">
        <v>0</v>
      </c>
      <c r="IY308" s="862">
        <v>0</v>
      </c>
      <c r="IZ308" s="862">
        <v>0</v>
      </c>
      <c r="JA308" s="862">
        <v>0</v>
      </c>
      <c r="JB308" s="862">
        <v>0</v>
      </c>
      <c r="JC308" s="862">
        <v>0</v>
      </c>
      <c r="JD308" s="862">
        <v>0</v>
      </c>
      <c r="JE308" s="862">
        <v>0</v>
      </c>
      <c r="JF308" s="862">
        <v>0</v>
      </c>
      <c r="JG308" s="862">
        <v>0</v>
      </c>
      <c r="JH308" s="862">
        <v>0</v>
      </c>
      <c r="JI308" s="862">
        <v>0</v>
      </c>
      <c r="JJ308" s="862">
        <v>0</v>
      </c>
      <c r="JK308" s="862">
        <v>0</v>
      </c>
      <c r="JL308" s="862">
        <v>0</v>
      </c>
      <c r="JM308" s="862">
        <v>0</v>
      </c>
      <c r="JN308" s="862">
        <v>0</v>
      </c>
      <c r="JO308" s="862">
        <v>0</v>
      </c>
      <c r="JP308" s="862">
        <v>0</v>
      </c>
      <c r="JQ308" s="862">
        <v>0</v>
      </c>
      <c r="JR308" s="862">
        <v>0</v>
      </c>
      <c r="JS308" s="862">
        <v>0</v>
      </c>
      <c r="JT308" s="862">
        <v>0</v>
      </c>
      <c r="JU308" s="862">
        <v>0</v>
      </c>
      <c r="JV308" s="862">
        <v>0</v>
      </c>
      <c r="JW308" s="862">
        <v>0</v>
      </c>
      <c r="JX308" s="862">
        <v>0</v>
      </c>
      <c r="JY308" s="862">
        <v>0</v>
      </c>
      <c r="JZ308" s="862">
        <v>0</v>
      </c>
      <c r="KA308" s="862">
        <v>0</v>
      </c>
      <c r="KB308" s="862">
        <v>0</v>
      </c>
      <c r="KC308" s="862">
        <v>0</v>
      </c>
      <c r="KD308" s="862">
        <v>0</v>
      </c>
      <c r="KE308" s="862">
        <v>0</v>
      </c>
      <c r="KF308" s="862">
        <v>0</v>
      </c>
      <c r="KG308" s="862">
        <v>0</v>
      </c>
      <c r="KH308" s="862">
        <v>0</v>
      </c>
      <c r="KI308" s="862">
        <v>0</v>
      </c>
      <c r="KJ308" s="862">
        <v>0</v>
      </c>
      <c r="KK308" s="862">
        <v>0</v>
      </c>
      <c r="KL308" s="862">
        <v>0</v>
      </c>
      <c r="KM308" s="862">
        <v>0</v>
      </c>
      <c r="KN308" s="862">
        <v>0</v>
      </c>
      <c r="KO308" s="862">
        <v>0</v>
      </c>
      <c r="KP308" s="862">
        <v>0</v>
      </c>
      <c r="KQ308" s="862">
        <v>0</v>
      </c>
      <c r="KR308" s="862">
        <v>0</v>
      </c>
      <c r="KS308" s="862">
        <v>0</v>
      </c>
      <c r="KT308" s="862">
        <v>0</v>
      </c>
      <c r="KU308" s="862">
        <v>0</v>
      </c>
      <c r="KV308" s="862">
        <v>0</v>
      </c>
      <c r="KW308" s="862">
        <v>0</v>
      </c>
      <c r="KX308" s="862">
        <v>0</v>
      </c>
      <c r="KY308" s="862">
        <v>0</v>
      </c>
      <c r="KZ308" s="862">
        <v>0</v>
      </c>
      <c r="LA308" s="862">
        <v>0</v>
      </c>
      <c r="LB308" s="862">
        <v>0</v>
      </c>
      <c r="LC308" s="862">
        <v>0</v>
      </c>
      <c r="LD308" s="862">
        <v>0</v>
      </c>
      <c r="LE308" s="862">
        <v>0</v>
      </c>
      <c r="LF308" s="862">
        <v>0</v>
      </c>
      <c r="LG308" s="862">
        <v>0</v>
      </c>
      <c r="LH308" s="862">
        <v>0</v>
      </c>
      <c r="LI308" s="862">
        <v>0</v>
      </c>
      <c r="LJ308" s="862">
        <v>0</v>
      </c>
      <c r="LK308" s="862">
        <v>0</v>
      </c>
      <c r="LL308" s="862">
        <v>0</v>
      </c>
      <c r="LM308" s="862">
        <v>0</v>
      </c>
      <c r="LN308" s="862">
        <v>0</v>
      </c>
      <c r="LO308" s="862">
        <v>0</v>
      </c>
      <c r="LP308" s="862">
        <v>0</v>
      </c>
      <c r="LQ308" s="862">
        <v>0</v>
      </c>
      <c r="LR308" s="862">
        <v>0</v>
      </c>
      <c r="LS308" s="862">
        <v>0</v>
      </c>
      <c r="LT308" s="862">
        <v>0</v>
      </c>
      <c r="LU308" s="862">
        <v>0</v>
      </c>
      <c r="LV308" s="862">
        <v>0</v>
      </c>
      <c r="LW308" s="862">
        <v>0</v>
      </c>
      <c r="LX308" s="862">
        <v>0</v>
      </c>
      <c r="LY308" s="862">
        <v>0</v>
      </c>
      <c r="LZ308" s="862">
        <v>0</v>
      </c>
      <c r="MA308" s="862">
        <v>0</v>
      </c>
      <c r="MB308" s="862">
        <v>0</v>
      </c>
      <c r="MC308" s="862">
        <v>0</v>
      </c>
      <c r="MD308" s="862">
        <v>0</v>
      </c>
      <c r="ME308" s="862">
        <v>0</v>
      </c>
      <c r="MF308" s="862">
        <v>0</v>
      </c>
      <c r="MG308" s="862">
        <v>0</v>
      </c>
      <c r="MH308" s="862">
        <v>0</v>
      </c>
      <c r="MI308" s="862">
        <v>0</v>
      </c>
      <c r="MJ308" s="862">
        <v>0</v>
      </c>
      <c r="MK308" s="862">
        <v>0</v>
      </c>
      <c r="ML308" s="862">
        <v>0</v>
      </c>
      <c r="MM308" s="862">
        <v>0</v>
      </c>
      <c r="MN308" s="862">
        <v>0</v>
      </c>
      <c r="MO308" s="862">
        <v>0</v>
      </c>
      <c r="MP308" s="862">
        <v>0</v>
      </c>
      <c r="MQ308" s="862">
        <v>0</v>
      </c>
      <c r="MR308" s="862">
        <v>0</v>
      </c>
      <c r="MS308" s="862">
        <v>0</v>
      </c>
      <c r="MT308" s="862">
        <v>0</v>
      </c>
      <c r="MU308" s="862">
        <v>0</v>
      </c>
      <c r="MV308" s="862">
        <v>0</v>
      </c>
      <c r="MW308" s="862">
        <v>0</v>
      </c>
      <c r="MX308" s="862">
        <v>0</v>
      </c>
      <c r="MY308" s="862">
        <v>0</v>
      </c>
      <c r="MZ308" s="862">
        <v>0</v>
      </c>
      <c r="NA308" s="862">
        <v>0</v>
      </c>
      <c r="NB308" s="862">
        <v>0</v>
      </c>
      <c r="NC308" s="862">
        <v>0</v>
      </c>
      <c r="ND308" s="862">
        <v>0</v>
      </c>
      <c r="NE308" s="862">
        <v>0</v>
      </c>
      <c r="NF308" s="862">
        <v>0</v>
      </c>
      <c r="NG308" s="862">
        <v>0</v>
      </c>
      <c r="NH308" s="862">
        <v>0</v>
      </c>
      <c r="NI308" s="862">
        <v>0</v>
      </c>
      <c r="NJ308" s="862">
        <v>0</v>
      </c>
      <c r="NK308" s="862">
        <v>0</v>
      </c>
      <c r="NL308" s="862">
        <v>0</v>
      </c>
      <c r="NM308" s="862">
        <v>0</v>
      </c>
      <c r="NN308" s="862">
        <v>0</v>
      </c>
      <c r="NO308" s="862">
        <v>0</v>
      </c>
      <c r="NP308" s="862">
        <v>0</v>
      </c>
      <c r="NQ308" s="862">
        <v>0</v>
      </c>
      <c r="NR308" s="862">
        <v>0</v>
      </c>
      <c r="NS308" s="862">
        <v>0</v>
      </c>
      <c r="NT308" s="862">
        <v>0</v>
      </c>
      <c r="NU308" s="862">
        <v>0</v>
      </c>
      <c r="NV308" s="862">
        <v>0</v>
      </c>
      <c r="NW308" s="862">
        <v>0</v>
      </c>
      <c r="NX308" s="862">
        <v>0</v>
      </c>
      <c r="NY308" s="862">
        <v>0</v>
      </c>
      <c r="NZ308" s="862">
        <v>0</v>
      </c>
      <c r="OA308" s="862">
        <v>0</v>
      </c>
      <c r="OB308" s="862">
        <v>0</v>
      </c>
      <c r="OC308" s="862">
        <v>0</v>
      </c>
      <c r="OD308" s="862">
        <v>0</v>
      </c>
      <c r="OE308" s="862">
        <v>0</v>
      </c>
      <c r="OF308" s="862">
        <v>0</v>
      </c>
      <c r="OG308" s="862">
        <v>0</v>
      </c>
      <c r="OH308" s="862">
        <v>0</v>
      </c>
      <c r="OI308" s="862">
        <v>0</v>
      </c>
      <c r="OJ308" s="862">
        <v>0</v>
      </c>
      <c r="OK308" s="862">
        <v>0</v>
      </c>
      <c r="OL308" s="862">
        <v>0</v>
      </c>
      <c r="OM308" s="862">
        <v>0</v>
      </c>
      <c r="ON308" s="862">
        <v>0</v>
      </c>
      <c r="OO308" s="862">
        <v>0</v>
      </c>
      <c r="OP308" s="862">
        <v>0</v>
      </c>
      <c r="OQ308" s="862">
        <v>0</v>
      </c>
      <c r="OR308" s="862">
        <v>0</v>
      </c>
      <c r="OS308" s="862">
        <v>0</v>
      </c>
      <c r="OT308" s="862">
        <v>0</v>
      </c>
      <c r="OU308" s="862">
        <v>0</v>
      </c>
      <c r="OV308" s="862">
        <v>0</v>
      </c>
      <c r="OW308" s="862">
        <v>0</v>
      </c>
      <c r="OX308" s="862">
        <v>0</v>
      </c>
      <c r="OY308" s="862">
        <v>0</v>
      </c>
      <c r="OZ308" s="862">
        <v>0</v>
      </c>
      <c r="PA308" s="862">
        <v>0</v>
      </c>
      <c r="PB308" s="862">
        <v>0</v>
      </c>
      <c r="PC308" s="862">
        <v>0</v>
      </c>
      <c r="PD308" s="862">
        <v>0</v>
      </c>
      <c r="PE308" s="862">
        <v>0</v>
      </c>
      <c r="PF308" s="862">
        <v>0</v>
      </c>
      <c r="PG308" s="862">
        <v>0</v>
      </c>
      <c r="PH308" s="862">
        <v>0</v>
      </c>
      <c r="PI308" s="862">
        <v>0</v>
      </c>
      <c r="PJ308" s="862">
        <v>0</v>
      </c>
      <c r="PK308" s="862">
        <v>0</v>
      </c>
      <c r="PL308" s="862">
        <v>0</v>
      </c>
      <c r="PM308" s="862">
        <v>0</v>
      </c>
      <c r="PN308" s="862">
        <v>0</v>
      </c>
      <c r="PO308" s="862">
        <v>0</v>
      </c>
      <c r="PP308" s="862">
        <v>0</v>
      </c>
      <c r="PQ308" s="862">
        <v>0</v>
      </c>
      <c r="PR308" s="862">
        <v>0</v>
      </c>
      <c r="PS308" s="862">
        <v>0</v>
      </c>
      <c r="PT308" s="862">
        <v>0</v>
      </c>
      <c r="PU308" s="862">
        <v>0</v>
      </c>
      <c r="PV308" s="862">
        <v>0</v>
      </c>
      <c r="PW308" s="862">
        <v>0</v>
      </c>
      <c r="PX308" s="862">
        <v>0</v>
      </c>
      <c r="PY308" s="862">
        <v>0</v>
      </c>
      <c r="PZ308" s="862">
        <v>0</v>
      </c>
      <c r="QA308" s="862">
        <v>0</v>
      </c>
      <c r="QB308" s="862">
        <v>0</v>
      </c>
      <c r="QC308" s="862">
        <v>0</v>
      </c>
      <c r="QD308" s="862">
        <v>0</v>
      </c>
      <c r="QE308" s="862">
        <v>0</v>
      </c>
      <c r="QF308" s="862">
        <v>0</v>
      </c>
      <c r="QG308" s="862">
        <v>0</v>
      </c>
      <c r="QH308" s="862">
        <v>0</v>
      </c>
      <c r="QI308" s="862">
        <v>0</v>
      </c>
      <c r="QJ308" s="862">
        <v>0</v>
      </c>
      <c r="QK308" s="862">
        <v>0</v>
      </c>
      <c r="QL308" s="862">
        <v>0</v>
      </c>
      <c r="QM308" s="862">
        <v>0</v>
      </c>
      <c r="QN308" s="862">
        <v>0</v>
      </c>
      <c r="QO308" s="862">
        <v>0</v>
      </c>
      <c r="QP308" s="862">
        <v>0</v>
      </c>
      <c r="QQ308" s="862">
        <v>0</v>
      </c>
      <c r="QR308" s="862">
        <v>0</v>
      </c>
      <c r="QS308" s="862">
        <v>0</v>
      </c>
      <c r="QT308" s="862">
        <v>0</v>
      </c>
      <c r="QU308" s="862">
        <v>0</v>
      </c>
      <c r="QV308" s="862">
        <v>0</v>
      </c>
      <c r="QW308" s="862">
        <v>0</v>
      </c>
      <c r="QX308" s="862">
        <v>0</v>
      </c>
      <c r="QY308" s="862">
        <v>0</v>
      </c>
      <c r="QZ308" s="862">
        <v>0</v>
      </c>
      <c r="RA308" s="862">
        <v>0</v>
      </c>
      <c r="RB308" s="862">
        <v>0</v>
      </c>
      <c r="RC308" s="862">
        <v>0</v>
      </c>
      <c r="RD308" s="862">
        <v>0</v>
      </c>
      <c r="RE308" s="862">
        <v>0</v>
      </c>
      <c r="RF308" s="862">
        <v>0</v>
      </c>
      <c r="RG308" s="862">
        <v>0</v>
      </c>
      <c r="RH308" s="862">
        <v>0</v>
      </c>
      <c r="RI308" s="862">
        <v>0</v>
      </c>
      <c r="RJ308" s="862">
        <v>0</v>
      </c>
      <c r="RK308" s="862">
        <v>0</v>
      </c>
      <c r="RL308" s="862">
        <v>0</v>
      </c>
      <c r="RM308" s="862">
        <v>0</v>
      </c>
      <c r="RN308" s="862">
        <v>0</v>
      </c>
      <c r="RO308" s="862">
        <v>0</v>
      </c>
      <c r="RP308" s="862">
        <v>0</v>
      </c>
      <c r="RQ308" s="862">
        <v>0</v>
      </c>
      <c r="RR308" s="862">
        <v>0</v>
      </c>
      <c r="RS308" s="862">
        <v>0</v>
      </c>
      <c r="RT308" s="862">
        <v>0</v>
      </c>
      <c r="RU308" s="862">
        <v>0</v>
      </c>
      <c r="RV308" s="862">
        <v>0</v>
      </c>
      <c r="RW308" s="862">
        <v>0</v>
      </c>
      <c r="RX308" s="862">
        <v>0</v>
      </c>
      <c r="RY308" s="862">
        <v>0</v>
      </c>
      <c r="RZ308" s="862">
        <v>0</v>
      </c>
      <c r="SA308" s="862">
        <v>0</v>
      </c>
      <c r="SB308" s="862">
        <v>0</v>
      </c>
      <c r="SC308" s="862">
        <v>0</v>
      </c>
      <c r="SD308" s="862">
        <v>0</v>
      </c>
      <c r="SE308" s="862">
        <v>0</v>
      </c>
      <c r="SF308" s="862">
        <v>0</v>
      </c>
      <c r="SG308" s="862">
        <v>0</v>
      </c>
      <c r="SH308" s="862">
        <v>0</v>
      </c>
      <c r="SI308" s="862">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932</v>
      </c>
      <c r="J309" s="764"/>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933</v>
      </c>
      <c r="J310" s="766"/>
      <c r="K310" s="863">
        <v>0</v>
      </c>
      <c r="L310" s="863">
        <v>0</v>
      </c>
      <c r="M310" s="863">
        <v>0</v>
      </c>
      <c r="N310" s="863">
        <v>0</v>
      </c>
      <c r="O310" s="863">
        <v>0</v>
      </c>
      <c r="P310" s="863">
        <v>0</v>
      </c>
      <c r="Q310" s="863">
        <v>0</v>
      </c>
      <c r="R310" s="863">
        <v>0</v>
      </c>
      <c r="S310" s="863">
        <v>0</v>
      </c>
      <c r="T310" s="863">
        <v>0</v>
      </c>
      <c r="U310" s="863">
        <v>0</v>
      </c>
      <c r="V310" s="863">
        <v>0</v>
      </c>
      <c r="W310" s="863">
        <v>0</v>
      </c>
      <c r="X310" s="863">
        <v>0</v>
      </c>
      <c r="Y310" s="863">
        <v>0</v>
      </c>
      <c r="Z310" s="863">
        <v>0</v>
      </c>
      <c r="AA310" s="863">
        <v>0</v>
      </c>
      <c r="AB310" s="863">
        <v>0</v>
      </c>
      <c r="AC310" s="863">
        <v>0</v>
      </c>
      <c r="AD310" s="863">
        <v>0</v>
      </c>
      <c r="AE310" s="863">
        <v>0</v>
      </c>
      <c r="AF310" s="863">
        <v>0</v>
      </c>
      <c r="AG310" s="863">
        <v>0</v>
      </c>
      <c r="AH310" s="863">
        <v>0</v>
      </c>
      <c r="AI310" s="863">
        <v>0</v>
      </c>
      <c r="AJ310" s="863">
        <v>0</v>
      </c>
      <c r="AK310" s="863">
        <v>0</v>
      </c>
      <c r="AL310" s="863">
        <v>0</v>
      </c>
      <c r="AM310" s="863">
        <v>0</v>
      </c>
      <c r="AN310" s="863">
        <v>0</v>
      </c>
      <c r="AO310" s="863">
        <v>0</v>
      </c>
      <c r="AP310" s="863">
        <v>0</v>
      </c>
      <c r="AQ310" s="863">
        <v>0</v>
      </c>
      <c r="AR310" s="863">
        <v>0</v>
      </c>
      <c r="AS310" s="863">
        <v>0</v>
      </c>
      <c r="AT310" s="863">
        <v>0</v>
      </c>
      <c r="AU310" s="863">
        <v>0</v>
      </c>
      <c r="AV310" s="863">
        <v>0</v>
      </c>
      <c r="AW310" s="863">
        <v>0</v>
      </c>
      <c r="AX310" s="863">
        <v>0</v>
      </c>
      <c r="AY310" s="863">
        <v>0</v>
      </c>
      <c r="AZ310" s="863">
        <v>0</v>
      </c>
      <c r="BA310" s="863">
        <v>0</v>
      </c>
      <c r="BB310" s="863">
        <v>0</v>
      </c>
      <c r="BC310" s="863">
        <v>0</v>
      </c>
      <c r="BD310" s="863">
        <v>0</v>
      </c>
      <c r="BE310" s="863">
        <v>0</v>
      </c>
      <c r="BF310" s="863">
        <v>0</v>
      </c>
      <c r="BG310" s="863">
        <v>0</v>
      </c>
      <c r="BH310" s="863">
        <v>0</v>
      </c>
      <c r="BI310" s="863">
        <v>0</v>
      </c>
      <c r="BJ310" s="863">
        <v>0</v>
      </c>
      <c r="BK310" s="863">
        <v>0</v>
      </c>
      <c r="BL310" s="863">
        <v>0</v>
      </c>
      <c r="BM310" s="863">
        <v>0</v>
      </c>
      <c r="BN310" s="863">
        <v>0</v>
      </c>
      <c r="BO310" s="863">
        <v>0</v>
      </c>
      <c r="BP310" s="863">
        <v>0</v>
      </c>
      <c r="BQ310" s="863">
        <v>0</v>
      </c>
      <c r="BR310" s="863">
        <v>0</v>
      </c>
      <c r="BS310" s="863">
        <v>0</v>
      </c>
      <c r="BT310" s="863">
        <v>0</v>
      </c>
      <c r="BU310" s="863">
        <v>0</v>
      </c>
      <c r="BV310" s="863">
        <v>0</v>
      </c>
      <c r="BW310" s="863">
        <v>0</v>
      </c>
      <c r="BX310" s="863">
        <v>0</v>
      </c>
      <c r="BY310" s="863">
        <v>0</v>
      </c>
      <c r="BZ310" s="863">
        <v>0</v>
      </c>
      <c r="CA310" s="863">
        <v>0</v>
      </c>
      <c r="CB310" s="863">
        <v>0</v>
      </c>
      <c r="CC310" s="863">
        <v>0</v>
      </c>
      <c r="CD310" s="863">
        <v>0</v>
      </c>
      <c r="CE310" s="863">
        <v>0</v>
      </c>
      <c r="CF310" s="863">
        <v>0</v>
      </c>
      <c r="CG310" s="863">
        <v>0</v>
      </c>
      <c r="CH310" s="863">
        <v>0</v>
      </c>
      <c r="CI310" s="863">
        <v>0</v>
      </c>
      <c r="CJ310" s="863">
        <v>0</v>
      </c>
      <c r="CK310" s="863">
        <v>0</v>
      </c>
      <c r="CL310" s="863">
        <v>0</v>
      </c>
      <c r="CM310" s="863">
        <v>0</v>
      </c>
      <c r="CN310" s="863">
        <v>0</v>
      </c>
      <c r="CO310" s="863">
        <v>0</v>
      </c>
      <c r="CP310" s="863">
        <v>0</v>
      </c>
      <c r="CQ310" s="863">
        <v>0</v>
      </c>
      <c r="CR310" s="863">
        <v>0</v>
      </c>
      <c r="CS310" s="863">
        <v>0</v>
      </c>
      <c r="CT310" s="863">
        <v>0</v>
      </c>
      <c r="CU310" s="863">
        <v>0</v>
      </c>
      <c r="CV310" s="863">
        <v>0</v>
      </c>
      <c r="CW310" s="863">
        <v>0</v>
      </c>
      <c r="CX310" s="863">
        <v>0</v>
      </c>
      <c r="CY310" s="863">
        <v>0</v>
      </c>
      <c r="CZ310" s="863">
        <v>0</v>
      </c>
      <c r="DA310" s="863">
        <v>0</v>
      </c>
      <c r="DB310" s="863">
        <v>0</v>
      </c>
      <c r="DC310" s="863">
        <v>0</v>
      </c>
      <c r="DD310" s="863">
        <v>0</v>
      </c>
      <c r="DE310" s="863">
        <v>0</v>
      </c>
      <c r="DF310" s="863">
        <v>0</v>
      </c>
      <c r="DG310" s="863">
        <v>0</v>
      </c>
      <c r="DH310" s="863">
        <v>0</v>
      </c>
      <c r="DI310" s="863">
        <v>0</v>
      </c>
      <c r="DJ310" s="863">
        <v>0</v>
      </c>
      <c r="DK310" s="863">
        <v>0</v>
      </c>
      <c r="DL310" s="863">
        <v>0</v>
      </c>
      <c r="DM310" s="863">
        <v>0</v>
      </c>
      <c r="DN310" s="863">
        <v>0</v>
      </c>
      <c r="DO310" s="863">
        <v>0</v>
      </c>
      <c r="DP310" s="863">
        <v>0</v>
      </c>
      <c r="DQ310" s="863">
        <v>0</v>
      </c>
      <c r="DR310" s="863">
        <v>0</v>
      </c>
      <c r="DS310" s="863">
        <v>0</v>
      </c>
      <c r="DT310" s="863">
        <v>0</v>
      </c>
      <c r="DU310" s="863">
        <v>0</v>
      </c>
      <c r="DV310" s="863">
        <v>0</v>
      </c>
      <c r="DW310" s="863">
        <v>0</v>
      </c>
      <c r="DX310" s="863">
        <v>0</v>
      </c>
      <c r="DY310" s="863">
        <v>0</v>
      </c>
      <c r="DZ310" s="863">
        <v>0</v>
      </c>
      <c r="EA310" s="863">
        <v>0</v>
      </c>
      <c r="EB310" s="863">
        <v>0</v>
      </c>
      <c r="EC310" s="863">
        <v>0</v>
      </c>
      <c r="ED310" s="863">
        <v>0</v>
      </c>
      <c r="EE310" s="863">
        <v>0</v>
      </c>
      <c r="EF310" s="863">
        <v>0</v>
      </c>
      <c r="EG310" s="863">
        <v>0</v>
      </c>
      <c r="EH310" s="863">
        <v>0</v>
      </c>
      <c r="EI310" s="863">
        <v>0</v>
      </c>
      <c r="EJ310" s="863">
        <v>0</v>
      </c>
      <c r="EK310" s="863">
        <v>0</v>
      </c>
      <c r="EL310" s="863">
        <v>0</v>
      </c>
      <c r="EM310" s="863">
        <v>0</v>
      </c>
      <c r="EN310" s="863">
        <v>0</v>
      </c>
      <c r="EO310" s="863">
        <v>0</v>
      </c>
      <c r="EP310" s="863">
        <v>0</v>
      </c>
      <c r="EQ310" s="863">
        <v>0</v>
      </c>
      <c r="ER310" s="863">
        <v>0</v>
      </c>
      <c r="ES310" s="863">
        <v>0</v>
      </c>
      <c r="ET310" s="863">
        <v>0</v>
      </c>
      <c r="EU310" s="863">
        <v>0</v>
      </c>
      <c r="EV310" s="863">
        <v>0</v>
      </c>
      <c r="EW310" s="863">
        <v>0</v>
      </c>
      <c r="EX310" s="863">
        <v>0</v>
      </c>
      <c r="EY310" s="863">
        <v>0</v>
      </c>
      <c r="EZ310" s="863">
        <v>0</v>
      </c>
      <c r="FA310" s="863">
        <v>0</v>
      </c>
      <c r="FB310" s="863">
        <v>0</v>
      </c>
      <c r="FC310" s="863">
        <v>0</v>
      </c>
      <c r="FD310" s="863">
        <v>0</v>
      </c>
      <c r="FE310" s="863">
        <v>0</v>
      </c>
      <c r="FF310" s="863">
        <v>0</v>
      </c>
      <c r="FG310" s="863">
        <v>0</v>
      </c>
      <c r="FH310" s="863">
        <v>0</v>
      </c>
      <c r="FI310" s="863">
        <v>0</v>
      </c>
      <c r="FJ310" s="863">
        <v>0</v>
      </c>
      <c r="FK310" s="863">
        <v>0</v>
      </c>
      <c r="FL310" s="863">
        <v>0</v>
      </c>
      <c r="FM310" s="863">
        <v>0</v>
      </c>
      <c r="FN310" s="863">
        <v>0</v>
      </c>
      <c r="FO310" s="863">
        <v>0</v>
      </c>
      <c r="FP310" s="863">
        <v>0</v>
      </c>
      <c r="FQ310" s="863">
        <v>0</v>
      </c>
      <c r="FR310" s="863">
        <v>0</v>
      </c>
      <c r="FS310" s="863">
        <v>0</v>
      </c>
      <c r="FT310" s="863">
        <v>0</v>
      </c>
      <c r="FU310" s="863">
        <v>0</v>
      </c>
      <c r="FV310" s="863">
        <v>0</v>
      </c>
      <c r="FW310" s="863">
        <v>0</v>
      </c>
      <c r="FX310" s="863">
        <v>0</v>
      </c>
      <c r="FY310" s="863">
        <v>0</v>
      </c>
      <c r="FZ310" s="863">
        <v>0</v>
      </c>
      <c r="GA310" s="863">
        <v>0</v>
      </c>
      <c r="GB310" s="863">
        <v>0</v>
      </c>
      <c r="GC310" s="863">
        <v>0</v>
      </c>
      <c r="GD310" s="863">
        <v>0</v>
      </c>
      <c r="GE310" s="863">
        <v>0</v>
      </c>
      <c r="GF310" s="863">
        <v>0</v>
      </c>
      <c r="GG310" s="863">
        <v>0</v>
      </c>
      <c r="GH310" s="863">
        <v>0</v>
      </c>
      <c r="GI310" s="863">
        <v>0</v>
      </c>
      <c r="GJ310" s="863">
        <v>0</v>
      </c>
      <c r="GK310" s="863">
        <v>0</v>
      </c>
      <c r="GL310" s="863">
        <v>0</v>
      </c>
      <c r="GM310" s="863">
        <v>0</v>
      </c>
      <c r="GN310" s="863">
        <v>0</v>
      </c>
      <c r="GO310" s="863">
        <v>0</v>
      </c>
      <c r="GP310" s="863">
        <v>0</v>
      </c>
      <c r="GQ310" s="863">
        <v>0</v>
      </c>
      <c r="GR310" s="863">
        <v>0</v>
      </c>
      <c r="GS310" s="863">
        <v>0</v>
      </c>
      <c r="GT310" s="863">
        <v>0</v>
      </c>
      <c r="GU310" s="863">
        <v>0</v>
      </c>
      <c r="GV310" s="863">
        <v>0</v>
      </c>
      <c r="GW310" s="863">
        <v>0</v>
      </c>
      <c r="GX310" s="863">
        <v>0</v>
      </c>
      <c r="GY310" s="863">
        <v>0</v>
      </c>
      <c r="GZ310" s="863">
        <v>0</v>
      </c>
      <c r="HA310" s="863">
        <v>0</v>
      </c>
      <c r="HB310" s="863">
        <v>0</v>
      </c>
      <c r="HC310" s="863">
        <v>0</v>
      </c>
      <c r="HD310" s="863">
        <v>0</v>
      </c>
      <c r="HE310" s="863">
        <v>0</v>
      </c>
      <c r="HF310" s="863">
        <v>0</v>
      </c>
      <c r="HG310" s="863">
        <v>0</v>
      </c>
      <c r="HH310" s="863">
        <v>0</v>
      </c>
      <c r="HI310" s="863">
        <v>0</v>
      </c>
      <c r="HJ310" s="863">
        <v>0</v>
      </c>
      <c r="HK310" s="863">
        <v>0</v>
      </c>
      <c r="HL310" s="863">
        <v>0</v>
      </c>
      <c r="HM310" s="863">
        <v>0</v>
      </c>
      <c r="HN310" s="863">
        <v>0</v>
      </c>
      <c r="HO310" s="863">
        <v>0</v>
      </c>
      <c r="HP310" s="863">
        <v>0</v>
      </c>
      <c r="HQ310" s="863">
        <v>0</v>
      </c>
      <c r="HR310" s="863">
        <v>0</v>
      </c>
      <c r="HS310" s="863">
        <v>0</v>
      </c>
      <c r="HT310" s="863">
        <v>0</v>
      </c>
      <c r="HU310" s="863">
        <v>0</v>
      </c>
      <c r="HV310" s="863">
        <v>0</v>
      </c>
      <c r="HW310" s="863">
        <v>0</v>
      </c>
      <c r="HX310" s="863">
        <v>0</v>
      </c>
      <c r="HY310" s="863">
        <v>0</v>
      </c>
      <c r="HZ310" s="863">
        <v>0</v>
      </c>
      <c r="IA310" s="863">
        <v>0</v>
      </c>
      <c r="IB310" s="863">
        <v>0</v>
      </c>
      <c r="IC310" s="863">
        <v>0</v>
      </c>
      <c r="ID310" s="863">
        <v>0</v>
      </c>
      <c r="IE310" s="863">
        <v>0</v>
      </c>
      <c r="IF310" s="863">
        <v>0</v>
      </c>
      <c r="IG310" s="863">
        <v>0</v>
      </c>
      <c r="IH310" s="863">
        <v>0</v>
      </c>
      <c r="II310" s="863">
        <v>0</v>
      </c>
      <c r="IJ310" s="863">
        <v>0</v>
      </c>
      <c r="IK310" s="863">
        <v>0</v>
      </c>
      <c r="IL310" s="863">
        <v>0</v>
      </c>
      <c r="IM310" s="863">
        <v>0</v>
      </c>
      <c r="IN310" s="863">
        <v>0</v>
      </c>
      <c r="IO310" s="863">
        <v>0</v>
      </c>
      <c r="IP310" s="863">
        <v>0</v>
      </c>
      <c r="IQ310" s="863">
        <v>0</v>
      </c>
      <c r="IR310" s="863">
        <v>0</v>
      </c>
      <c r="IS310" s="863">
        <v>0</v>
      </c>
      <c r="IT310" s="863">
        <v>0</v>
      </c>
      <c r="IU310" s="863">
        <v>0</v>
      </c>
      <c r="IV310" s="863">
        <v>0</v>
      </c>
      <c r="IW310" s="863">
        <v>0</v>
      </c>
      <c r="IX310" s="863">
        <v>0</v>
      </c>
      <c r="IY310" s="863">
        <v>0</v>
      </c>
      <c r="IZ310" s="863">
        <v>0</v>
      </c>
      <c r="JA310" s="863">
        <v>0</v>
      </c>
      <c r="JB310" s="863">
        <v>0</v>
      </c>
      <c r="JC310" s="863">
        <v>0</v>
      </c>
      <c r="JD310" s="863">
        <v>0</v>
      </c>
      <c r="JE310" s="863">
        <v>0</v>
      </c>
      <c r="JF310" s="863">
        <v>0</v>
      </c>
      <c r="JG310" s="863">
        <v>0</v>
      </c>
      <c r="JH310" s="863">
        <v>0</v>
      </c>
      <c r="JI310" s="863">
        <v>0</v>
      </c>
      <c r="JJ310" s="863">
        <v>0</v>
      </c>
      <c r="JK310" s="863">
        <v>0</v>
      </c>
      <c r="JL310" s="863">
        <v>0</v>
      </c>
      <c r="JM310" s="863">
        <v>0</v>
      </c>
      <c r="JN310" s="863">
        <v>0</v>
      </c>
      <c r="JO310" s="863">
        <v>0</v>
      </c>
      <c r="JP310" s="863">
        <v>0</v>
      </c>
      <c r="JQ310" s="863">
        <v>0</v>
      </c>
      <c r="JR310" s="863">
        <v>0</v>
      </c>
      <c r="JS310" s="863">
        <v>0</v>
      </c>
      <c r="JT310" s="863">
        <v>0</v>
      </c>
      <c r="JU310" s="863">
        <v>0</v>
      </c>
      <c r="JV310" s="863">
        <v>0</v>
      </c>
      <c r="JW310" s="863">
        <v>0</v>
      </c>
      <c r="JX310" s="863">
        <v>0</v>
      </c>
      <c r="JY310" s="863">
        <v>0</v>
      </c>
      <c r="JZ310" s="863">
        <v>0</v>
      </c>
      <c r="KA310" s="863">
        <v>0</v>
      </c>
      <c r="KB310" s="863">
        <v>0</v>
      </c>
      <c r="KC310" s="863">
        <v>0</v>
      </c>
      <c r="KD310" s="863">
        <v>0</v>
      </c>
      <c r="KE310" s="863">
        <v>0</v>
      </c>
      <c r="KF310" s="863">
        <v>0</v>
      </c>
      <c r="KG310" s="863">
        <v>0</v>
      </c>
      <c r="KH310" s="863">
        <v>0</v>
      </c>
      <c r="KI310" s="863">
        <v>0</v>
      </c>
      <c r="KJ310" s="863">
        <v>0</v>
      </c>
      <c r="KK310" s="863">
        <v>0</v>
      </c>
      <c r="KL310" s="863">
        <v>0</v>
      </c>
      <c r="KM310" s="863">
        <v>0</v>
      </c>
      <c r="KN310" s="863">
        <v>0</v>
      </c>
      <c r="KO310" s="863">
        <v>0</v>
      </c>
      <c r="KP310" s="863">
        <v>0</v>
      </c>
      <c r="KQ310" s="863">
        <v>0</v>
      </c>
      <c r="KR310" s="863">
        <v>0</v>
      </c>
      <c r="KS310" s="863">
        <v>0</v>
      </c>
      <c r="KT310" s="863">
        <v>0</v>
      </c>
      <c r="KU310" s="863">
        <v>0</v>
      </c>
      <c r="KV310" s="863">
        <v>0</v>
      </c>
      <c r="KW310" s="863">
        <v>0</v>
      </c>
      <c r="KX310" s="863">
        <v>0</v>
      </c>
      <c r="KY310" s="863">
        <v>0</v>
      </c>
      <c r="KZ310" s="863">
        <v>0</v>
      </c>
      <c r="LA310" s="863">
        <v>0</v>
      </c>
      <c r="LB310" s="863">
        <v>0</v>
      </c>
      <c r="LC310" s="863">
        <v>0</v>
      </c>
      <c r="LD310" s="863">
        <v>0</v>
      </c>
      <c r="LE310" s="863">
        <v>0</v>
      </c>
      <c r="LF310" s="863">
        <v>0</v>
      </c>
      <c r="LG310" s="863">
        <v>0</v>
      </c>
      <c r="LH310" s="863">
        <v>0</v>
      </c>
      <c r="LI310" s="863">
        <v>0</v>
      </c>
      <c r="LJ310" s="863">
        <v>0</v>
      </c>
      <c r="LK310" s="863">
        <v>0</v>
      </c>
      <c r="LL310" s="863">
        <v>0</v>
      </c>
      <c r="LM310" s="863">
        <v>0</v>
      </c>
      <c r="LN310" s="863">
        <v>0</v>
      </c>
      <c r="LO310" s="863">
        <v>0</v>
      </c>
      <c r="LP310" s="863">
        <v>0</v>
      </c>
      <c r="LQ310" s="863">
        <v>0</v>
      </c>
      <c r="LR310" s="863">
        <v>0</v>
      </c>
      <c r="LS310" s="863">
        <v>0</v>
      </c>
      <c r="LT310" s="863">
        <v>0</v>
      </c>
      <c r="LU310" s="863">
        <v>0</v>
      </c>
      <c r="LV310" s="863">
        <v>0</v>
      </c>
      <c r="LW310" s="863">
        <v>0</v>
      </c>
      <c r="LX310" s="863">
        <v>0</v>
      </c>
      <c r="LY310" s="863">
        <v>0</v>
      </c>
      <c r="LZ310" s="863">
        <v>0</v>
      </c>
      <c r="MA310" s="863">
        <v>0</v>
      </c>
      <c r="MB310" s="863">
        <v>0</v>
      </c>
      <c r="MC310" s="863">
        <v>0</v>
      </c>
      <c r="MD310" s="863">
        <v>0</v>
      </c>
      <c r="ME310" s="863">
        <v>0</v>
      </c>
      <c r="MF310" s="863">
        <v>0</v>
      </c>
      <c r="MG310" s="863">
        <v>0</v>
      </c>
      <c r="MH310" s="863">
        <v>0</v>
      </c>
      <c r="MI310" s="863">
        <v>0</v>
      </c>
      <c r="MJ310" s="863">
        <v>0</v>
      </c>
      <c r="MK310" s="863">
        <v>0</v>
      </c>
      <c r="ML310" s="863">
        <v>0</v>
      </c>
      <c r="MM310" s="863">
        <v>0</v>
      </c>
      <c r="MN310" s="863">
        <v>0</v>
      </c>
      <c r="MO310" s="863">
        <v>0</v>
      </c>
      <c r="MP310" s="863">
        <v>0</v>
      </c>
      <c r="MQ310" s="863">
        <v>0</v>
      </c>
      <c r="MR310" s="863">
        <v>0</v>
      </c>
      <c r="MS310" s="863">
        <v>0</v>
      </c>
      <c r="MT310" s="863">
        <v>0</v>
      </c>
      <c r="MU310" s="863">
        <v>0</v>
      </c>
      <c r="MV310" s="863">
        <v>0</v>
      </c>
      <c r="MW310" s="863">
        <v>0</v>
      </c>
      <c r="MX310" s="863">
        <v>0</v>
      </c>
      <c r="MY310" s="863">
        <v>0</v>
      </c>
      <c r="MZ310" s="863">
        <v>0</v>
      </c>
      <c r="NA310" s="863">
        <v>0</v>
      </c>
      <c r="NB310" s="863">
        <v>0</v>
      </c>
      <c r="NC310" s="863">
        <v>0</v>
      </c>
      <c r="ND310" s="863">
        <v>0</v>
      </c>
      <c r="NE310" s="863">
        <v>0</v>
      </c>
      <c r="NF310" s="863">
        <v>0</v>
      </c>
      <c r="NG310" s="863">
        <v>0</v>
      </c>
      <c r="NH310" s="863">
        <v>0</v>
      </c>
      <c r="NI310" s="863">
        <v>0</v>
      </c>
      <c r="NJ310" s="863">
        <v>0</v>
      </c>
      <c r="NK310" s="863">
        <v>0</v>
      </c>
      <c r="NL310" s="863">
        <v>0</v>
      </c>
      <c r="NM310" s="863">
        <v>0</v>
      </c>
      <c r="NN310" s="863">
        <v>0</v>
      </c>
      <c r="NO310" s="863">
        <v>0</v>
      </c>
      <c r="NP310" s="863">
        <v>0</v>
      </c>
      <c r="NQ310" s="863">
        <v>0</v>
      </c>
      <c r="NR310" s="863">
        <v>0</v>
      </c>
      <c r="NS310" s="863">
        <v>0</v>
      </c>
      <c r="NT310" s="863">
        <v>0</v>
      </c>
      <c r="NU310" s="863">
        <v>0</v>
      </c>
      <c r="NV310" s="863">
        <v>0</v>
      </c>
      <c r="NW310" s="863">
        <v>0</v>
      </c>
      <c r="NX310" s="863">
        <v>0</v>
      </c>
      <c r="NY310" s="863">
        <v>0</v>
      </c>
      <c r="NZ310" s="863">
        <v>0</v>
      </c>
      <c r="OA310" s="863">
        <v>0</v>
      </c>
      <c r="OB310" s="863">
        <v>0</v>
      </c>
      <c r="OC310" s="863">
        <v>0</v>
      </c>
      <c r="OD310" s="863">
        <v>0</v>
      </c>
      <c r="OE310" s="863">
        <v>0</v>
      </c>
      <c r="OF310" s="863">
        <v>0</v>
      </c>
      <c r="OG310" s="863">
        <v>0</v>
      </c>
      <c r="OH310" s="863">
        <v>0</v>
      </c>
      <c r="OI310" s="863">
        <v>0</v>
      </c>
      <c r="OJ310" s="863">
        <v>0</v>
      </c>
      <c r="OK310" s="863">
        <v>0</v>
      </c>
      <c r="OL310" s="863">
        <v>0</v>
      </c>
      <c r="OM310" s="863">
        <v>0</v>
      </c>
      <c r="ON310" s="863">
        <v>0</v>
      </c>
      <c r="OO310" s="863">
        <v>0</v>
      </c>
      <c r="OP310" s="863">
        <v>0</v>
      </c>
      <c r="OQ310" s="863">
        <v>0</v>
      </c>
      <c r="OR310" s="863">
        <v>0</v>
      </c>
      <c r="OS310" s="863">
        <v>0</v>
      </c>
      <c r="OT310" s="863">
        <v>0</v>
      </c>
      <c r="OU310" s="863">
        <v>0</v>
      </c>
      <c r="OV310" s="863">
        <v>0</v>
      </c>
      <c r="OW310" s="863">
        <v>0</v>
      </c>
      <c r="OX310" s="863">
        <v>0</v>
      </c>
      <c r="OY310" s="863">
        <v>0</v>
      </c>
      <c r="OZ310" s="863">
        <v>0</v>
      </c>
      <c r="PA310" s="863">
        <v>0</v>
      </c>
      <c r="PB310" s="863">
        <v>0</v>
      </c>
      <c r="PC310" s="863">
        <v>0</v>
      </c>
      <c r="PD310" s="863">
        <v>0</v>
      </c>
      <c r="PE310" s="863">
        <v>0</v>
      </c>
      <c r="PF310" s="863">
        <v>0</v>
      </c>
      <c r="PG310" s="863">
        <v>0</v>
      </c>
      <c r="PH310" s="863">
        <v>0</v>
      </c>
      <c r="PI310" s="863">
        <v>0</v>
      </c>
      <c r="PJ310" s="863">
        <v>0</v>
      </c>
      <c r="PK310" s="863">
        <v>0</v>
      </c>
      <c r="PL310" s="863">
        <v>0</v>
      </c>
      <c r="PM310" s="863">
        <v>0</v>
      </c>
      <c r="PN310" s="863">
        <v>0</v>
      </c>
      <c r="PO310" s="863">
        <v>0</v>
      </c>
      <c r="PP310" s="863">
        <v>0</v>
      </c>
      <c r="PQ310" s="863">
        <v>0</v>
      </c>
      <c r="PR310" s="863">
        <v>0</v>
      </c>
      <c r="PS310" s="863">
        <v>0</v>
      </c>
      <c r="PT310" s="863">
        <v>0</v>
      </c>
      <c r="PU310" s="863">
        <v>0</v>
      </c>
      <c r="PV310" s="863">
        <v>0</v>
      </c>
      <c r="PW310" s="863">
        <v>0</v>
      </c>
      <c r="PX310" s="863">
        <v>0</v>
      </c>
      <c r="PY310" s="863">
        <v>0</v>
      </c>
      <c r="PZ310" s="863">
        <v>0</v>
      </c>
      <c r="QA310" s="863">
        <v>0</v>
      </c>
      <c r="QB310" s="863">
        <v>0</v>
      </c>
      <c r="QC310" s="863">
        <v>0</v>
      </c>
      <c r="QD310" s="863">
        <v>0</v>
      </c>
      <c r="QE310" s="863">
        <v>0</v>
      </c>
      <c r="QF310" s="863">
        <v>0</v>
      </c>
      <c r="QG310" s="863">
        <v>0</v>
      </c>
      <c r="QH310" s="863">
        <v>0</v>
      </c>
      <c r="QI310" s="863">
        <v>0</v>
      </c>
      <c r="QJ310" s="863">
        <v>0</v>
      </c>
      <c r="QK310" s="863">
        <v>0</v>
      </c>
      <c r="QL310" s="863">
        <v>0</v>
      </c>
      <c r="QM310" s="863">
        <v>0</v>
      </c>
      <c r="QN310" s="863">
        <v>0</v>
      </c>
      <c r="QO310" s="863">
        <v>0</v>
      </c>
      <c r="QP310" s="863">
        <v>0</v>
      </c>
      <c r="QQ310" s="863">
        <v>0</v>
      </c>
      <c r="QR310" s="863">
        <v>0</v>
      </c>
      <c r="QS310" s="863">
        <v>0</v>
      </c>
      <c r="QT310" s="863">
        <v>0</v>
      </c>
      <c r="QU310" s="863">
        <v>0</v>
      </c>
      <c r="QV310" s="863">
        <v>0</v>
      </c>
      <c r="QW310" s="863">
        <v>0</v>
      </c>
      <c r="QX310" s="863">
        <v>0</v>
      </c>
      <c r="QY310" s="863">
        <v>0</v>
      </c>
      <c r="QZ310" s="863">
        <v>0</v>
      </c>
      <c r="RA310" s="863">
        <v>0</v>
      </c>
      <c r="RB310" s="863">
        <v>0</v>
      </c>
      <c r="RC310" s="863">
        <v>0</v>
      </c>
      <c r="RD310" s="863">
        <v>0</v>
      </c>
      <c r="RE310" s="863">
        <v>0</v>
      </c>
      <c r="RF310" s="863">
        <v>0</v>
      </c>
      <c r="RG310" s="863">
        <v>0</v>
      </c>
      <c r="RH310" s="863">
        <v>0</v>
      </c>
      <c r="RI310" s="863">
        <v>0</v>
      </c>
      <c r="RJ310" s="863">
        <v>0</v>
      </c>
      <c r="RK310" s="863">
        <v>0</v>
      </c>
      <c r="RL310" s="863">
        <v>0</v>
      </c>
      <c r="RM310" s="863">
        <v>0</v>
      </c>
      <c r="RN310" s="863">
        <v>0</v>
      </c>
      <c r="RO310" s="863">
        <v>0</v>
      </c>
      <c r="RP310" s="863">
        <v>0</v>
      </c>
      <c r="RQ310" s="863">
        <v>0</v>
      </c>
      <c r="RR310" s="863">
        <v>0</v>
      </c>
      <c r="RS310" s="863">
        <v>0</v>
      </c>
      <c r="RT310" s="863">
        <v>0</v>
      </c>
      <c r="RU310" s="863">
        <v>0</v>
      </c>
      <c r="RV310" s="863">
        <v>0</v>
      </c>
      <c r="RW310" s="863">
        <v>0</v>
      </c>
      <c r="RX310" s="863">
        <v>0</v>
      </c>
      <c r="RY310" s="863">
        <v>0</v>
      </c>
      <c r="RZ310" s="863">
        <v>0</v>
      </c>
      <c r="SA310" s="863">
        <v>0</v>
      </c>
      <c r="SB310" s="863">
        <v>0</v>
      </c>
      <c r="SC310" s="863">
        <v>0</v>
      </c>
      <c r="SD310" s="863">
        <v>0</v>
      </c>
      <c r="SE310" s="863">
        <v>0</v>
      </c>
      <c r="SF310" s="863">
        <v>0</v>
      </c>
      <c r="SG310" s="863">
        <v>0</v>
      </c>
      <c r="SH310" s="863">
        <v>0</v>
      </c>
      <c r="SI310" s="863">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623</v>
      </c>
      <c r="J311" s="762"/>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624</v>
      </c>
      <c r="J312" s="764"/>
      <c r="K312" s="862">
        <v>0</v>
      </c>
      <c r="L312" s="862">
        <v>0</v>
      </c>
      <c r="M312" s="862">
        <v>0</v>
      </c>
      <c r="N312" s="862">
        <v>0</v>
      </c>
      <c r="O312" s="862">
        <v>0</v>
      </c>
      <c r="P312" s="862">
        <v>0</v>
      </c>
      <c r="Q312" s="862">
        <v>0</v>
      </c>
      <c r="R312" s="862">
        <v>0</v>
      </c>
      <c r="S312" s="862">
        <v>0</v>
      </c>
      <c r="T312" s="862">
        <v>0</v>
      </c>
      <c r="U312" s="862">
        <v>0</v>
      </c>
      <c r="V312" s="862">
        <v>0</v>
      </c>
      <c r="W312" s="862">
        <v>0</v>
      </c>
      <c r="X312" s="862">
        <v>0</v>
      </c>
      <c r="Y312" s="862">
        <v>0</v>
      </c>
      <c r="Z312" s="862">
        <v>0</v>
      </c>
      <c r="AA312" s="862">
        <v>0</v>
      </c>
      <c r="AB312" s="862">
        <v>0</v>
      </c>
      <c r="AC312" s="862">
        <v>0</v>
      </c>
      <c r="AD312" s="862">
        <v>0</v>
      </c>
      <c r="AE312" s="862">
        <v>0</v>
      </c>
      <c r="AF312" s="862">
        <v>0</v>
      </c>
      <c r="AG312" s="862">
        <v>0</v>
      </c>
      <c r="AH312" s="862">
        <v>0</v>
      </c>
      <c r="AI312" s="862">
        <v>0</v>
      </c>
      <c r="AJ312" s="862">
        <v>0</v>
      </c>
      <c r="AK312" s="862">
        <v>0</v>
      </c>
      <c r="AL312" s="862">
        <v>0</v>
      </c>
      <c r="AM312" s="862">
        <v>0</v>
      </c>
      <c r="AN312" s="862">
        <v>0</v>
      </c>
      <c r="AO312" s="862">
        <v>0</v>
      </c>
      <c r="AP312" s="862">
        <v>0</v>
      </c>
      <c r="AQ312" s="862">
        <v>0</v>
      </c>
      <c r="AR312" s="862">
        <v>0</v>
      </c>
      <c r="AS312" s="862">
        <v>0</v>
      </c>
      <c r="AT312" s="862">
        <v>0</v>
      </c>
      <c r="AU312" s="862">
        <v>0</v>
      </c>
      <c r="AV312" s="862">
        <v>0</v>
      </c>
      <c r="AW312" s="862">
        <v>0</v>
      </c>
      <c r="AX312" s="862">
        <v>0</v>
      </c>
      <c r="AY312" s="862">
        <v>0</v>
      </c>
      <c r="AZ312" s="862">
        <v>0</v>
      </c>
      <c r="BA312" s="862">
        <v>0</v>
      </c>
      <c r="BB312" s="862">
        <v>0</v>
      </c>
      <c r="BC312" s="862">
        <v>0</v>
      </c>
      <c r="BD312" s="862">
        <v>0</v>
      </c>
      <c r="BE312" s="862">
        <v>0</v>
      </c>
      <c r="BF312" s="862">
        <v>0</v>
      </c>
      <c r="BG312" s="862">
        <v>0</v>
      </c>
      <c r="BH312" s="862">
        <v>0</v>
      </c>
      <c r="BI312" s="862">
        <v>0</v>
      </c>
      <c r="BJ312" s="862">
        <v>0</v>
      </c>
      <c r="BK312" s="862">
        <v>0</v>
      </c>
      <c r="BL312" s="862">
        <v>0</v>
      </c>
      <c r="BM312" s="862">
        <v>0</v>
      </c>
      <c r="BN312" s="862">
        <v>0</v>
      </c>
      <c r="BO312" s="862">
        <v>0</v>
      </c>
      <c r="BP312" s="862">
        <v>0</v>
      </c>
      <c r="BQ312" s="862">
        <v>0</v>
      </c>
      <c r="BR312" s="862">
        <v>0</v>
      </c>
      <c r="BS312" s="862">
        <v>0</v>
      </c>
      <c r="BT312" s="862">
        <v>0</v>
      </c>
      <c r="BU312" s="862">
        <v>0</v>
      </c>
      <c r="BV312" s="862">
        <v>0</v>
      </c>
      <c r="BW312" s="862">
        <v>0</v>
      </c>
      <c r="BX312" s="862">
        <v>0</v>
      </c>
      <c r="BY312" s="862">
        <v>0</v>
      </c>
      <c r="BZ312" s="862">
        <v>0</v>
      </c>
      <c r="CA312" s="862">
        <v>0</v>
      </c>
      <c r="CB312" s="862">
        <v>0</v>
      </c>
      <c r="CC312" s="862">
        <v>0</v>
      </c>
      <c r="CD312" s="862">
        <v>0</v>
      </c>
      <c r="CE312" s="862">
        <v>0</v>
      </c>
      <c r="CF312" s="862">
        <v>0</v>
      </c>
      <c r="CG312" s="862">
        <v>0</v>
      </c>
      <c r="CH312" s="862">
        <v>0</v>
      </c>
      <c r="CI312" s="862">
        <v>0</v>
      </c>
      <c r="CJ312" s="862">
        <v>0</v>
      </c>
      <c r="CK312" s="862">
        <v>0</v>
      </c>
      <c r="CL312" s="862">
        <v>0</v>
      </c>
      <c r="CM312" s="862">
        <v>0</v>
      </c>
      <c r="CN312" s="862">
        <v>0</v>
      </c>
      <c r="CO312" s="862">
        <v>0</v>
      </c>
      <c r="CP312" s="862">
        <v>0</v>
      </c>
      <c r="CQ312" s="862">
        <v>0</v>
      </c>
      <c r="CR312" s="862">
        <v>0</v>
      </c>
      <c r="CS312" s="862">
        <v>0</v>
      </c>
      <c r="CT312" s="862">
        <v>0</v>
      </c>
      <c r="CU312" s="862">
        <v>0</v>
      </c>
      <c r="CV312" s="862">
        <v>0</v>
      </c>
      <c r="CW312" s="862">
        <v>0</v>
      </c>
      <c r="CX312" s="862">
        <v>0</v>
      </c>
      <c r="CY312" s="862">
        <v>0</v>
      </c>
      <c r="CZ312" s="862">
        <v>0</v>
      </c>
      <c r="DA312" s="862">
        <v>0</v>
      </c>
      <c r="DB312" s="862">
        <v>0</v>
      </c>
      <c r="DC312" s="862">
        <v>0</v>
      </c>
      <c r="DD312" s="862">
        <v>0</v>
      </c>
      <c r="DE312" s="862">
        <v>0</v>
      </c>
      <c r="DF312" s="862">
        <v>0</v>
      </c>
      <c r="DG312" s="862">
        <v>0</v>
      </c>
      <c r="DH312" s="862">
        <v>0</v>
      </c>
      <c r="DI312" s="862">
        <v>0</v>
      </c>
      <c r="DJ312" s="862">
        <v>0</v>
      </c>
      <c r="DK312" s="862">
        <v>0</v>
      </c>
      <c r="DL312" s="862">
        <v>0</v>
      </c>
      <c r="DM312" s="862">
        <v>0</v>
      </c>
      <c r="DN312" s="862">
        <v>0</v>
      </c>
      <c r="DO312" s="862">
        <v>0</v>
      </c>
      <c r="DP312" s="862">
        <v>0</v>
      </c>
      <c r="DQ312" s="862">
        <v>0</v>
      </c>
      <c r="DR312" s="862">
        <v>0</v>
      </c>
      <c r="DS312" s="862">
        <v>0</v>
      </c>
      <c r="DT312" s="862">
        <v>0</v>
      </c>
      <c r="DU312" s="862">
        <v>0</v>
      </c>
      <c r="DV312" s="862">
        <v>0</v>
      </c>
      <c r="DW312" s="862">
        <v>0</v>
      </c>
      <c r="DX312" s="862">
        <v>0</v>
      </c>
      <c r="DY312" s="862">
        <v>0</v>
      </c>
      <c r="DZ312" s="862">
        <v>0</v>
      </c>
      <c r="EA312" s="862">
        <v>0</v>
      </c>
      <c r="EB312" s="862">
        <v>0</v>
      </c>
      <c r="EC312" s="862">
        <v>0</v>
      </c>
      <c r="ED312" s="862">
        <v>0</v>
      </c>
      <c r="EE312" s="862">
        <v>0</v>
      </c>
      <c r="EF312" s="862">
        <v>0</v>
      </c>
      <c r="EG312" s="862">
        <v>0</v>
      </c>
      <c r="EH312" s="862">
        <v>0</v>
      </c>
      <c r="EI312" s="862">
        <v>0</v>
      </c>
      <c r="EJ312" s="862">
        <v>0</v>
      </c>
      <c r="EK312" s="862">
        <v>0</v>
      </c>
      <c r="EL312" s="862">
        <v>0</v>
      </c>
      <c r="EM312" s="862">
        <v>0</v>
      </c>
      <c r="EN312" s="862">
        <v>0</v>
      </c>
      <c r="EO312" s="862">
        <v>0</v>
      </c>
      <c r="EP312" s="862">
        <v>0</v>
      </c>
      <c r="EQ312" s="862">
        <v>0</v>
      </c>
      <c r="ER312" s="862">
        <v>0</v>
      </c>
      <c r="ES312" s="862">
        <v>0</v>
      </c>
      <c r="ET312" s="862">
        <v>0</v>
      </c>
      <c r="EU312" s="862">
        <v>0</v>
      </c>
      <c r="EV312" s="862">
        <v>0</v>
      </c>
      <c r="EW312" s="862">
        <v>0</v>
      </c>
      <c r="EX312" s="862">
        <v>0</v>
      </c>
      <c r="EY312" s="862">
        <v>0</v>
      </c>
      <c r="EZ312" s="862">
        <v>0</v>
      </c>
      <c r="FA312" s="862">
        <v>0</v>
      </c>
      <c r="FB312" s="862">
        <v>0</v>
      </c>
      <c r="FC312" s="862">
        <v>0</v>
      </c>
      <c r="FD312" s="862">
        <v>0</v>
      </c>
      <c r="FE312" s="862">
        <v>0</v>
      </c>
      <c r="FF312" s="862">
        <v>0</v>
      </c>
      <c r="FG312" s="862">
        <v>0</v>
      </c>
      <c r="FH312" s="862">
        <v>0</v>
      </c>
      <c r="FI312" s="862">
        <v>0</v>
      </c>
      <c r="FJ312" s="862">
        <v>0</v>
      </c>
      <c r="FK312" s="862">
        <v>0</v>
      </c>
      <c r="FL312" s="862">
        <v>0</v>
      </c>
      <c r="FM312" s="862">
        <v>0</v>
      </c>
      <c r="FN312" s="862">
        <v>0</v>
      </c>
      <c r="FO312" s="862">
        <v>0</v>
      </c>
      <c r="FP312" s="862">
        <v>0</v>
      </c>
      <c r="FQ312" s="862">
        <v>0</v>
      </c>
      <c r="FR312" s="862">
        <v>0</v>
      </c>
      <c r="FS312" s="862">
        <v>0</v>
      </c>
      <c r="FT312" s="862">
        <v>0</v>
      </c>
      <c r="FU312" s="862">
        <v>0</v>
      </c>
      <c r="FV312" s="862">
        <v>0</v>
      </c>
      <c r="FW312" s="862">
        <v>0</v>
      </c>
      <c r="FX312" s="862">
        <v>0</v>
      </c>
      <c r="FY312" s="862">
        <v>0</v>
      </c>
      <c r="FZ312" s="862">
        <v>0</v>
      </c>
      <c r="GA312" s="862">
        <v>0</v>
      </c>
      <c r="GB312" s="862">
        <v>0</v>
      </c>
      <c r="GC312" s="862">
        <v>0</v>
      </c>
      <c r="GD312" s="862">
        <v>0</v>
      </c>
      <c r="GE312" s="862">
        <v>0</v>
      </c>
      <c r="GF312" s="862">
        <v>0</v>
      </c>
      <c r="GG312" s="862">
        <v>0</v>
      </c>
      <c r="GH312" s="862">
        <v>0</v>
      </c>
      <c r="GI312" s="862">
        <v>0</v>
      </c>
      <c r="GJ312" s="862">
        <v>0</v>
      </c>
      <c r="GK312" s="862">
        <v>0</v>
      </c>
      <c r="GL312" s="862">
        <v>0</v>
      </c>
      <c r="GM312" s="862">
        <v>0</v>
      </c>
      <c r="GN312" s="862">
        <v>0</v>
      </c>
      <c r="GO312" s="862">
        <v>0</v>
      </c>
      <c r="GP312" s="862">
        <v>0</v>
      </c>
      <c r="GQ312" s="862">
        <v>0</v>
      </c>
      <c r="GR312" s="862">
        <v>0</v>
      </c>
      <c r="GS312" s="862">
        <v>0</v>
      </c>
      <c r="GT312" s="862">
        <v>0</v>
      </c>
      <c r="GU312" s="862">
        <v>0</v>
      </c>
      <c r="GV312" s="862">
        <v>0</v>
      </c>
      <c r="GW312" s="862">
        <v>0</v>
      </c>
      <c r="GX312" s="862">
        <v>0</v>
      </c>
      <c r="GY312" s="862">
        <v>0</v>
      </c>
      <c r="GZ312" s="862">
        <v>0</v>
      </c>
      <c r="HA312" s="862">
        <v>0</v>
      </c>
      <c r="HB312" s="862">
        <v>0</v>
      </c>
      <c r="HC312" s="862">
        <v>0</v>
      </c>
      <c r="HD312" s="862">
        <v>0</v>
      </c>
      <c r="HE312" s="862">
        <v>0</v>
      </c>
      <c r="HF312" s="862">
        <v>0</v>
      </c>
      <c r="HG312" s="862">
        <v>0</v>
      </c>
      <c r="HH312" s="862">
        <v>0</v>
      </c>
      <c r="HI312" s="862">
        <v>0</v>
      </c>
      <c r="HJ312" s="862">
        <v>0</v>
      </c>
      <c r="HK312" s="862">
        <v>0</v>
      </c>
      <c r="HL312" s="862">
        <v>0</v>
      </c>
      <c r="HM312" s="862">
        <v>0</v>
      </c>
      <c r="HN312" s="862">
        <v>0</v>
      </c>
      <c r="HO312" s="862">
        <v>0</v>
      </c>
      <c r="HP312" s="862">
        <v>0</v>
      </c>
      <c r="HQ312" s="862">
        <v>0</v>
      </c>
      <c r="HR312" s="862">
        <v>0</v>
      </c>
      <c r="HS312" s="862">
        <v>0</v>
      </c>
      <c r="HT312" s="862">
        <v>0</v>
      </c>
      <c r="HU312" s="862">
        <v>0</v>
      </c>
      <c r="HV312" s="862">
        <v>0</v>
      </c>
      <c r="HW312" s="862">
        <v>0</v>
      </c>
      <c r="HX312" s="862">
        <v>0</v>
      </c>
      <c r="HY312" s="862">
        <v>0</v>
      </c>
      <c r="HZ312" s="862">
        <v>0</v>
      </c>
      <c r="IA312" s="862">
        <v>0</v>
      </c>
      <c r="IB312" s="862">
        <v>0</v>
      </c>
      <c r="IC312" s="862">
        <v>0</v>
      </c>
      <c r="ID312" s="862">
        <v>0</v>
      </c>
      <c r="IE312" s="862">
        <v>0</v>
      </c>
      <c r="IF312" s="862">
        <v>0</v>
      </c>
      <c r="IG312" s="862">
        <v>0</v>
      </c>
      <c r="IH312" s="862">
        <v>0</v>
      </c>
      <c r="II312" s="862">
        <v>0</v>
      </c>
      <c r="IJ312" s="862">
        <v>0</v>
      </c>
      <c r="IK312" s="862">
        <v>0</v>
      </c>
      <c r="IL312" s="862">
        <v>0</v>
      </c>
      <c r="IM312" s="862">
        <v>0</v>
      </c>
      <c r="IN312" s="862">
        <v>0</v>
      </c>
      <c r="IO312" s="862">
        <v>0</v>
      </c>
      <c r="IP312" s="862">
        <v>0</v>
      </c>
      <c r="IQ312" s="862">
        <v>0</v>
      </c>
      <c r="IR312" s="862">
        <v>0</v>
      </c>
      <c r="IS312" s="862">
        <v>0</v>
      </c>
      <c r="IT312" s="862">
        <v>0</v>
      </c>
      <c r="IU312" s="862">
        <v>0</v>
      </c>
      <c r="IV312" s="862">
        <v>0</v>
      </c>
      <c r="IW312" s="862">
        <v>0</v>
      </c>
      <c r="IX312" s="862">
        <v>0</v>
      </c>
      <c r="IY312" s="862">
        <v>0</v>
      </c>
      <c r="IZ312" s="862">
        <v>0</v>
      </c>
      <c r="JA312" s="862">
        <v>0</v>
      </c>
      <c r="JB312" s="862">
        <v>0</v>
      </c>
      <c r="JC312" s="862">
        <v>0</v>
      </c>
      <c r="JD312" s="862">
        <v>0</v>
      </c>
      <c r="JE312" s="862">
        <v>0</v>
      </c>
      <c r="JF312" s="862">
        <v>0</v>
      </c>
      <c r="JG312" s="862">
        <v>0</v>
      </c>
      <c r="JH312" s="862">
        <v>0</v>
      </c>
      <c r="JI312" s="862">
        <v>0</v>
      </c>
      <c r="JJ312" s="862">
        <v>0</v>
      </c>
      <c r="JK312" s="862">
        <v>0</v>
      </c>
      <c r="JL312" s="862">
        <v>0</v>
      </c>
      <c r="JM312" s="862">
        <v>0</v>
      </c>
      <c r="JN312" s="862">
        <v>0</v>
      </c>
      <c r="JO312" s="862">
        <v>0</v>
      </c>
      <c r="JP312" s="862">
        <v>0</v>
      </c>
      <c r="JQ312" s="862">
        <v>0</v>
      </c>
      <c r="JR312" s="862">
        <v>0</v>
      </c>
      <c r="JS312" s="862">
        <v>0</v>
      </c>
      <c r="JT312" s="862">
        <v>0</v>
      </c>
      <c r="JU312" s="862">
        <v>0</v>
      </c>
      <c r="JV312" s="862">
        <v>0</v>
      </c>
      <c r="JW312" s="862">
        <v>0</v>
      </c>
      <c r="JX312" s="862">
        <v>0</v>
      </c>
      <c r="JY312" s="862">
        <v>0</v>
      </c>
      <c r="JZ312" s="862">
        <v>0</v>
      </c>
      <c r="KA312" s="862">
        <v>0</v>
      </c>
      <c r="KB312" s="862">
        <v>0</v>
      </c>
      <c r="KC312" s="862">
        <v>0</v>
      </c>
      <c r="KD312" s="862">
        <v>0</v>
      </c>
      <c r="KE312" s="862">
        <v>0</v>
      </c>
      <c r="KF312" s="862">
        <v>0</v>
      </c>
      <c r="KG312" s="862">
        <v>0</v>
      </c>
      <c r="KH312" s="862">
        <v>0</v>
      </c>
      <c r="KI312" s="862">
        <v>0</v>
      </c>
      <c r="KJ312" s="862">
        <v>0</v>
      </c>
      <c r="KK312" s="862">
        <v>0</v>
      </c>
      <c r="KL312" s="862">
        <v>0</v>
      </c>
      <c r="KM312" s="862">
        <v>0</v>
      </c>
      <c r="KN312" s="862">
        <v>0</v>
      </c>
      <c r="KO312" s="862">
        <v>0</v>
      </c>
      <c r="KP312" s="862">
        <v>0</v>
      </c>
      <c r="KQ312" s="862">
        <v>0</v>
      </c>
      <c r="KR312" s="862">
        <v>0</v>
      </c>
      <c r="KS312" s="862">
        <v>0</v>
      </c>
      <c r="KT312" s="862">
        <v>0</v>
      </c>
      <c r="KU312" s="862">
        <v>0</v>
      </c>
      <c r="KV312" s="862">
        <v>0</v>
      </c>
      <c r="KW312" s="862">
        <v>0</v>
      </c>
      <c r="KX312" s="862">
        <v>0</v>
      </c>
      <c r="KY312" s="862">
        <v>0</v>
      </c>
      <c r="KZ312" s="862">
        <v>0</v>
      </c>
      <c r="LA312" s="862">
        <v>0</v>
      </c>
      <c r="LB312" s="862">
        <v>0</v>
      </c>
      <c r="LC312" s="862">
        <v>0</v>
      </c>
      <c r="LD312" s="862">
        <v>0</v>
      </c>
      <c r="LE312" s="862">
        <v>0</v>
      </c>
      <c r="LF312" s="862">
        <v>0</v>
      </c>
      <c r="LG312" s="862">
        <v>0</v>
      </c>
      <c r="LH312" s="862">
        <v>0</v>
      </c>
      <c r="LI312" s="862">
        <v>0</v>
      </c>
      <c r="LJ312" s="862">
        <v>0</v>
      </c>
      <c r="LK312" s="862">
        <v>0</v>
      </c>
      <c r="LL312" s="862">
        <v>0</v>
      </c>
      <c r="LM312" s="862">
        <v>0</v>
      </c>
      <c r="LN312" s="862">
        <v>0</v>
      </c>
      <c r="LO312" s="862">
        <v>0</v>
      </c>
      <c r="LP312" s="862">
        <v>0</v>
      </c>
      <c r="LQ312" s="862">
        <v>0</v>
      </c>
      <c r="LR312" s="862">
        <v>0</v>
      </c>
      <c r="LS312" s="862">
        <v>0</v>
      </c>
      <c r="LT312" s="862">
        <v>0</v>
      </c>
      <c r="LU312" s="862">
        <v>0</v>
      </c>
      <c r="LV312" s="862">
        <v>0</v>
      </c>
      <c r="LW312" s="862">
        <v>0</v>
      </c>
      <c r="LX312" s="862">
        <v>0</v>
      </c>
      <c r="LY312" s="862">
        <v>0</v>
      </c>
      <c r="LZ312" s="862">
        <v>0</v>
      </c>
      <c r="MA312" s="862">
        <v>0</v>
      </c>
      <c r="MB312" s="862">
        <v>0</v>
      </c>
      <c r="MC312" s="862">
        <v>0</v>
      </c>
      <c r="MD312" s="862">
        <v>0</v>
      </c>
      <c r="ME312" s="862">
        <v>0</v>
      </c>
      <c r="MF312" s="862">
        <v>0</v>
      </c>
      <c r="MG312" s="862">
        <v>0</v>
      </c>
      <c r="MH312" s="862">
        <v>0</v>
      </c>
      <c r="MI312" s="862">
        <v>0</v>
      </c>
      <c r="MJ312" s="862">
        <v>0</v>
      </c>
      <c r="MK312" s="862">
        <v>0</v>
      </c>
      <c r="ML312" s="862">
        <v>0</v>
      </c>
      <c r="MM312" s="862">
        <v>0</v>
      </c>
      <c r="MN312" s="862">
        <v>0</v>
      </c>
      <c r="MO312" s="862">
        <v>0</v>
      </c>
      <c r="MP312" s="862">
        <v>0</v>
      </c>
      <c r="MQ312" s="862">
        <v>0</v>
      </c>
      <c r="MR312" s="862">
        <v>0</v>
      </c>
      <c r="MS312" s="862">
        <v>0</v>
      </c>
      <c r="MT312" s="862">
        <v>0</v>
      </c>
      <c r="MU312" s="862">
        <v>0</v>
      </c>
      <c r="MV312" s="862">
        <v>0</v>
      </c>
      <c r="MW312" s="862">
        <v>0</v>
      </c>
      <c r="MX312" s="862">
        <v>0</v>
      </c>
      <c r="MY312" s="862">
        <v>0</v>
      </c>
      <c r="MZ312" s="862">
        <v>0</v>
      </c>
      <c r="NA312" s="862">
        <v>0</v>
      </c>
      <c r="NB312" s="862">
        <v>0</v>
      </c>
      <c r="NC312" s="862">
        <v>0</v>
      </c>
      <c r="ND312" s="862">
        <v>0</v>
      </c>
      <c r="NE312" s="862">
        <v>0</v>
      </c>
      <c r="NF312" s="862">
        <v>0</v>
      </c>
      <c r="NG312" s="862">
        <v>0</v>
      </c>
      <c r="NH312" s="862">
        <v>0</v>
      </c>
      <c r="NI312" s="862">
        <v>0</v>
      </c>
      <c r="NJ312" s="862">
        <v>0</v>
      </c>
      <c r="NK312" s="862">
        <v>0</v>
      </c>
      <c r="NL312" s="862">
        <v>0</v>
      </c>
      <c r="NM312" s="862">
        <v>0</v>
      </c>
      <c r="NN312" s="862">
        <v>0</v>
      </c>
      <c r="NO312" s="862">
        <v>0</v>
      </c>
      <c r="NP312" s="862">
        <v>0</v>
      </c>
      <c r="NQ312" s="862">
        <v>0</v>
      </c>
      <c r="NR312" s="862">
        <v>0</v>
      </c>
      <c r="NS312" s="862">
        <v>0</v>
      </c>
      <c r="NT312" s="862">
        <v>0</v>
      </c>
      <c r="NU312" s="862">
        <v>0</v>
      </c>
      <c r="NV312" s="862">
        <v>0</v>
      </c>
      <c r="NW312" s="862">
        <v>0</v>
      </c>
      <c r="NX312" s="862">
        <v>0</v>
      </c>
      <c r="NY312" s="862">
        <v>0</v>
      </c>
      <c r="NZ312" s="862">
        <v>0</v>
      </c>
      <c r="OA312" s="862">
        <v>0</v>
      </c>
      <c r="OB312" s="862">
        <v>0</v>
      </c>
      <c r="OC312" s="862">
        <v>0</v>
      </c>
      <c r="OD312" s="862">
        <v>0</v>
      </c>
      <c r="OE312" s="862">
        <v>0</v>
      </c>
      <c r="OF312" s="862">
        <v>0</v>
      </c>
      <c r="OG312" s="862">
        <v>0</v>
      </c>
      <c r="OH312" s="862">
        <v>0</v>
      </c>
      <c r="OI312" s="862">
        <v>0</v>
      </c>
      <c r="OJ312" s="862">
        <v>0</v>
      </c>
      <c r="OK312" s="862">
        <v>0</v>
      </c>
      <c r="OL312" s="862">
        <v>0</v>
      </c>
      <c r="OM312" s="862">
        <v>0</v>
      </c>
      <c r="ON312" s="862">
        <v>0</v>
      </c>
      <c r="OO312" s="862">
        <v>0</v>
      </c>
      <c r="OP312" s="862">
        <v>0</v>
      </c>
      <c r="OQ312" s="862">
        <v>0</v>
      </c>
      <c r="OR312" s="862">
        <v>0</v>
      </c>
      <c r="OS312" s="862">
        <v>0</v>
      </c>
      <c r="OT312" s="862">
        <v>0</v>
      </c>
      <c r="OU312" s="862">
        <v>0</v>
      </c>
      <c r="OV312" s="862">
        <v>0</v>
      </c>
      <c r="OW312" s="862">
        <v>0</v>
      </c>
      <c r="OX312" s="862">
        <v>0</v>
      </c>
      <c r="OY312" s="862">
        <v>0</v>
      </c>
      <c r="OZ312" s="862">
        <v>0</v>
      </c>
      <c r="PA312" s="862">
        <v>0</v>
      </c>
      <c r="PB312" s="862">
        <v>0</v>
      </c>
      <c r="PC312" s="862">
        <v>0</v>
      </c>
      <c r="PD312" s="862">
        <v>0</v>
      </c>
      <c r="PE312" s="862">
        <v>0</v>
      </c>
      <c r="PF312" s="862">
        <v>0</v>
      </c>
      <c r="PG312" s="862">
        <v>0</v>
      </c>
      <c r="PH312" s="862">
        <v>0</v>
      </c>
      <c r="PI312" s="862">
        <v>0</v>
      </c>
      <c r="PJ312" s="862">
        <v>0</v>
      </c>
      <c r="PK312" s="862">
        <v>0</v>
      </c>
      <c r="PL312" s="862">
        <v>0</v>
      </c>
      <c r="PM312" s="862">
        <v>0</v>
      </c>
      <c r="PN312" s="862">
        <v>0</v>
      </c>
      <c r="PO312" s="862">
        <v>0</v>
      </c>
      <c r="PP312" s="862">
        <v>0</v>
      </c>
      <c r="PQ312" s="862">
        <v>0</v>
      </c>
      <c r="PR312" s="862">
        <v>0</v>
      </c>
      <c r="PS312" s="862">
        <v>0</v>
      </c>
      <c r="PT312" s="862">
        <v>0</v>
      </c>
      <c r="PU312" s="862">
        <v>0</v>
      </c>
      <c r="PV312" s="862">
        <v>0</v>
      </c>
      <c r="PW312" s="862">
        <v>0</v>
      </c>
      <c r="PX312" s="862">
        <v>0</v>
      </c>
      <c r="PY312" s="862">
        <v>0</v>
      </c>
      <c r="PZ312" s="862">
        <v>0</v>
      </c>
      <c r="QA312" s="862">
        <v>0</v>
      </c>
      <c r="QB312" s="862">
        <v>0</v>
      </c>
      <c r="QC312" s="862">
        <v>0</v>
      </c>
      <c r="QD312" s="862">
        <v>0</v>
      </c>
      <c r="QE312" s="862">
        <v>0</v>
      </c>
      <c r="QF312" s="862">
        <v>0</v>
      </c>
      <c r="QG312" s="862">
        <v>0</v>
      </c>
      <c r="QH312" s="862">
        <v>0</v>
      </c>
      <c r="QI312" s="862">
        <v>0</v>
      </c>
      <c r="QJ312" s="862">
        <v>0</v>
      </c>
      <c r="QK312" s="862">
        <v>0</v>
      </c>
      <c r="QL312" s="862">
        <v>0</v>
      </c>
      <c r="QM312" s="862">
        <v>0</v>
      </c>
      <c r="QN312" s="862">
        <v>0</v>
      </c>
      <c r="QO312" s="862">
        <v>0</v>
      </c>
      <c r="QP312" s="862">
        <v>0</v>
      </c>
      <c r="QQ312" s="862">
        <v>0</v>
      </c>
      <c r="QR312" s="862">
        <v>0</v>
      </c>
      <c r="QS312" s="862">
        <v>0</v>
      </c>
      <c r="QT312" s="862">
        <v>0</v>
      </c>
      <c r="QU312" s="862">
        <v>0</v>
      </c>
      <c r="QV312" s="862">
        <v>0</v>
      </c>
      <c r="QW312" s="862">
        <v>0</v>
      </c>
      <c r="QX312" s="862">
        <v>0</v>
      </c>
      <c r="QY312" s="862">
        <v>0</v>
      </c>
      <c r="QZ312" s="862">
        <v>0</v>
      </c>
      <c r="RA312" s="862">
        <v>0</v>
      </c>
      <c r="RB312" s="862">
        <v>0</v>
      </c>
      <c r="RC312" s="862">
        <v>0</v>
      </c>
      <c r="RD312" s="862">
        <v>0</v>
      </c>
      <c r="RE312" s="862">
        <v>0</v>
      </c>
      <c r="RF312" s="862">
        <v>0</v>
      </c>
      <c r="RG312" s="862">
        <v>0</v>
      </c>
      <c r="RH312" s="862">
        <v>0</v>
      </c>
      <c r="RI312" s="862">
        <v>0</v>
      </c>
      <c r="RJ312" s="862">
        <v>0</v>
      </c>
      <c r="RK312" s="862">
        <v>0</v>
      </c>
      <c r="RL312" s="862">
        <v>0</v>
      </c>
      <c r="RM312" s="862">
        <v>0</v>
      </c>
      <c r="RN312" s="862">
        <v>0</v>
      </c>
      <c r="RO312" s="862">
        <v>0</v>
      </c>
      <c r="RP312" s="862">
        <v>0</v>
      </c>
      <c r="RQ312" s="862">
        <v>0</v>
      </c>
      <c r="RR312" s="862">
        <v>0</v>
      </c>
      <c r="RS312" s="862">
        <v>0</v>
      </c>
      <c r="RT312" s="862">
        <v>0</v>
      </c>
      <c r="RU312" s="862">
        <v>0</v>
      </c>
      <c r="RV312" s="862">
        <v>0</v>
      </c>
      <c r="RW312" s="862">
        <v>0</v>
      </c>
      <c r="RX312" s="862">
        <v>0</v>
      </c>
      <c r="RY312" s="862">
        <v>0</v>
      </c>
      <c r="RZ312" s="862">
        <v>0</v>
      </c>
      <c r="SA312" s="862">
        <v>0</v>
      </c>
      <c r="SB312" s="862">
        <v>0</v>
      </c>
      <c r="SC312" s="862">
        <v>0</v>
      </c>
      <c r="SD312" s="862">
        <v>0</v>
      </c>
      <c r="SE312" s="862">
        <v>0</v>
      </c>
      <c r="SF312" s="862">
        <v>0</v>
      </c>
      <c r="SG312" s="862">
        <v>0</v>
      </c>
      <c r="SH312" s="862">
        <v>0</v>
      </c>
      <c r="SI312" s="862">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625</v>
      </c>
      <c r="J313" s="764"/>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756</v>
      </c>
      <c r="J314" s="768"/>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757</v>
      </c>
      <c r="J315" s="770"/>
      <c r="K315" s="865">
        <v>0</v>
      </c>
      <c r="L315" s="865">
        <v>0</v>
      </c>
      <c r="M315" s="865">
        <v>0</v>
      </c>
      <c r="N315" s="865">
        <v>0</v>
      </c>
      <c r="O315" s="865">
        <v>0</v>
      </c>
      <c r="P315" s="865">
        <v>0</v>
      </c>
      <c r="Q315" s="865">
        <v>0</v>
      </c>
      <c r="R315" s="865">
        <v>0</v>
      </c>
      <c r="S315" s="865">
        <v>0</v>
      </c>
      <c r="T315" s="865">
        <v>0</v>
      </c>
      <c r="U315" s="865">
        <v>0</v>
      </c>
      <c r="V315" s="865">
        <v>0</v>
      </c>
      <c r="W315" s="865">
        <v>0</v>
      </c>
      <c r="X315" s="865">
        <v>0</v>
      </c>
      <c r="Y315" s="865">
        <v>0</v>
      </c>
      <c r="Z315" s="865">
        <v>0</v>
      </c>
      <c r="AA315" s="865">
        <v>0</v>
      </c>
      <c r="AB315" s="865">
        <v>0</v>
      </c>
      <c r="AC315" s="865">
        <v>0</v>
      </c>
      <c r="AD315" s="865">
        <v>0</v>
      </c>
      <c r="AE315" s="865">
        <v>0</v>
      </c>
      <c r="AF315" s="865">
        <v>0</v>
      </c>
      <c r="AG315" s="865">
        <v>0</v>
      </c>
      <c r="AH315" s="865">
        <v>0</v>
      </c>
      <c r="AI315" s="865">
        <v>0</v>
      </c>
      <c r="AJ315" s="865">
        <v>0</v>
      </c>
      <c r="AK315" s="865">
        <v>0</v>
      </c>
      <c r="AL315" s="865">
        <v>0</v>
      </c>
      <c r="AM315" s="865">
        <v>0</v>
      </c>
      <c r="AN315" s="865">
        <v>0</v>
      </c>
      <c r="AO315" s="865">
        <v>0</v>
      </c>
      <c r="AP315" s="865">
        <v>0</v>
      </c>
      <c r="AQ315" s="865">
        <v>0</v>
      </c>
      <c r="AR315" s="865">
        <v>0</v>
      </c>
      <c r="AS315" s="865">
        <v>0</v>
      </c>
      <c r="AT315" s="865">
        <v>0</v>
      </c>
      <c r="AU315" s="865">
        <v>0</v>
      </c>
      <c r="AV315" s="865">
        <v>0</v>
      </c>
      <c r="AW315" s="865">
        <v>0</v>
      </c>
      <c r="AX315" s="865">
        <v>0</v>
      </c>
      <c r="AY315" s="865">
        <v>0</v>
      </c>
      <c r="AZ315" s="865">
        <v>0</v>
      </c>
      <c r="BA315" s="865">
        <v>0</v>
      </c>
      <c r="BB315" s="865">
        <v>0</v>
      </c>
      <c r="BC315" s="865">
        <v>0</v>
      </c>
      <c r="BD315" s="865">
        <v>0</v>
      </c>
      <c r="BE315" s="865">
        <v>0</v>
      </c>
      <c r="BF315" s="865">
        <v>0</v>
      </c>
      <c r="BG315" s="865">
        <v>0</v>
      </c>
      <c r="BH315" s="865">
        <v>0</v>
      </c>
      <c r="BI315" s="865">
        <v>0</v>
      </c>
      <c r="BJ315" s="865">
        <v>0</v>
      </c>
      <c r="BK315" s="865">
        <v>0</v>
      </c>
      <c r="BL315" s="865">
        <v>0</v>
      </c>
      <c r="BM315" s="865">
        <v>0</v>
      </c>
      <c r="BN315" s="865">
        <v>0</v>
      </c>
      <c r="BO315" s="865">
        <v>0</v>
      </c>
      <c r="BP315" s="865">
        <v>0</v>
      </c>
      <c r="BQ315" s="865">
        <v>0</v>
      </c>
      <c r="BR315" s="865">
        <v>0</v>
      </c>
      <c r="BS315" s="865">
        <v>0</v>
      </c>
      <c r="BT315" s="865">
        <v>0</v>
      </c>
      <c r="BU315" s="865">
        <v>0</v>
      </c>
      <c r="BV315" s="865">
        <v>0</v>
      </c>
      <c r="BW315" s="865">
        <v>0</v>
      </c>
      <c r="BX315" s="865">
        <v>0</v>
      </c>
      <c r="BY315" s="865">
        <v>0</v>
      </c>
      <c r="BZ315" s="865">
        <v>0</v>
      </c>
      <c r="CA315" s="865">
        <v>0</v>
      </c>
      <c r="CB315" s="865">
        <v>0</v>
      </c>
      <c r="CC315" s="865">
        <v>0</v>
      </c>
      <c r="CD315" s="865">
        <v>0</v>
      </c>
      <c r="CE315" s="865">
        <v>0</v>
      </c>
      <c r="CF315" s="865">
        <v>0</v>
      </c>
      <c r="CG315" s="865">
        <v>0</v>
      </c>
      <c r="CH315" s="865">
        <v>0</v>
      </c>
      <c r="CI315" s="865">
        <v>0</v>
      </c>
      <c r="CJ315" s="865">
        <v>0</v>
      </c>
      <c r="CK315" s="865">
        <v>0</v>
      </c>
      <c r="CL315" s="865">
        <v>0</v>
      </c>
      <c r="CM315" s="865">
        <v>0</v>
      </c>
      <c r="CN315" s="865">
        <v>0</v>
      </c>
      <c r="CO315" s="865">
        <v>0</v>
      </c>
      <c r="CP315" s="865">
        <v>0</v>
      </c>
      <c r="CQ315" s="865">
        <v>0</v>
      </c>
      <c r="CR315" s="865">
        <v>0</v>
      </c>
      <c r="CS315" s="865">
        <v>0</v>
      </c>
      <c r="CT315" s="865">
        <v>0</v>
      </c>
      <c r="CU315" s="865">
        <v>0</v>
      </c>
      <c r="CV315" s="865">
        <v>0</v>
      </c>
      <c r="CW315" s="865">
        <v>0</v>
      </c>
      <c r="CX315" s="865">
        <v>0</v>
      </c>
      <c r="CY315" s="865">
        <v>0</v>
      </c>
      <c r="CZ315" s="865">
        <v>0</v>
      </c>
      <c r="DA315" s="865">
        <v>0</v>
      </c>
      <c r="DB315" s="865">
        <v>0</v>
      </c>
      <c r="DC315" s="865">
        <v>0</v>
      </c>
      <c r="DD315" s="865">
        <v>0</v>
      </c>
      <c r="DE315" s="865">
        <v>0</v>
      </c>
      <c r="DF315" s="865">
        <v>0</v>
      </c>
      <c r="DG315" s="865">
        <v>0</v>
      </c>
      <c r="DH315" s="865">
        <v>0</v>
      </c>
      <c r="DI315" s="865">
        <v>0</v>
      </c>
      <c r="DJ315" s="865">
        <v>0</v>
      </c>
      <c r="DK315" s="865">
        <v>0</v>
      </c>
      <c r="DL315" s="865">
        <v>0</v>
      </c>
      <c r="DM315" s="865">
        <v>0</v>
      </c>
      <c r="DN315" s="865">
        <v>0</v>
      </c>
      <c r="DO315" s="865">
        <v>0</v>
      </c>
      <c r="DP315" s="865">
        <v>0</v>
      </c>
      <c r="DQ315" s="865">
        <v>0</v>
      </c>
      <c r="DR315" s="865">
        <v>0</v>
      </c>
      <c r="DS315" s="865">
        <v>0</v>
      </c>
      <c r="DT315" s="865">
        <v>0</v>
      </c>
      <c r="DU315" s="865">
        <v>0</v>
      </c>
      <c r="DV315" s="865">
        <v>0</v>
      </c>
      <c r="DW315" s="865">
        <v>0</v>
      </c>
      <c r="DX315" s="865">
        <v>0</v>
      </c>
      <c r="DY315" s="865">
        <v>0</v>
      </c>
      <c r="DZ315" s="865">
        <v>0</v>
      </c>
      <c r="EA315" s="865">
        <v>0</v>
      </c>
      <c r="EB315" s="865">
        <v>0</v>
      </c>
      <c r="EC315" s="865">
        <v>0</v>
      </c>
      <c r="ED315" s="865">
        <v>0</v>
      </c>
      <c r="EE315" s="865">
        <v>0</v>
      </c>
      <c r="EF315" s="865">
        <v>0</v>
      </c>
      <c r="EG315" s="865">
        <v>0</v>
      </c>
      <c r="EH315" s="865">
        <v>0</v>
      </c>
      <c r="EI315" s="865">
        <v>0</v>
      </c>
      <c r="EJ315" s="865">
        <v>0</v>
      </c>
      <c r="EK315" s="865">
        <v>0</v>
      </c>
      <c r="EL315" s="865">
        <v>0</v>
      </c>
      <c r="EM315" s="865">
        <v>0</v>
      </c>
      <c r="EN315" s="865">
        <v>0</v>
      </c>
      <c r="EO315" s="865">
        <v>0</v>
      </c>
      <c r="EP315" s="865">
        <v>0</v>
      </c>
      <c r="EQ315" s="865">
        <v>0</v>
      </c>
      <c r="ER315" s="865">
        <v>0</v>
      </c>
      <c r="ES315" s="865">
        <v>0</v>
      </c>
      <c r="ET315" s="865">
        <v>0</v>
      </c>
      <c r="EU315" s="865">
        <v>0</v>
      </c>
      <c r="EV315" s="865">
        <v>0</v>
      </c>
      <c r="EW315" s="865">
        <v>0</v>
      </c>
      <c r="EX315" s="865">
        <v>0</v>
      </c>
      <c r="EY315" s="865">
        <v>0</v>
      </c>
      <c r="EZ315" s="865">
        <v>0</v>
      </c>
      <c r="FA315" s="865">
        <v>0</v>
      </c>
      <c r="FB315" s="865">
        <v>0</v>
      </c>
      <c r="FC315" s="865">
        <v>0</v>
      </c>
      <c r="FD315" s="865">
        <v>0</v>
      </c>
      <c r="FE315" s="865">
        <v>0</v>
      </c>
      <c r="FF315" s="865">
        <v>0</v>
      </c>
      <c r="FG315" s="865">
        <v>0</v>
      </c>
      <c r="FH315" s="865">
        <v>0</v>
      </c>
      <c r="FI315" s="865">
        <v>0</v>
      </c>
      <c r="FJ315" s="865">
        <v>0</v>
      </c>
      <c r="FK315" s="865">
        <v>0</v>
      </c>
      <c r="FL315" s="865">
        <v>0</v>
      </c>
      <c r="FM315" s="865">
        <v>0</v>
      </c>
      <c r="FN315" s="865">
        <v>0</v>
      </c>
      <c r="FO315" s="865">
        <v>0</v>
      </c>
      <c r="FP315" s="865">
        <v>0</v>
      </c>
      <c r="FQ315" s="865">
        <v>0</v>
      </c>
      <c r="FR315" s="865">
        <v>0</v>
      </c>
      <c r="FS315" s="865">
        <v>0</v>
      </c>
      <c r="FT315" s="865">
        <v>0</v>
      </c>
      <c r="FU315" s="865">
        <v>0</v>
      </c>
      <c r="FV315" s="865">
        <v>0</v>
      </c>
      <c r="FW315" s="865">
        <v>0</v>
      </c>
      <c r="FX315" s="865">
        <v>0</v>
      </c>
      <c r="FY315" s="865">
        <v>0</v>
      </c>
      <c r="FZ315" s="865">
        <v>0</v>
      </c>
      <c r="GA315" s="865">
        <v>0</v>
      </c>
      <c r="GB315" s="865">
        <v>0</v>
      </c>
      <c r="GC315" s="865">
        <v>0</v>
      </c>
      <c r="GD315" s="865">
        <v>0</v>
      </c>
      <c r="GE315" s="865">
        <v>0</v>
      </c>
      <c r="GF315" s="865">
        <v>0</v>
      </c>
      <c r="GG315" s="865">
        <v>0</v>
      </c>
      <c r="GH315" s="865">
        <v>0</v>
      </c>
      <c r="GI315" s="865">
        <v>0</v>
      </c>
      <c r="GJ315" s="865">
        <v>0</v>
      </c>
      <c r="GK315" s="865">
        <v>0</v>
      </c>
      <c r="GL315" s="865">
        <v>0</v>
      </c>
      <c r="GM315" s="865">
        <v>0</v>
      </c>
      <c r="GN315" s="865">
        <v>0</v>
      </c>
      <c r="GO315" s="865">
        <v>0</v>
      </c>
      <c r="GP315" s="865">
        <v>0</v>
      </c>
      <c r="GQ315" s="865">
        <v>0</v>
      </c>
      <c r="GR315" s="865">
        <v>0</v>
      </c>
      <c r="GS315" s="865">
        <v>0</v>
      </c>
      <c r="GT315" s="865">
        <v>0</v>
      </c>
      <c r="GU315" s="865">
        <v>0</v>
      </c>
      <c r="GV315" s="865">
        <v>0</v>
      </c>
      <c r="GW315" s="865">
        <v>0</v>
      </c>
      <c r="GX315" s="865">
        <v>0</v>
      </c>
      <c r="GY315" s="865">
        <v>0</v>
      </c>
      <c r="GZ315" s="865">
        <v>0</v>
      </c>
      <c r="HA315" s="865">
        <v>0</v>
      </c>
      <c r="HB315" s="865">
        <v>0</v>
      </c>
      <c r="HC315" s="865">
        <v>0</v>
      </c>
      <c r="HD315" s="865">
        <v>0</v>
      </c>
      <c r="HE315" s="865">
        <v>0</v>
      </c>
      <c r="HF315" s="865">
        <v>0</v>
      </c>
      <c r="HG315" s="865">
        <v>0</v>
      </c>
      <c r="HH315" s="865">
        <v>0</v>
      </c>
      <c r="HI315" s="865">
        <v>0</v>
      </c>
      <c r="HJ315" s="865">
        <v>0</v>
      </c>
      <c r="HK315" s="865">
        <v>0</v>
      </c>
      <c r="HL315" s="865">
        <v>0</v>
      </c>
      <c r="HM315" s="865">
        <v>0</v>
      </c>
      <c r="HN315" s="865">
        <v>0</v>
      </c>
      <c r="HO315" s="865">
        <v>0</v>
      </c>
      <c r="HP315" s="865">
        <v>0</v>
      </c>
      <c r="HQ315" s="865">
        <v>0</v>
      </c>
      <c r="HR315" s="865">
        <v>0</v>
      </c>
      <c r="HS315" s="865">
        <v>0</v>
      </c>
      <c r="HT315" s="865">
        <v>0</v>
      </c>
      <c r="HU315" s="865">
        <v>0</v>
      </c>
      <c r="HV315" s="865">
        <v>0</v>
      </c>
      <c r="HW315" s="865">
        <v>0</v>
      </c>
      <c r="HX315" s="865">
        <v>0</v>
      </c>
      <c r="HY315" s="865">
        <v>0</v>
      </c>
      <c r="HZ315" s="865">
        <v>0</v>
      </c>
      <c r="IA315" s="865">
        <v>0</v>
      </c>
      <c r="IB315" s="865">
        <v>0</v>
      </c>
      <c r="IC315" s="865">
        <v>0</v>
      </c>
      <c r="ID315" s="865">
        <v>0</v>
      </c>
      <c r="IE315" s="865">
        <v>0</v>
      </c>
      <c r="IF315" s="865">
        <v>0</v>
      </c>
      <c r="IG315" s="865">
        <v>0</v>
      </c>
      <c r="IH315" s="865">
        <v>0</v>
      </c>
      <c r="II315" s="865">
        <v>0</v>
      </c>
      <c r="IJ315" s="865">
        <v>0</v>
      </c>
      <c r="IK315" s="865">
        <v>0</v>
      </c>
      <c r="IL315" s="865">
        <v>0</v>
      </c>
      <c r="IM315" s="865">
        <v>0</v>
      </c>
      <c r="IN315" s="865">
        <v>0</v>
      </c>
      <c r="IO315" s="865">
        <v>0</v>
      </c>
      <c r="IP315" s="865">
        <v>0</v>
      </c>
      <c r="IQ315" s="865">
        <v>0</v>
      </c>
      <c r="IR315" s="865">
        <v>0</v>
      </c>
      <c r="IS315" s="865">
        <v>0</v>
      </c>
      <c r="IT315" s="865">
        <v>0</v>
      </c>
      <c r="IU315" s="865">
        <v>0</v>
      </c>
      <c r="IV315" s="865">
        <v>0</v>
      </c>
      <c r="IW315" s="865">
        <v>0</v>
      </c>
      <c r="IX315" s="865">
        <v>0</v>
      </c>
      <c r="IY315" s="865">
        <v>0</v>
      </c>
      <c r="IZ315" s="865">
        <v>0</v>
      </c>
      <c r="JA315" s="865">
        <v>0</v>
      </c>
      <c r="JB315" s="865">
        <v>0</v>
      </c>
      <c r="JC315" s="865">
        <v>0</v>
      </c>
      <c r="JD315" s="865">
        <v>0</v>
      </c>
      <c r="JE315" s="865">
        <v>0</v>
      </c>
      <c r="JF315" s="865">
        <v>0</v>
      </c>
      <c r="JG315" s="865">
        <v>0</v>
      </c>
      <c r="JH315" s="865">
        <v>0</v>
      </c>
      <c r="JI315" s="865">
        <v>0</v>
      </c>
      <c r="JJ315" s="865">
        <v>0</v>
      </c>
      <c r="JK315" s="865">
        <v>0</v>
      </c>
      <c r="JL315" s="865">
        <v>0</v>
      </c>
      <c r="JM315" s="865">
        <v>0</v>
      </c>
      <c r="JN315" s="865">
        <v>0</v>
      </c>
      <c r="JO315" s="865">
        <v>0</v>
      </c>
      <c r="JP315" s="865">
        <v>0</v>
      </c>
      <c r="JQ315" s="865">
        <v>0</v>
      </c>
      <c r="JR315" s="865">
        <v>0</v>
      </c>
      <c r="JS315" s="865">
        <v>0</v>
      </c>
      <c r="JT315" s="865">
        <v>0</v>
      </c>
      <c r="JU315" s="865">
        <v>0</v>
      </c>
      <c r="JV315" s="865">
        <v>0</v>
      </c>
      <c r="JW315" s="865">
        <v>0</v>
      </c>
      <c r="JX315" s="865">
        <v>0</v>
      </c>
      <c r="JY315" s="865">
        <v>0</v>
      </c>
      <c r="JZ315" s="865">
        <v>0</v>
      </c>
      <c r="KA315" s="865">
        <v>0</v>
      </c>
      <c r="KB315" s="865">
        <v>0</v>
      </c>
      <c r="KC315" s="865">
        <v>0</v>
      </c>
      <c r="KD315" s="865">
        <v>0</v>
      </c>
      <c r="KE315" s="865">
        <v>0</v>
      </c>
      <c r="KF315" s="865">
        <v>0</v>
      </c>
      <c r="KG315" s="865">
        <v>0</v>
      </c>
      <c r="KH315" s="865">
        <v>0</v>
      </c>
      <c r="KI315" s="865">
        <v>0</v>
      </c>
      <c r="KJ315" s="865">
        <v>0</v>
      </c>
      <c r="KK315" s="865">
        <v>0</v>
      </c>
      <c r="KL315" s="865">
        <v>0</v>
      </c>
      <c r="KM315" s="865">
        <v>0</v>
      </c>
      <c r="KN315" s="865">
        <v>0</v>
      </c>
      <c r="KO315" s="865">
        <v>0</v>
      </c>
      <c r="KP315" s="865">
        <v>0</v>
      </c>
      <c r="KQ315" s="865">
        <v>0</v>
      </c>
      <c r="KR315" s="865">
        <v>0</v>
      </c>
      <c r="KS315" s="865">
        <v>0</v>
      </c>
      <c r="KT315" s="865">
        <v>0</v>
      </c>
      <c r="KU315" s="865">
        <v>0</v>
      </c>
      <c r="KV315" s="865">
        <v>0</v>
      </c>
      <c r="KW315" s="865">
        <v>0</v>
      </c>
      <c r="KX315" s="865">
        <v>0</v>
      </c>
      <c r="KY315" s="865">
        <v>0</v>
      </c>
      <c r="KZ315" s="865">
        <v>0</v>
      </c>
      <c r="LA315" s="865">
        <v>0</v>
      </c>
      <c r="LB315" s="865">
        <v>0</v>
      </c>
      <c r="LC315" s="865">
        <v>0</v>
      </c>
      <c r="LD315" s="865">
        <v>0</v>
      </c>
      <c r="LE315" s="865">
        <v>0</v>
      </c>
      <c r="LF315" s="865">
        <v>0</v>
      </c>
      <c r="LG315" s="865">
        <v>0</v>
      </c>
      <c r="LH315" s="865">
        <v>0</v>
      </c>
      <c r="LI315" s="865">
        <v>0</v>
      </c>
      <c r="LJ315" s="865">
        <v>0</v>
      </c>
      <c r="LK315" s="865">
        <v>0</v>
      </c>
      <c r="LL315" s="865">
        <v>0</v>
      </c>
      <c r="LM315" s="865">
        <v>0</v>
      </c>
      <c r="LN315" s="865">
        <v>0</v>
      </c>
      <c r="LO315" s="865">
        <v>0</v>
      </c>
      <c r="LP315" s="865">
        <v>0</v>
      </c>
      <c r="LQ315" s="865">
        <v>0</v>
      </c>
      <c r="LR315" s="865">
        <v>0</v>
      </c>
      <c r="LS315" s="865">
        <v>0</v>
      </c>
      <c r="LT315" s="865">
        <v>0</v>
      </c>
      <c r="LU315" s="865">
        <v>0</v>
      </c>
      <c r="LV315" s="865">
        <v>0</v>
      </c>
      <c r="LW315" s="865">
        <v>0</v>
      </c>
      <c r="LX315" s="865">
        <v>0</v>
      </c>
      <c r="LY315" s="865">
        <v>0</v>
      </c>
      <c r="LZ315" s="865">
        <v>0</v>
      </c>
      <c r="MA315" s="865">
        <v>0</v>
      </c>
      <c r="MB315" s="865">
        <v>0</v>
      </c>
      <c r="MC315" s="865">
        <v>0</v>
      </c>
      <c r="MD315" s="865">
        <v>0</v>
      </c>
      <c r="ME315" s="865">
        <v>0</v>
      </c>
      <c r="MF315" s="865">
        <v>0</v>
      </c>
      <c r="MG315" s="865">
        <v>0</v>
      </c>
      <c r="MH315" s="865">
        <v>0</v>
      </c>
      <c r="MI315" s="865">
        <v>0</v>
      </c>
      <c r="MJ315" s="865">
        <v>0</v>
      </c>
      <c r="MK315" s="865">
        <v>0</v>
      </c>
      <c r="ML315" s="865">
        <v>0</v>
      </c>
      <c r="MM315" s="865">
        <v>0</v>
      </c>
      <c r="MN315" s="865">
        <v>0</v>
      </c>
      <c r="MO315" s="865">
        <v>0</v>
      </c>
      <c r="MP315" s="865">
        <v>0</v>
      </c>
      <c r="MQ315" s="865">
        <v>0</v>
      </c>
      <c r="MR315" s="865">
        <v>0</v>
      </c>
      <c r="MS315" s="865">
        <v>0</v>
      </c>
      <c r="MT315" s="865">
        <v>0</v>
      </c>
      <c r="MU315" s="865">
        <v>0</v>
      </c>
      <c r="MV315" s="865">
        <v>0</v>
      </c>
      <c r="MW315" s="865">
        <v>0</v>
      </c>
      <c r="MX315" s="865">
        <v>0</v>
      </c>
      <c r="MY315" s="865">
        <v>0</v>
      </c>
      <c r="MZ315" s="865">
        <v>0</v>
      </c>
      <c r="NA315" s="865">
        <v>0</v>
      </c>
      <c r="NB315" s="865">
        <v>0</v>
      </c>
      <c r="NC315" s="865">
        <v>0</v>
      </c>
      <c r="ND315" s="865">
        <v>0</v>
      </c>
      <c r="NE315" s="865">
        <v>0</v>
      </c>
      <c r="NF315" s="865">
        <v>0</v>
      </c>
      <c r="NG315" s="865">
        <v>0</v>
      </c>
      <c r="NH315" s="865">
        <v>0</v>
      </c>
      <c r="NI315" s="865">
        <v>0</v>
      </c>
      <c r="NJ315" s="865">
        <v>0</v>
      </c>
      <c r="NK315" s="865">
        <v>0</v>
      </c>
      <c r="NL315" s="865">
        <v>0</v>
      </c>
      <c r="NM315" s="865">
        <v>0</v>
      </c>
      <c r="NN315" s="865">
        <v>0</v>
      </c>
      <c r="NO315" s="865">
        <v>0</v>
      </c>
      <c r="NP315" s="865">
        <v>0</v>
      </c>
      <c r="NQ315" s="865">
        <v>0</v>
      </c>
      <c r="NR315" s="865">
        <v>0</v>
      </c>
      <c r="NS315" s="865">
        <v>0</v>
      </c>
      <c r="NT315" s="865">
        <v>0</v>
      </c>
      <c r="NU315" s="865">
        <v>0</v>
      </c>
      <c r="NV315" s="865">
        <v>0</v>
      </c>
      <c r="NW315" s="865">
        <v>0</v>
      </c>
      <c r="NX315" s="865">
        <v>0</v>
      </c>
      <c r="NY315" s="865">
        <v>0</v>
      </c>
      <c r="NZ315" s="865">
        <v>0</v>
      </c>
      <c r="OA315" s="865">
        <v>0</v>
      </c>
      <c r="OB315" s="865">
        <v>0</v>
      </c>
      <c r="OC315" s="865">
        <v>0</v>
      </c>
      <c r="OD315" s="865">
        <v>0</v>
      </c>
      <c r="OE315" s="865">
        <v>0</v>
      </c>
      <c r="OF315" s="865">
        <v>0</v>
      </c>
      <c r="OG315" s="865">
        <v>0</v>
      </c>
      <c r="OH315" s="865">
        <v>0</v>
      </c>
      <c r="OI315" s="865">
        <v>0</v>
      </c>
      <c r="OJ315" s="865">
        <v>0</v>
      </c>
      <c r="OK315" s="865">
        <v>0</v>
      </c>
      <c r="OL315" s="865">
        <v>0</v>
      </c>
      <c r="OM315" s="865">
        <v>0</v>
      </c>
      <c r="ON315" s="865">
        <v>0</v>
      </c>
      <c r="OO315" s="865">
        <v>0</v>
      </c>
      <c r="OP315" s="865">
        <v>0</v>
      </c>
      <c r="OQ315" s="865">
        <v>0</v>
      </c>
      <c r="OR315" s="865">
        <v>0</v>
      </c>
      <c r="OS315" s="865">
        <v>0</v>
      </c>
      <c r="OT315" s="865">
        <v>0</v>
      </c>
      <c r="OU315" s="865">
        <v>0</v>
      </c>
      <c r="OV315" s="865">
        <v>0</v>
      </c>
      <c r="OW315" s="865">
        <v>0</v>
      </c>
      <c r="OX315" s="865">
        <v>0</v>
      </c>
      <c r="OY315" s="865">
        <v>0</v>
      </c>
      <c r="OZ315" s="865">
        <v>0</v>
      </c>
      <c r="PA315" s="865">
        <v>0</v>
      </c>
      <c r="PB315" s="865">
        <v>0</v>
      </c>
      <c r="PC315" s="865">
        <v>0</v>
      </c>
      <c r="PD315" s="865">
        <v>0</v>
      </c>
      <c r="PE315" s="865">
        <v>0</v>
      </c>
      <c r="PF315" s="865">
        <v>0</v>
      </c>
      <c r="PG315" s="865">
        <v>0</v>
      </c>
      <c r="PH315" s="865">
        <v>0</v>
      </c>
      <c r="PI315" s="865">
        <v>0</v>
      </c>
      <c r="PJ315" s="865">
        <v>0</v>
      </c>
      <c r="PK315" s="865">
        <v>0</v>
      </c>
      <c r="PL315" s="865">
        <v>0</v>
      </c>
      <c r="PM315" s="865">
        <v>0</v>
      </c>
      <c r="PN315" s="865">
        <v>0</v>
      </c>
      <c r="PO315" s="865">
        <v>0</v>
      </c>
      <c r="PP315" s="865">
        <v>0</v>
      </c>
      <c r="PQ315" s="865">
        <v>0</v>
      </c>
      <c r="PR315" s="865">
        <v>0</v>
      </c>
      <c r="PS315" s="865">
        <v>0</v>
      </c>
      <c r="PT315" s="865">
        <v>0</v>
      </c>
      <c r="PU315" s="865">
        <v>0</v>
      </c>
      <c r="PV315" s="865">
        <v>0</v>
      </c>
      <c r="PW315" s="865">
        <v>0</v>
      </c>
      <c r="PX315" s="865">
        <v>0</v>
      </c>
      <c r="PY315" s="865">
        <v>0</v>
      </c>
      <c r="PZ315" s="865">
        <v>0</v>
      </c>
      <c r="QA315" s="865">
        <v>0</v>
      </c>
      <c r="QB315" s="865">
        <v>0</v>
      </c>
      <c r="QC315" s="865">
        <v>0</v>
      </c>
      <c r="QD315" s="865">
        <v>0</v>
      </c>
      <c r="QE315" s="865">
        <v>0</v>
      </c>
      <c r="QF315" s="865">
        <v>0</v>
      </c>
      <c r="QG315" s="865">
        <v>0</v>
      </c>
      <c r="QH315" s="865">
        <v>0</v>
      </c>
      <c r="QI315" s="865">
        <v>0</v>
      </c>
      <c r="QJ315" s="865">
        <v>0</v>
      </c>
      <c r="QK315" s="865">
        <v>0</v>
      </c>
      <c r="QL315" s="865">
        <v>0</v>
      </c>
      <c r="QM315" s="865">
        <v>0</v>
      </c>
      <c r="QN315" s="865">
        <v>0</v>
      </c>
      <c r="QO315" s="865">
        <v>0</v>
      </c>
      <c r="QP315" s="865">
        <v>0</v>
      </c>
      <c r="QQ315" s="865">
        <v>0</v>
      </c>
      <c r="QR315" s="865">
        <v>0</v>
      </c>
      <c r="QS315" s="865">
        <v>0</v>
      </c>
      <c r="QT315" s="865">
        <v>0</v>
      </c>
      <c r="QU315" s="865">
        <v>0</v>
      </c>
      <c r="QV315" s="865">
        <v>0</v>
      </c>
      <c r="QW315" s="865">
        <v>0</v>
      </c>
      <c r="QX315" s="865">
        <v>0</v>
      </c>
      <c r="QY315" s="865">
        <v>0</v>
      </c>
      <c r="QZ315" s="865">
        <v>0</v>
      </c>
      <c r="RA315" s="865">
        <v>0</v>
      </c>
      <c r="RB315" s="865">
        <v>0</v>
      </c>
      <c r="RC315" s="865">
        <v>0</v>
      </c>
      <c r="RD315" s="865">
        <v>0</v>
      </c>
      <c r="RE315" s="865">
        <v>0</v>
      </c>
      <c r="RF315" s="865">
        <v>0</v>
      </c>
      <c r="RG315" s="865">
        <v>0</v>
      </c>
      <c r="RH315" s="865">
        <v>0</v>
      </c>
      <c r="RI315" s="865">
        <v>0</v>
      </c>
      <c r="RJ315" s="865">
        <v>0</v>
      </c>
      <c r="RK315" s="865">
        <v>0</v>
      </c>
      <c r="RL315" s="865">
        <v>0</v>
      </c>
      <c r="RM315" s="865">
        <v>0</v>
      </c>
      <c r="RN315" s="865">
        <v>0</v>
      </c>
      <c r="RO315" s="865">
        <v>0</v>
      </c>
      <c r="RP315" s="865">
        <v>0</v>
      </c>
      <c r="RQ315" s="865">
        <v>0</v>
      </c>
      <c r="RR315" s="865">
        <v>0</v>
      </c>
      <c r="RS315" s="865">
        <v>0</v>
      </c>
      <c r="RT315" s="865">
        <v>0</v>
      </c>
      <c r="RU315" s="865">
        <v>0</v>
      </c>
      <c r="RV315" s="865">
        <v>0</v>
      </c>
      <c r="RW315" s="865">
        <v>0</v>
      </c>
      <c r="RX315" s="865">
        <v>0</v>
      </c>
      <c r="RY315" s="865">
        <v>0</v>
      </c>
      <c r="RZ315" s="865">
        <v>0</v>
      </c>
      <c r="SA315" s="865">
        <v>0</v>
      </c>
      <c r="SB315" s="865">
        <v>0</v>
      </c>
      <c r="SC315" s="865">
        <v>0</v>
      </c>
      <c r="SD315" s="865">
        <v>0</v>
      </c>
      <c r="SE315" s="865">
        <v>0</v>
      </c>
      <c r="SF315" s="865">
        <v>0</v>
      </c>
      <c r="SG315" s="865">
        <v>0</v>
      </c>
      <c r="SH315" s="865">
        <v>0</v>
      </c>
      <c r="SI315" s="865">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758</v>
      </c>
      <c r="J316" s="601"/>
      <c r="K316" s="861">
        <v>0</v>
      </c>
      <c r="L316" s="861">
        <v>0</v>
      </c>
      <c r="M316" s="861">
        <v>0</v>
      </c>
      <c r="N316" s="861">
        <v>0</v>
      </c>
      <c r="O316" s="861">
        <v>0</v>
      </c>
      <c r="P316" s="861">
        <v>0</v>
      </c>
      <c r="Q316" s="861">
        <v>0</v>
      </c>
      <c r="R316" s="861">
        <v>0</v>
      </c>
      <c r="S316" s="861">
        <v>0</v>
      </c>
      <c r="T316" s="861">
        <v>0</v>
      </c>
      <c r="U316" s="861">
        <v>0</v>
      </c>
      <c r="V316" s="861">
        <v>0</v>
      </c>
      <c r="W316" s="861">
        <v>0</v>
      </c>
      <c r="X316" s="861">
        <v>0</v>
      </c>
      <c r="Y316" s="861">
        <v>0</v>
      </c>
      <c r="Z316" s="861">
        <v>0</v>
      </c>
      <c r="AA316" s="861">
        <v>0</v>
      </c>
      <c r="AB316" s="861">
        <v>0</v>
      </c>
      <c r="AC316" s="861">
        <v>0</v>
      </c>
      <c r="AD316" s="861">
        <v>0</v>
      </c>
      <c r="AE316" s="861">
        <v>0</v>
      </c>
      <c r="AF316" s="861">
        <v>0</v>
      </c>
      <c r="AG316" s="861">
        <v>0</v>
      </c>
      <c r="AH316" s="861">
        <v>0</v>
      </c>
      <c r="AI316" s="861">
        <v>0</v>
      </c>
      <c r="AJ316" s="861">
        <v>0</v>
      </c>
      <c r="AK316" s="861">
        <v>0</v>
      </c>
      <c r="AL316" s="861">
        <v>0</v>
      </c>
      <c r="AM316" s="861">
        <v>0</v>
      </c>
      <c r="AN316" s="861">
        <v>0</v>
      </c>
      <c r="AO316" s="861">
        <v>0</v>
      </c>
      <c r="AP316" s="861">
        <v>0</v>
      </c>
      <c r="AQ316" s="861">
        <v>0</v>
      </c>
      <c r="AR316" s="861">
        <v>0</v>
      </c>
      <c r="AS316" s="861">
        <v>0</v>
      </c>
      <c r="AT316" s="861">
        <v>0</v>
      </c>
      <c r="AU316" s="861">
        <v>0</v>
      </c>
      <c r="AV316" s="861">
        <v>0</v>
      </c>
      <c r="AW316" s="861">
        <v>0</v>
      </c>
      <c r="AX316" s="861">
        <v>0</v>
      </c>
      <c r="AY316" s="861">
        <v>0</v>
      </c>
      <c r="AZ316" s="861">
        <v>0</v>
      </c>
      <c r="BA316" s="861">
        <v>0</v>
      </c>
      <c r="BB316" s="861">
        <v>0</v>
      </c>
      <c r="BC316" s="861">
        <v>0</v>
      </c>
      <c r="BD316" s="861">
        <v>0</v>
      </c>
      <c r="BE316" s="861">
        <v>0</v>
      </c>
      <c r="BF316" s="861">
        <v>0</v>
      </c>
      <c r="BG316" s="861">
        <v>0</v>
      </c>
      <c r="BH316" s="861">
        <v>0</v>
      </c>
      <c r="BI316" s="861">
        <v>0</v>
      </c>
      <c r="BJ316" s="861">
        <v>0</v>
      </c>
      <c r="BK316" s="861">
        <v>0</v>
      </c>
      <c r="BL316" s="861">
        <v>0</v>
      </c>
      <c r="BM316" s="861">
        <v>0</v>
      </c>
      <c r="BN316" s="861">
        <v>0</v>
      </c>
      <c r="BO316" s="861">
        <v>0</v>
      </c>
      <c r="BP316" s="861">
        <v>0</v>
      </c>
      <c r="BQ316" s="861">
        <v>0</v>
      </c>
      <c r="BR316" s="861">
        <v>0</v>
      </c>
      <c r="BS316" s="861">
        <v>0</v>
      </c>
      <c r="BT316" s="861">
        <v>0</v>
      </c>
      <c r="BU316" s="861">
        <v>0</v>
      </c>
      <c r="BV316" s="861">
        <v>0</v>
      </c>
      <c r="BW316" s="861">
        <v>0</v>
      </c>
      <c r="BX316" s="861">
        <v>0</v>
      </c>
      <c r="BY316" s="861">
        <v>0</v>
      </c>
      <c r="BZ316" s="861">
        <v>0</v>
      </c>
      <c r="CA316" s="861">
        <v>0</v>
      </c>
      <c r="CB316" s="861">
        <v>0</v>
      </c>
      <c r="CC316" s="861">
        <v>0</v>
      </c>
      <c r="CD316" s="861">
        <v>0</v>
      </c>
      <c r="CE316" s="861">
        <v>0</v>
      </c>
      <c r="CF316" s="861">
        <v>0</v>
      </c>
      <c r="CG316" s="861">
        <v>0</v>
      </c>
      <c r="CH316" s="861">
        <v>0</v>
      </c>
      <c r="CI316" s="861">
        <v>0</v>
      </c>
      <c r="CJ316" s="861">
        <v>0</v>
      </c>
      <c r="CK316" s="861">
        <v>0</v>
      </c>
      <c r="CL316" s="861">
        <v>0</v>
      </c>
      <c r="CM316" s="861">
        <v>0</v>
      </c>
      <c r="CN316" s="861">
        <v>0</v>
      </c>
      <c r="CO316" s="861">
        <v>0</v>
      </c>
      <c r="CP316" s="861">
        <v>0</v>
      </c>
      <c r="CQ316" s="861">
        <v>0</v>
      </c>
      <c r="CR316" s="861">
        <v>0</v>
      </c>
      <c r="CS316" s="861">
        <v>0</v>
      </c>
      <c r="CT316" s="861">
        <v>0</v>
      </c>
      <c r="CU316" s="861">
        <v>0</v>
      </c>
      <c r="CV316" s="861">
        <v>0</v>
      </c>
      <c r="CW316" s="861">
        <v>0</v>
      </c>
      <c r="CX316" s="861">
        <v>0</v>
      </c>
      <c r="CY316" s="861">
        <v>0</v>
      </c>
      <c r="CZ316" s="861">
        <v>0</v>
      </c>
      <c r="DA316" s="861">
        <v>0</v>
      </c>
      <c r="DB316" s="861">
        <v>0</v>
      </c>
      <c r="DC316" s="861">
        <v>0</v>
      </c>
      <c r="DD316" s="861">
        <v>0</v>
      </c>
      <c r="DE316" s="861">
        <v>0</v>
      </c>
      <c r="DF316" s="861">
        <v>0</v>
      </c>
      <c r="DG316" s="861">
        <v>0</v>
      </c>
      <c r="DH316" s="861">
        <v>0</v>
      </c>
      <c r="DI316" s="861">
        <v>0</v>
      </c>
      <c r="DJ316" s="861">
        <v>0</v>
      </c>
      <c r="DK316" s="861">
        <v>0</v>
      </c>
      <c r="DL316" s="861">
        <v>0</v>
      </c>
      <c r="DM316" s="861">
        <v>0</v>
      </c>
      <c r="DN316" s="861">
        <v>0</v>
      </c>
      <c r="DO316" s="861">
        <v>0</v>
      </c>
      <c r="DP316" s="861">
        <v>0</v>
      </c>
      <c r="DQ316" s="861">
        <v>0</v>
      </c>
      <c r="DR316" s="861">
        <v>0</v>
      </c>
      <c r="DS316" s="861">
        <v>0</v>
      </c>
      <c r="DT316" s="861">
        <v>0</v>
      </c>
      <c r="DU316" s="861">
        <v>0</v>
      </c>
      <c r="DV316" s="861">
        <v>0</v>
      </c>
      <c r="DW316" s="861">
        <v>0</v>
      </c>
      <c r="DX316" s="861">
        <v>0</v>
      </c>
      <c r="DY316" s="861">
        <v>0</v>
      </c>
      <c r="DZ316" s="861">
        <v>0</v>
      </c>
      <c r="EA316" s="861">
        <v>0</v>
      </c>
      <c r="EB316" s="861">
        <v>0</v>
      </c>
      <c r="EC316" s="861">
        <v>0</v>
      </c>
      <c r="ED316" s="861">
        <v>0</v>
      </c>
      <c r="EE316" s="861">
        <v>0</v>
      </c>
      <c r="EF316" s="861">
        <v>0</v>
      </c>
      <c r="EG316" s="861">
        <v>0</v>
      </c>
      <c r="EH316" s="861">
        <v>0</v>
      </c>
      <c r="EI316" s="861">
        <v>0</v>
      </c>
      <c r="EJ316" s="861">
        <v>0</v>
      </c>
      <c r="EK316" s="861">
        <v>0</v>
      </c>
      <c r="EL316" s="861">
        <v>0</v>
      </c>
      <c r="EM316" s="861">
        <v>0</v>
      </c>
      <c r="EN316" s="861">
        <v>0</v>
      </c>
      <c r="EO316" s="861">
        <v>0</v>
      </c>
      <c r="EP316" s="861">
        <v>0</v>
      </c>
      <c r="EQ316" s="861">
        <v>0</v>
      </c>
      <c r="ER316" s="861">
        <v>0</v>
      </c>
      <c r="ES316" s="861">
        <v>0</v>
      </c>
      <c r="ET316" s="861">
        <v>0</v>
      </c>
      <c r="EU316" s="861">
        <v>0</v>
      </c>
      <c r="EV316" s="861">
        <v>0</v>
      </c>
      <c r="EW316" s="861">
        <v>0</v>
      </c>
      <c r="EX316" s="861">
        <v>0</v>
      </c>
      <c r="EY316" s="861">
        <v>0</v>
      </c>
      <c r="EZ316" s="861">
        <v>0</v>
      </c>
      <c r="FA316" s="861">
        <v>0</v>
      </c>
      <c r="FB316" s="861">
        <v>0</v>
      </c>
      <c r="FC316" s="861">
        <v>0</v>
      </c>
      <c r="FD316" s="861">
        <v>0</v>
      </c>
      <c r="FE316" s="861">
        <v>0</v>
      </c>
      <c r="FF316" s="861">
        <v>0</v>
      </c>
      <c r="FG316" s="861">
        <v>0</v>
      </c>
      <c r="FH316" s="861">
        <v>0</v>
      </c>
      <c r="FI316" s="861">
        <v>0</v>
      </c>
      <c r="FJ316" s="861">
        <v>0</v>
      </c>
      <c r="FK316" s="861">
        <v>0</v>
      </c>
      <c r="FL316" s="861">
        <v>0</v>
      </c>
      <c r="FM316" s="861">
        <v>0</v>
      </c>
      <c r="FN316" s="861">
        <v>0</v>
      </c>
      <c r="FO316" s="861">
        <v>0</v>
      </c>
      <c r="FP316" s="861">
        <v>0</v>
      </c>
      <c r="FQ316" s="861">
        <v>0</v>
      </c>
      <c r="FR316" s="861">
        <v>0</v>
      </c>
      <c r="FS316" s="861">
        <v>0</v>
      </c>
      <c r="FT316" s="861">
        <v>0</v>
      </c>
      <c r="FU316" s="861">
        <v>0</v>
      </c>
      <c r="FV316" s="861">
        <v>0</v>
      </c>
      <c r="FW316" s="861">
        <v>0</v>
      </c>
      <c r="FX316" s="861">
        <v>0</v>
      </c>
      <c r="FY316" s="861">
        <v>0</v>
      </c>
      <c r="FZ316" s="861">
        <v>0</v>
      </c>
      <c r="GA316" s="861">
        <v>0</v>
      </c>
      <c r="GB316" s="861">
        <v>0</v>
      </c>
      <c r="GC316" s="861">
        <v>0</v>
      </c>
      <c r="GD316" s="861">
        <v>0</v>
      </c>
      <c r="GE316" s="861">
        <v>0</v>
      </c>
      <c r="GF316" s="861">
        <v>0</v>
      </c>
      <c r="GG316" s="861">
        <v>0</v>
      </c>
      <c r="GH316" s="861">
        <v>0</v>
      </c>
      <c r="GI316" s="861">
        <v>0</v>
      </c>
      <c r="GJ316" s="861">
        <v>0</v>
      </c>
      <c r="GK316" s="861">
        <v>0</v>
      </c>
      <c r="GL316" s="861">
        <v>0</v>
      </c>
      <c r="GM316" s="861">
        <v>0</v>
      </c>
      <c r="GN316" s="861">
        <v>0</v>
      </c>
      <c r="GO316" s="861">
        <v>0</v>
      </c>
      <c r="GP316" s="861">
        <v>0</v>
      </c>
      <c r="GQ316" s="861">
        <v>0</v>
      </c>
      <c r="GR316" s="861">
        <v>0</v>
      </c>
      <c r="GS316" s="861">
        <v>0</v>
      </c>
      <c r="GT316" s="861">
        <v>0</v>
      </c>
      <c r="GU316" s="861">
        <v>0</v>
      </c>
      <c r="GV316" s="861">
        <v>0</v>
      </c>
      <c r="GW316" s="861">
        <v>0</v>
      </c>
      <c r="GX316" s="861">
        <v>0</v>
      </c>
      <c r="GY316" s="861">
        <v>0</v>
      </c>
      <c r="GZ316" s="861">
        <v>0</v>
      </c>
      <c r="HA316" s="861">
        <v>0</v>
      </c>
      <c r="HB316" s="861">
        <v>0</v>
      </c>
      <c r="HC316" s="861">
        <v>0</v>
      </c>
      <c r="HD316" s="861">
        <v>0</v>
      </c>
      <c r="HE316" s="861">
        <v>0</v>
      </c>
      <c r="HF316" s="861">
        <v>0</v>
      </c>
      <c r="HG316" s="861">
        <v>0</v>
      </c>
      <c r="HH316" s="861">
        <v>0</v>
      </c>
      <c r="HI316" s="861">
        <v>0</v>
      </c>
      <c r="HJ316" s="861">
        <v>0</v>
      </c>
      <c r="HK316" s="861">
        <v>0</v>
      </c>
      <c r="HL316" s="861">
        <v>0</v>
      </c>
      <c r="HM316" s="861">
        <v>0</v>
      </c>
      <c r="HN316" s="861">
        <v>0</v>
      </c>
      <c r="HO316" s="861">
        <v>0</v>
      </c>
      <c r="HP316" s="861">
        <v>0</v>
      </c>
      <c r="HQ316" s="861">
        <v>0</v>
      </c>
      <c r="HR316" s="861">
        <v>0</v>
      </c>
      <c r="HS316" s="861">
        <v>0</v>
      </c>
      <c r="HT316" s="861">
        <v>0</v>
      </c>
      <c r="HU316" s="861">
        <v>0</v>
      </c>
      <c r="HV316" s="861">
        <v>0</v>
      </c>
      <c r="HW316" s="861">
        <v>0</v>
      </c>
      <c r="HX316" s="861">
        <v>0</v>
      </c>
      <c r="HY316" s="861">
        <v>0</v>
      </c>
      <c r="HZ316" s="861">
        <v>0</v>
      </c>
      <c r="IA316" s="861">
        <v>0</v>
      </c>
      <c r="IB316" s="861">
        <v>0</v>
      </c>
      <c r="IC316" s="861">
        <v>0</v>
      </c>
      <c r="ID316" s="861">
        <v>0</v>
      </c>
      <c r="IE316" s="861">
        <v>0</v>
      </c>
      <c r="IF316" s="861">
        <v>0</v>
      </c>
      <c r="IG316" s="861">
        <v>0</v>
      </c>
      <c r="IH316" s="861">
        <v>0</v>
      </c>
      <c r="II316" s="861">
        <v>0</v>
      </c>
      <c r="IJ316" s="861">
        <v>0</v>
      </c>
      <c r="IK316" s="861">
        <v>0</v>
      </c>
      <c r="IL316" s="861">
        <v>0</v>
      </c>
      <c r="IM316" s="861">
        <v>0</v>
      </c>
      <c r="IN316" s="861">
        <v>0</v>
      </c>
      <c r="IO316" s="861">
        <v>0</v>
      </c>
      <c r="IP316" s="861">
        <v>0</v>
      </c>
      <c r="IQ316" s="861">
        <v>0</v>
      </c>
      <c r="IR316" s="861">
        <v>0</v>
      </c>
      <c r="IS316" s="861">
        <v>0</v>
      </c>
      <c r="IT316" s="861">
        <v>0</v>
      </c>
      <c r="IU316" s="861">
        <v>0</v>
      </c>
      <c r="IV316" s="861">
        <v>0</v>
      </c>
      <c r="IW316" s="861">
        <v>0</v>
      </c>
      <c r="IX316" s="861">
        <v>0</v>
      </c>
      <c r="IY316" s="861">
        <v>0</v>
      </c>
      <c r="IZ316" s="861">
        <v>0</v>
      </c>
      <c r="JA316" s="861">
        <v>0</v>
      </c>
      <c r="JB316" s="861">
        <v>0</v>
      </c>
      <c r="JC316" s="861">
        <v>0</v>
      </c>
      <c r="JD316" s="861">
        <v>0</v>
      </c>
      <c r="JE316" s="861">
        <v>0</v>
      </c>
      <c r="JF316" s="861">
        <v>0</v>
      </c>
      <c r="JG316" s="861">
        <v>0</v>
      </c>
      <c r="JH316" s="861">
        <v>0</v>
      </c>
      <c r="JI316" s="861">
        <v>0</v>
      </c>
      <c r="JJ316" s="861">
        <v>0</v>
      </c>
      <c r="JK316" s="861">
        <v>0</v>
      </c>
      <c r="JL316" s="861">
        <v>0</v>
      </c>
      <c r="JM316" s="861">
        <v>0</v>
      </c>
      <c r="JN316" s="861">
        <v>0</v>
      </c>
      <c r="JO316" s="861">
        <v>0</v>
      </c>
      <c r="JP316" s="861">
        <v>0</v>
      </c>
      <c r="JQ316" s="861">
        <v>0</v>
      </c>
      <c r="JR316" s="861">
        <v>0</v>
      </c>
      <c r="JS316" s="861">
        <v>0</v>
      </c>
      <c r="JT316" s="861">
        <v>0</v>
      </c>
      <c r="JU316" s="861">
        <v>0</v>
      </c>
      <c r="JV316" s="861">
        <v>0</v>
      </c>
      <c r="JW316" s="861">
        <v>0</v>
      </c>
      <c r="JX316" s="861">
        <v>0</v>
      </c>
      <c r="JY316" s="861">
        <v>0</v>
      </c>
      <c r="JZ316" s="861">
        <v>0</v>
      </c>
      <c r="KA316" s="861">
        <v>0</v>
      </c>
      <c r="KB316" s="861">
        <v>0</v>
      </c>
      <c r="KC316" s="861">
        <v>0</v>
      </c>
      <c r="KD316" s="861">
        <v>0</v>
      </c>
      <c r="KE316" s="861">
        <v>0</v>
      </c>
      <c r="KF316" s="861">
        <v>0</v>
      </c>
      <c r="KG316" s="861">
        <v>0</v>
      </c>
      <c r="KH316" s="861">
        <v>0</v>
      </c>
      <c r="KI316" s="861">
        <v>0</v>
      </c>
      <c r="KJ316" s="861">
        <v>0</v>
      </c>
      <c r="KK316" s="861">
        <v>0</v>
      </c>
      <c r="KL316" s="861">
        <v>0</v>
      </c>
      <c r="KM316" s="861">
        <v>0</v>
      </c>
      <c r="KN316" s="861">
        <v>0</v>
      </c>
      <c r="KO316" s="861">
        <v>0</v>
      </c>
      <c r="KP316" s="861">
        <v>0</v>
      </c>
      <c r="KQ316" s="861">
        <v>0</v>
      </c>
      <c r="KR316" s="861">
        <v>0</v>
      </c>
      <c r="KS316" s="861">
        <v>0</v>
      </c>
      <c r="KT316" s="861">
        <v>0</v>
      </c>
      <c r="KU316" s="861">
        <v>0</v>
      </c>
      <c r="KV316" s="861">
        <v>0</v>
      </c>
      <c r="KW316" s="861">
        <v>0</v>
      </c>
      <c r="KX316" s="861">
        <v>0</v>
      </c>
      <c r="KY316" s="861">
        <v>0</v>
      </c>
      <c r="KZ316" s="861">
        <v>0</v>
      </c>
      <c r="LA316" s="861">
        <v>0</v>
      </c>
      <c r="LB316" s="861">
        <v>0</v>
      </c>
      <c r="LC316" s="861">
        <v>0</v>
      </c>
      <c r="LD316" s="861">
        <v>0</v>
      </c>
      <c r="LE316" s="861">
        <v>0</v>
      </c>
      <c r="LF316" s="861">
        <v>0</v>
      </c>
      <c r="LG316" s="861">
        <v>0</v>
      </c>
      <c r="LH316" s="861">
        <v>0</v>
      </c>
      <c r="LI316" s="861">
        <v>0</v>
      </c>
      <c r="LJ316" s="861">
        <v>0</v>
      </c>
      <c r="LK316" s="861">
        <v>0</v>
      </c>
      <c r="LL316" s="861">
        <v>0</v>
      </c>
      <c r="LM316" s="861">
        <v>0</v>
      </c>
      <c r="LN316" s="861">
        <v>0</v>
      </c>
      <c r="LO316" s="861">
        <v>0</v>
      </c>
      <c r="LP316" s="861">
        <v>0</v>
      </c>
      <c r="LQ316" s="861">
        <v>0</v>
      </c>
      <c r="LR316" s="861">
        <v>0</v>
      </c>
      <c r="LS316" s="861">
        <v>0</v>
      </c>
      <c r="LT316" s="861">
        <v>0</v>
      </c>
      <c r="LU316" s="861">
        <v>0</v>
      </c>
      <c r="LV316" s="861">
        <v>0</v>
      </c>
      <c r="LW316" s="861">
        <v>0</v>
      </c>
      <c r="LX316" s="861">
        <v>0</v>
      </c>
      <c r="LY316" s="861">
        <v>0</v>
      </c>
      <c r="LZ316" s="861">
        <v>0</v>
      </c>
      <c r="MA316" s="861">
        <v>0</v>
      </c>
      <c r="MB316" s="861">
        <v>0</v>
      </c>
      <c r="MC316" s="861">
        <v>0</v>
      </c>
      <c r="MD316" s="861">
        <v>0</v>
      </c>
      <c r="ME316" s="861">
        <v>0</v>
      </c>
      <c r="MF316" s="861">
        <v>0</v>
      </c>
      <c r="MG316" s="861">
        <v>0</v>
      </c>
      <c r="MH316" s="861">
        <v>0</v>
      </c>
      <c r="MI316" s="861">
        <v>0</v>
      </c>
      <c r="MJ316" s="861">
        <v>0</v>
      </c>
      <c r="MK316" s="861">
        <v>0</v>
      </c>
      <c r="ML316" s="861">
        <v>0</v>
      </c>
      <c r="MM316" s="861">
        <v>0</v>
      </c>
      <c r="MN316" s="861">
        <v>0</v>
      </c>
      <c r="MO316" s="861">
        <v>0</v>
      </c>
      <c r="MP316" s="861">
        <v>0</v>
      </c>
      <c r="MQ316" s="861">
        <v>0</v>
      </c>
      <c r="MR316" s="861">
        <v>0</v>
      </c>
      <c r="MS316" s="861">
        <v>0</v>
      </c>
      <c r="MT316" s="861">
        <v>0</v>
      </c>
      <c r="MU316" s="861">
        <v>0</v>
      </c>
      <c r="MV316" s="861">
        <v>0</v>
      </c>
      <c r="MW316" s="861">
        <v>0</v>
      </c>
      <c r="MX316" s="861">
        <v>0</v>
      </c>
      <c r="MY316" s="861">
        <v>0</v>
      </c>
      <c r="MZ316" s="861">
        <v>0</v>
      </c>
      <c r="NA316" s="861">
        <v>0</v>
      </c>
      <c r="NB316" s="861">
        <v>0</v>
      </c>
      <c r="NC316" s="861">
        <v>0</v>
      </c>
      <c r="ND316" s="861">
        <v>0</v>
      </c>
      <c r="NE316" s="861">
        <v>0</v>
      </c>
      <c r="NF316" s="861">
        <v>0</v>
      </c>
      <c r="NG316" s="861">
        <v>0</v>
      </c>
      <c r="NH316" s="861">
        <v>0</v>
      </c>
      <c r="NI316" s="861">
        <v>0</v>
      </c>
      <c r="NJ316" s="861">
        <v>0</v>
      </c>
      <c r="NK316" s="861">
        <v>0</v>
      </c>
      <c r="NL316" s="861">
        <v>0</v>
      </c>
      <c r="NM316" s="861">
        <v>0</v>
      </c>
      <c r="NN316" s="861">
        <v>0</v>
      </c>
      <c r="NO316" s="861">
        <v>0</v>
      </c>
      <c r="NP316" s="861">
        <v>0</v>
      </c>
      <c r="NQ316" s="861">
        <v>0</v>
      </c>
      <c r="NR316" s="861">
        <v>0</v>
      </c>
      <c r="NS316" s="861">
        <v>0</v>
      </c>
      <c r="NT316" s="861">
        <v>0</v>
      </c>
      <c r="NU316" s="861">
        <v>0</v>
      </c>
      <c r="NV316" s="861">
        <v>0</v>
      </c>
      <c r="NW316" s="861">
        <v>0</v>
      </c>
      <c r="NX316" s="861">
        <v>0</v>
      </c>
      <c r="NY316" s="861">
        <v>0</v>
      </c>
      <c r="NZ316" s="861">
        <v>0</v>
      </c>
      <c r="OA316" s="861">
        <v>0</v>
      </c>
      <c r="OB316" s="861">
        <v>0</v>
      </c>
      <c r="OC316" s="861">
        <v>0</v>
      </c>
      <c r="OD316" s="861">
        <v>0</v>
      </c>
      <c r="OE316" s="861">
        <v>0</v>
      </c>
      <c r="OF316" s="861">
        <v>0</v>
      </c>
      <c r="OG316" s="861">
        <v>0</v>
      </c>
      <c r="OH316" s="861">
        <v>0</v>
      </c>
      <c r="OI316" s="861">
        <v>0</v>
      </c>
      <c r="OJ316" s="861">
        <v>0</v>
      </c>
      <c r="OK316" s="861">
        <v>0</v>
      </c>
      <c r="OL316" s="861">
        <v>0</v>
      </c>
      <c r="OM316" s="861">
        <v>0</v>
      </c>
      <c r="ON316" s="861">
        <v>0</v>
      </c>
      <c r="OO316" s="861">
        <v>0</v>
      </c>
      <c r="OP316" s="861">
        <v>0</v>
      </c>
      <c r="OQ316" s="861">
        <v>0</v>
      </c>
      <c r="OR316" s="861">
        <v>0</v>
      </c>
      <c r="OS316" s="861">
        <v>0</v>
      </c>
      <c r="OT316" s="861">
        <v>0</v>
      </c>
      <c r="OU316" s="861">
        <v>0</v>
      </c>
      <c r="OV316" s="861">
        <v>0</v>
      </c>
      <c r="OW316" s="861">
        <v>0</v>
      </c>
      <c r="OX316" s="861">
        <v>0</v>
      </c>
      <c r="OY316" s="861">
        <v>0</v>
      </c>
      <c r="OZ316" s="861">
        <v>0</v>
      </c>
      <c r="PA316" s="861">
        <v>0</v>
      </c>
      <c r="PB316" s="861">
        <v>0</v>
      </c>
      <c r="PC316" s="861">
        <v>0</v>
      </c>
      <c r="PD316" s="861">
        <v>0</v>
      </c>
      <c r="PE316" s="861">
        <v>0</v>
      </c>
      <c r="PF316" s="861">
        <v>0</v>
      </c>
      <c r="PG316" s="861">
        <v>0</v>
      </c>
      <c r="PH316" s="861">
        <v>0</v>
      </c>
      <c r="PI316" s="861">
        <v>0</v>
      </c>
      <c r="PJ316" s="861">
        <v>0</v>
      </c>
      <c r="PK316" s="861">
        <v>0</v>
      </c>
      <c r="PL316" s="861">
        <v>0</v>
      </c>
      <c r="PM316" s="861">
        <v>0</v>
      </c>
      <c r="PN316" s="861">
        <v>0</v>
      </c>
      <c r="PO316" s="861">
        <v>0</v>
      </c>
      <c r="PP316" s="861">
        <v>0</v>
      </c>
      <c r="PQ316" s="861">
        <v>0</v>
      </c>
      <c r="PR316" s="861">
        <v>0</v>
      </c>
      <c r="PS316" s="861">
        <v>0</v>
      </c>
      <c r="PT316" s="861">
        <v>0</v>
      </c>
      <c r="PU316" s="861">
        <v>0</v>
      </c>
      <c r="PV316" s="861">
        <v>0</v>
      </c>
      <c r="PW316" s="861">
        <v>0</v>
      </c>
      <c r="PX316" s="861">
        <v>0</v>
      </c>
      <c r="PY316" s="861">
        <v>0</v>
      </c>
      <c r="PZ316" s="861">
        <v>0</v>
      </c>
      <c r="QA316" s="861">
        <v>0</v>
      </c>
      <c r="QB316" s="861">
        <v>0</v>
      </c>
      <c r="QC316" s="861">
        <v>0</v>
      </c>
      <c r="QD316" s="861">
        <v>0</v>
      </c>
      <c r="QE316" s="861">
        <v>0</v>
      </c>
      <c r="QF316" s="861">
        <v>0</v>
      </c>
      <c r="QG316" s="861">
        <v>0</v>
      </c>
      <c r="QH316" s="861">
        <v>0</v>
      </c>
      <c r="QI316" s="861">
        <v>0</v>
      </c>
      <c r="QJ316" s="861">
        <v>0</v>
      </c>
      <c r="QK316" s="861">
        <v>0</v>
      </c>
      <c r="QL316" s="861">
        <v>0</v>
      </c>
      <c r="QM316" s="861">
        <v>0</v>
      </c>
      <c r="QN316" s="861">
        <v>0</v>
      </c>
      <c r="QO316" s="861">
        <v>0</v>
      </c>
      <c r="QP316" s="861">
        <v>0</v>
      </c>
      <c r="QQ316" s="861">
        <v>0</v>
      </c>
      <c r="QR316" s="861">
        <v>0</v>
      </c>
      <c r="QS316" s="861">
        <v>0</v>
      </c>
      <c r="QT316" s="861">
        <v>0</v>
      </c>
      <c r="QU316" s="861">
        <v>0</v>
      </c>
      <c r="QV316" s="861">
        <v>0</v>
      </c>
      <c r="QW316" s="861">
        <v>0</v>
      </c>
      <c r="QX316" s="861">
        <v>0</v>
      </c>
      <c r="QY316" s="861">
        <v>0</v>
      </c>
      <c r="QZ316" s="861">
        <v>0</v>
      </c>
      <c r="RA316" s="861">
        <v>0</v>
      </c>
      <c r="RB316" s="861">
        <v>0</v>
      </c>
      <c r="RC316" s="861">
        <v>0</v>
      </c>
      <c r="RD316" s="861">
        <v>0</v>
      </c>
      <c r="RE316" s="861">
        <v>0</v>
      </c>
      <c r="RF316" s="861">
        <v>0</v>
      </c>
      <c r="RG316" s="861">
        <v>0</v>
      </c>
      <c r="RH316" s="861">
        <v>0</v>
      </c>
      <c r="RI316" s="861">
        <v>0</v>
      </c>
      <c r="RJ316" s="861">
        <v>0</v>
      </c>
      <c r="RK316" s="861">
        <v>0</v>
      </c>
      <c r="RL316" s="861">
        <v>0</v>
      </c>
      <c r="RM316" s="861">
        <v>0</v>
      </c>
      <c r="RN316" s="861">
        <v>0</v>
      </c>
      <c r="RO316" s="861">
        <v>0</v>
      </c>
      <c r="RP316" s="861">
        <v>0</v>
      </c>
      <c r="RQ316" s="861">
        <v>0</v>
      </c>
      <c r="RR316" s="861">
        <v>0</v>
      </c>
      <c r="RS316" s="861">
        <v>0</v>
      </c>
      <c r="RT316" s="861">
        <v>0</v>
      </c>
      <c r="RU316" s="861">
        <v>0</v>
      </c>
      <c r="RV316" s="861">
        <v>0</v>
      </c>
      <c r="RW316" s="861">
        <v>0</v>
      </c>
      <c r="RX316" s="861">
        <v>0</v>
      </c>
      <c r="RY316" s="861">
        <v>0</v>
      </c>
      <c r="RZ316" s="861">
        <v>0</v>
      </c>
      <c r="SA316" s="861">
        <v>0</v>
      </c>
      <c r="SB316" s="861">
        <v>0</v>
      </c>
      <c r="SC316" s="861">
        <v>0</v>
      </c>
      <c r="SD316" s="861">
        <v>0</v>
      </c>
      <c r="SE316" s="861">
        <v>0</v>
      </c>
      <c r="SF316" s="861">
        <v>0</v>
      </c>
      <c r="SG316" s="861">
        <v>0</v>
      </c>
      <c r="SH316" s="861">
        <v>0</v>
      </c>
      <c r="SI316" s="861">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759</v>
      </c>
      <c r="J317" s="660"/>
      <c r="K317" s="863">
        <v>0</v>
      </c>
      <c r="L317" s="863">
        <v>0</v>
      </c>
      <c r="M317" s="863">
        <v>0</v>
      </c>
      <c r="N317" s="863">
        <v>0</v>
      </c>
      <c r="O317" s="863">
        <v>0</v>
      </c>
      <c r="P317" s="863">
        <v>0</v>
      </c>
      <c r="Q317" s="863">
        <v>0</v>
      </c>
      <c r="R317" s="863">
        <v>0</v>
      </c>
      <c r="S317" s="863">
        <v>0</v>
      </c>
      <c r="T317" s="863">
        <v>0</v>
      </c>
      <c r="U317" s="863">
        <v>0</v>
      </c>
      <c r="V317" s="863">
        <v>0</v>
      </c>
      <c r="W317" s="863">
        <v>0</v>
      </c>
      <c r="X317" s="863">
        <v>0</v>
      </c>
      <c r="Y317" s="863">
        <v>0</v>
      </c>
      <c r="Z317" s="863">
        <v>0</v>
      </c>
      <c r="AA317" s="863">
        <v>0</v>
      </c>
      <c r="AB317" s="863">
        <v>0</v>
      </c>
      <c r="AC317" s="863">
        <v>0</v>
      </c>
      <c r="AD317" s="863">
        <v>0</v>
      </c>
      <c r="AE317" s="863">
        <v>0</v>
      </c>
      <c r="AF317" s="863">
        <v>0</v>
      </c>
      <c r="AG317" s="863">
        <v>0</v>
      </c>
      <c r="AH317" s="863">
        <v>0</v>
      </c>
      <c r="AI317" s="863">
        <v>0</v>
      </c>
      <c r="AJ317" s="863">
        <v>0</v>
      </c>
      <c r="AK317" s="863">
        <v>0</v>
      </c>
      <c r="AL317" s="863">
        <v>0</v>
      </c>
      <c r="AM317" s="863">
        <v>0</v>
      </c>
      <c r="AN317" s="863">
        <v>0</v>
      </c>
      <c r="AO317" s="863">
        <v>0</v>
      </c>
      <c r="AP317" s="863">
        <v>0</v>
      </c>
      <c r="AQ317" s="863">
        <v>0</v>
      </c>
      <c r="AR317" s="863">
        <v>0</v>
      </c>
      <c r="AS317" s="863">
        <v>0</v>
      </c>
      <c r="AT317" s="863">
        <v>0</v>
      </c>
      <c r="AU317" s="863">
        <v>0</v>
      </c>
      <c r="AV317" s="863">
        <v>0</v>
      </c>
      <c r="AW317" s="863">
        <v>0</v>
      </c>
      <c r="AX317" s="863">
        <v>0</v>
      </c>
      <c r="AY317" s="863">
        <v>0</v>
      </c>
      <c r="AZ317" s="863">
        <v>0</v>
      </c>
      <c r="BA317" s="863">
        <v>0</v>
      </c>
      <c r="BB317" s="863">
        <v>0</v>
      </c>
      <c r="BC317" s="863">
        <v>0</v>
      </c>
      <c r="BD317" s="863">
        <v>0</v>
      </c>
      <c r="BE317" s="863">
        <v>0</v>
      </c>
      <c r="BF317" s="863">
        <v>0</v>
      </c>
      <c r="BG317" s="863">
        <v>0</v>
      </c>
      <c r="BH317" s="863">
        <v>0</v>
      </c>
      <c r="BI317" s="863">
        <v>0</v>
      </c>
      <c r="BJ317" s="863">
        <v>0</v>
      </c>
      <c r="BK317" s="863">
        <v>0</v>
      </c>
      <c r="BL317" s="863">
        <v>0</v>
      </c>
      <c r="BM317" s="863">
        <v>0</v>
      </c>
      <c r="BN317" s="863">
        <v>0</v>
      </c>
      <c r="BO317" s="863">
        <v>0</v>
      </c>
      <c r="BP317" s="863">
        <v>0</v>
      </c>
      <c r="BQ317" s="863">
        <v>0</v>
      </c>
      <c r="BR317" s="863">
        <v>0</v>
      </c>
      <c r="BS317" s="863">
        <v>0</v>
      </c>
      <c r="BT317" s="863">
        <v>0</v>
      </c>
      <c r="BU317" s="863">
        <v>0</v>
      </c>
      <c r="BV317" s="863">
        <v>0</v>
      </c>
      <c r="BW317" s="863">
        <v>0</v>
      </c>
      <c r="BX317" s="863">
        <v>0</v>
      </c>
      <c r="BY317" s="863">
        <v>0</v>
      </c>
      <c r="BZ317" s="863">
        <v>0</v>
      </c>
      <c r="CA317" s="863">
        <v>0</v>
      </c>
      <c r="CB317" s="863">
        <v>0</v>
      </c>
      <c r="CC317" s="863">
        <v>0</v>
      </c>
      <c r="CD317" s="863">
        <v>0</v>
      </c>
      <c r="CE317" s="863">
        <v>0</v>
      </c>
      <c r="CF317" s="863">
        <v>0</v>
      </c>
      <c r="CG317" s="863">
        <v>0</v>
      </c>
      <c r="CH317" s="863">
        <v>0</v>
      </c>
      <c r="CI317" s="863">
        <v>0</v>
      </c>
      <c r="CJ317" s="863">
        <v>0</v>
      </c>
      <c r="CK317" s="863">
        <v>0</v>
      </c>
      <c r="CL317" s="863">
        <v>0</v>
      </c>
      <c r="CM317" s="863">
        <v>0</v>
      </c>
      <c r="CN317" s="863">
        <v>0</v>
      </c>
      <c r="CO317" s="863">
        <v>0</v>
      </c>
      <c r="CP317" s="863">
        <v>0</v>
      </c>
      <c r="CQ317" s="863">
        <v>0</v>
      </c>
      <c r="CR317" s="863">
        <v>0</v>
      </c>
      <c r="CS317" s="863">
        <v>0</v>
      </c>
      <c r="CT317" s="863">
        <v>0</v>
      </c>
      <c r="CU317" s="863">
        <v>0</v>
      </c>
      <c r="CV317" s="863">
        <v>0</v>
      </c>
      <c r="CW317" s="863">
        <v>0</v>
      </c>
      <c r="CX317" s="863">
        <v>0</v>
      </c>
      <c r="CY317" s="863">
        <v>0</v>
      </c>
      <c r="CZ317" s="863">
        <v>0</v>
      </c>
      <c r="DA317" s="863">
        <v>0</v>
      </c>
      <c r="DB317" s="863">
        <v>0</v>
      </c>
      <c r="DC317" s="863">
        <v>0</v>
      </c>
      <c r="DD317" s="863">
        <v>0</v>
      </c>
      <c r="DE317" s="863">
        <v>0</v>
      </c>
      <c r="DF317" s="863">
        <v>0</v>
      </c>
      <c r="DG317" s="863">
        <v>0</v>
      </c>
      <c r="DH317" s="863">
        <v>0</v>
      </c>
      <c r="DI317" s="863">
        <v>0</v>
      </c>
      <c r="DJ317" s="863">
        <v>0</v>
      </c>
      <c r="DK317" s="863">
        <v>0</v>
      </c>
      <c r="DL317" s="863">
        <v>0</v>
      </c>
      <c r="DM317" s="863">
        <v>0</v>
      </c>
      <c r="DN317" s="863">
        <v>0</v>
      </c>
      <c r="DO317" s="863">
        <v>0</v>
      </c>
      <c r="DP317" s="863">
        <v>0</v>
      </c>
      <c r="DQ317" s="863">
        <v>0</v>
      </c>
      <c r="DR317" s="863">
        <v>0</v>
      </c>
      <c r="DS317" s="863">
        <v>0</v>
      </c>
      <c r="DT317" s="863">
        <v>0</v>
      </c>
      <c r="DU317" s="863">
        <v>0</v>
      </c>
      <c r="DV317" s="863">
        <v>0</v>
      </c>
      <c r="DW317" s="863">
        <v>0</v>
      </c>
      <c r="DX317" s="863">
        <v>0</v>
      </c>
      <c r="DY317" s="863">
        <v>0</v>
      </c>
      <c r="DZ317" s="863">
        <v>0</v>
      </c>
      <c r="EA317" s="863">
        <v>0</v>
      </c>
      <c r="EB317" s="863">
        <v>0</v>
      </c>
      <c r="EC317" s="863">
        <v>0</v>
      </c>
      <c r="ED317" s="863">
        <v>0</v>
      </c>
      <c r="EE317" s="863">
        <v>0</v>
      </c>
      <c r="EF317" s="863">
        <v>0</v>
      </c>
      <c r="EG317" s="863">
        <v>0</v>
      </c>
      <c r="EH317" s="863">
        <v>0</v>
      </c>
      <c r="EI317" s="863">
        <v>0</v>
      </c>
      <c r="EJ317" s="863">
        <v>0</v>
      </c>
      <c r="EK317" s="863">
        <v>0</v>
      </c>
      <c r="EL317" s="863">
        <v>0</v>
      </c>
      <c r="EM317" s="863">
        <v>0</v>
      </c>
      <c r="EN317" s="863">
        <v>0</v>
      </c>
      <c r="EO317" s="863">
        <v>0</v>
      </c>
      <c r="EP317" s="863">
        <v>0</v>
      </c>
      <c r="EQ317" s="863">
        <v>0</v>
      </c>
      <c r="ER317" s="863">
        <v>0</v>
      </c>
      <c r="ES317" s="863">
        <v>0</v>
      </c>
      <c r="ET317" s="863">
        <v>0</v>
      </c>
      <c r="EU317" s="863">
        <v>0</v>
      </c>
      <c r="EV317" s="863">
        <v>0</v>
      </c>
      <c r="EW317" s="863">
        <v>0</v>
      </c>
      <c r="EX317" s="863">
        <v>0</v>
      </c>
      <c r="EY317" s="863">
        <v>0</v>
      </c>
      <c r="EZ317" s="863">
        <v>0</v>
      </c>
      <c r="FA317" s="863">
        <v>0</v>
      </c>
      <c r="FB317" s="863">
        <v>0</v>
      </c>
      <c r="FC317" s="863">
        <v>0</v>
      </c>
      <c r="FD317" s="863">
        <v>0</v>
      </c>
      <c r="FE317" s="863">
        <v>0</v>
      </c>
      <c r="FF317" s="863">
        <v>0</v>
      </c>
      <c r="FG317" s="863">
        <v>0</v>
      </c>
      <c r="FH317" s="863">
        <v>0</v>
      </c>
      <c r="FI317" s="863">
        <v>0</v>
      </c>
      <c r="FJ317" s="863">
        <v>0</v>
      </c>
      <c r="FK317" s="863">
        <v>0</v>
      </c>
      <c r="FL317" s="863">
        <v>0</v>
      </c>
      <c r="FM317" s="863">
        <v>0</v>
      </c>
      <c r="FN317" s="863">
        <v>0</v>
      </c>
      <c r="FO317" s="863">
        <v>0</v>
      </c>
      <c r="FP317" s="863">
        <v>0</v>
      </c>
      <c r="FQ317" s="863">
        <v>0</v>
      </c>
      <c r="FR317" s="863">
        <v>0</v>
      </c>
      <c r="FS317" s="863">
        <v>0</v>
      </c>
      <c r="FT317" s="863">
        <v>0</v>
      </c>
      <c r="FU317" s="863">
        <v>0</v>
      </c>
      <c r="FV317" s="863">
        <v>0</v>
      </c>
      <c r="FW317" s="863">
        <v>0</v>
      </c>
      <c r="FX317" s="863">
        <v>0</v>
      </c>
      <c r="FY317" s="863">
        <v>0</v>
      </c>
      <c r="FZ317" s="863">
        <v>0</v>
      </c>
      <c r="GA317" s="863">
        <v>0</v>
      </c>
      <c r="GB317" s="863">
        <v>0</v>
      </c>
      <c r="GC317" s="863">
        <v>0</v>
      </c>
      <c r="GD317" s="863">
        <v>0</v>
      </c>
      <c r="GE317" s="863">
        <v>0</v>
      </c>
      <c r="GF317" s="863">
        <v>0</v>
      </c>
      <c r="GG317" s="863">
        <v>0</v>
      </c>
      <c r="GH317" s="863">
        <v>0</v>
      </c>
      <c r="GI317" s="863">
        <v>0</v>
      </c>
      <c r="GJ317" s="863">
        <v>0</v>
      </c>
      <c r="GK317" s="863">
        <v>0</v>
      </c>
      <c r="GL317" s="863">
        <v>0</v>
      </c>
      <c r="GM317" s="863">
        <v>0</v>
      </c>
      <c r="GN317" s="863">
        <v>0</v>
      </c>
      <c r="GO317" s="863">
        <v>0</v>
      </c>
      <c r="GP317" s="863">
        <v>0</v>
      </c>
      <c r="GQ317" s="863">
        <v>0</v>
      </c>
      <c r="GR317" s="863">
        <v>0</v>
      </c>
      <c r="GS317" s="863">
        <v>0</v>
      </c>
      <c r="GT317" s="863">
        <v>0</v>
      </c>
      <c r="GU317" s="863">
        <v>0</v>
      </c>
      <c r="GV317" s="863">
        <v>0</v>
      </c>
      <c r="GW317" s="863">
        <v>0</v>
      </c>
      <c r="GX317" s="863">
        <v>0</v>
      </c>
      <c r="GY317" s="863">
        <v>0</v>
      </c>
      <c r="GZ317" s="863">
        <v>0</v>
      </c>
      <c r="HA317" s="863">
        <v>0</v>
      </c>
      <c r="HB317" s="863">
        <v>0</v>
      </c>
      <c r="HC317" s="863">
        <v>0</v>
      </c>
      <c r="HD317" s="863">
        <v>0</v>
      </c>
      <c r="HE317" s="863">
        <v>0</v>
      </c>
      <c r="HF317" s="863">
        <v>0</v>
      </c>
      <c r="HG317" s="863">
        <v>0</v>
      </c>
      <c r="HH317" s="863">
        <v>0</v>
      </c>
      <c r="HI317" s="863">
        <v>0</v>
      </c>
      <c r="HJ317" s="863">
        <v>0</v>
      </c>
      <c r="HK317" s="863">
        <v>0</v>
      </c>
      <c r="HL317" s="863">
        <v>0</v>
      </c>
      <c r="HM317" s="863">
        <v>0</v>
      </c>
      <c r="HN317" s="863">
        <v>0</v>
      </c>
      <c r="HO317" s="863">
        <v>0</v>
      </c>
      <c r="HP317" s="863">
        <v>0</v>
      </c>
      <c r="HQ317" s="863">
        <v>0</v>
      </c>
      <c r="HR317" s="863">
        <v>0</v>
      </c>
      <c r="HS317" s="863">
        <v>0</v>
      </c>
      <c r="HT317" s="863">
        <v>0</v>
      </c>
      <c r="HU317" s="863">
        <v>0</v>
      </c>
      <c r="HV317" s="863">
        <v>0</v>
      </c>
      <c r="HW317" s="863">
        <v>0</v>
      </c>
      <c r="HX317" s="863">
        <v>0</v>
      </c>
      <c r="HY317" s="863">
        <v>0</v>
      </c>
      <c r="HZ317" s="863">
        <v>0</v>
      </c>
      <c r="IA317" s="863">
        <v>0</v>
      </c>
      <c r="IB317" s="863">
        <v>0</v>
      </c>
      <c r="IC317" s="863">
        <v>0</v>
      </c>
      <c r="ID317" s="863">
        <v>0</v>
      </c>
      <c r="IE317" s="863">
        <v>0</v>
      </c>
      <c r="IF317" s="863">
        <v>0</v>
      </c>
      <c r="IG317" s="863">
        <v>0</v>
      </c>
      <c r="IH317" s="863">
        <v>0</v>
      </c>
      <c r="II317" s="863">
        <v>0</v>
      </c>
      <c r="IJ317" s="863">
        <v>0</v>
      </c>
      <c r="IK317" s="863">
        <v>0</v>
      </c>
      <c r="IL317" s="863">
        <v>0</v>
      </c>
      <c r="IM317" s="863">
        <v>0</v>
      </c>
      <c r="IN317" s="863">
        <v>0</v>
      </c>
      <c r="IO317" s="863">
        <v>0</v>
      </c>
      <c r="IP317" s="863">
        <v>0</v>
      </c>
      <c r="IQ317" s="863">
        <v>0</v>
      </c>
      <c r="IR317" s="863">
        <v>0</v>
      </c>
      <c r="IS317" s="863">
        <v>0</v>
      </c>
      <c r="IT317" s="863">
        <v>0</v>
      </c>
      <c r="IU317" s="863">
        <v>0</v>
      </c>
      <c r="IV317" s="863">
        <v>0</v>
      </c>
      <c r="IW317" s="863">
        <v>0</v>
      </c>
      <c r="IX317" s="863">
        <v>0</v>
      </c>
      <c r="IY317" s="863">
        <v>0</v>
      </c>
      <c r="IZ317" s="863">
        <v>0</v>
      </c>
      <c r="JA317" s="863">
        <v>0</v>
      </c>
      <c r="JB317" s="863">
        <v>0</v>
      </c>
      <c r="JC317" s="863">
        <v>0</v>
      </c>
      <c r="JD317" s="863">
        <v>0</v>
      </c>
      <c r="JE317" s="863">
        <v>0</v>
      </c>
      <c r="JF317" s="863">
        <v>0</v>
      </c>
      <c r="JG317" s="863">
        <v>0</v>
      </c>
      <c r="JH317" s="863">
        <v>0</v>
      </c>
      <c r="JI317" s="863">
        <v>0</v>
      </c>
      <c r="JJ317" s="863">
        <v>0</v>
      </c>
      <c r="JK317" s="863">
        <v>0</v>
      </c>
      <c r="JL317" s="863">
        <v>0</v>
      </c>
      <c r="JM317" s="863">
        <v>0</v>
      </c>
      <c r="JN317" s="863">
        <v>0</v>
      </c>
      <c r="JO317" s="863">
        <v>0</v>
      </c>
      <c r="JP317" s="863">
        <v>0</v>
      </c>
      <c r="JQ317" s="863">
        <v>0</v>
      </c>
      <c r="JR317" s="863">
        <v>0</v>
      </c>
      <c r="JS317" s="863">
        <v>0</v>
      </c>
      <c r="JT317" s="863">
        <v>0</v>
      </c>
      <c r="JU317" s="863">
        <v>0</v>
      </c>
      <c r="JV317" s="863">
        <v>0</v>
      </c>
      <c r="JW317" s="863">
        <v>0</v>
      </c>
      <c r="JX317" s="863">
        <v>0</v>
      </c>
      <c r="JY317" s="863">
        <v>0</v>
      </c>
      <c r="JZ317" s="863">
        <v>0</v>
      </c>
      <c r="KA317" s="863">
        <v>0</v>
      </c>
      <c r="KB317" s="863">
        <v>0</v>
      </c>
      <c r="KC317" s="863">
        <v>0</v>
      </c>
      <c r="KD317" s="863">
        <v>0</v>
      </c>
      <c r="KE317" s="863">
        <v>0</v>
      </c>
      <c r="KF317" s="863">
        <v>0</v>
      </c>
      <c r="KG317" s="863">
        <v>0</v>
      </c>
      <c r="KH317" s="863">
        <v>0</v>
      </c>
      <c r="KI317" s="863">
        <v>0</v>
      </c>
      <c r="KJ317" s="863">
        <v>0</v>
      </c>
      <c r="KK317" s="863">
        <v>0</v>
      </c>
      <c r="KL317" s="863">
        <v>0</v>
      </c>
      <c r="KM317" s="863">
        <v>0</v>
      </c>
      <c r="KN317" s="863">
        <v>0</v>
      </c>
      <c r="KO317" s="863">
        <v>0</v>
      </c>
      <c r="KP317" s="863">
        <v>0</v>
      </c>
      <c r="KQ317" s="863">
        <v>0</v>
      </c>
      <c r="KR317" s="863">
        <v>0</v>
      </c>
      <c r="KS317" s="863">
        <v>0</v>
      </c>
      <c r="KT317" s="863">
        <v>0</v>
      </c>
      <c r="KU317" s="863">
        <v>0</v>
      </c>
      <c r="KV317" s="863">
        <v>0</v>
      </c>
      <c r="KW317" s="863">
        <v>0</v>
      </c>
      <c r="KX317" s="863">
        <v>0</v>
      </c>
      <c r="KY317" s="863">
        <v>0</v>
      </c>
      <c r="KZ317" s="863">
        <v>0</v>
      </c>
      <c r="LA317" s="863">
        <v>0</v>
      </c>
      <c r="LB317" s="863">
        <v>0</v>
      </c>
      <c r="LC317" s="863">
        <v>0</v>
      </c>
      <c r="LD317" s="863">
        <v>0</v>
      </c>
      <c r="LE317" s="863">
        <v>0</v>
      </c>
      <c r="LF317" s="863">
        <v>0</v>
      </c>
      <c r="LG317" s="863">
        <v>0</v>
      </c>
      <c r="LH317" s="863">
        <v>0</v>
      </c>
      <c r="LI317" s="863">
        <v>0</v>
      </c>
      <c r="LJ317" s="863">
        <v>0</v>
      </c>
      <c r="LK317" s="863">
        <v>0</v>
      </c>
      <c r="LL317" s="863">
        <v>0</v>
      </c>
      <c r="LM317" s="863">
        <v>0</v>
      </c>
      <c r="LN317" s="863">
        <v>0</v>
      </c>
      <c r="LO317" s="863">
        <v>0</v>
      </c>
      <c r="LP317" s="863">
        <v>0</v>
      </c>
      <c r="LQ317" s="863">
        <v>0</v>
      </c>
      <c r="LR317" s="863">
        <v>0</v>
      </c>
      <c r="LS317" s="863">
        <v>0</v>
      </c>
      <c r="LT317" s="863">
        <v>0</v>
      </c>
      <c r="LU317" s="863">
        <v>0</v>
      </c>
      <c r="LV317" s="863">
        <v>0</v>
      </c>
      <c r="LW317" s="863">
        <v>0</v>
      </c>
      <c r="LX317" s="863">
        <v>0</v>
      </c>
      <c r="LY317" s="863">
        <v>0</v>
      </c>
      <c r="LZ317" s="863">
        <v>0</v>
      </c>
      <c r="MA317" s="863">
        <v>0</v>
      </c>
      <c r="MB317" s="863">
        <v>0</v>
      </c>
      <c r="MC317" s="863">
        <v>0</v>
      </c>
      <c r="MD317" s="863">
        <v>0</v>
      </c>
      <c r="ME317" s="863">
        <v>0</v>
      </c>
      <c r="MF317" s="863">
        <v>0</v>
      </c>
      <c r="MG317" s="863">
        <v>0</v>
      </c>
      <c r="MH317" s="863">
        <v>0</v>
      </c>
      <c r="MI317" s="863">
        <v>0</v>
      </c>
      <c r="MJ317" s="863">
        <v>0</v>
      </c>
      <c r="MK317" s="863">
        <v>0</v>
      </c>
      <c r="ML317" s="863">
        <v>0</v>
      </c>
      <c r="MM317" s="863">
        <v>0</v>
      </c>
      <c r="MN317" s="863">
        <v>0</v>
      </c>
      <c r="MO317" s="863">
        <v>0</v>
      </c>
      <c r="MP317" s="863">
        <v>0</v>
      </c>
      <c r="MQ317" s="863">
        <v>0</v>
      </c>
      <c r="MR317" s="863">
        <v>0</v>
      </c>
      <c r="MS317" s="863">
        <v>0</v>
      </c>
      <c r="MT317" s="863">
        <v>0</v>
      </c>
      <c r="MU317" s="863">
        <v>0</v>
      </c>
      <c r="MV317" s="863">
        <v>0</v>
      </c>
      <c r="MW317" s="863">
        <v>0</v>
      </c>
      <c r="MX317" s="863">
        <v>0</v>
      </c>
      <c r="MY317" s="863">
        <v>0</v>
      </c>
      <c r="MZ317" s="863">
        <v>0</v>
      </c>
      <c r="NA317" s="863">
        <v>0</v>
      </c>
      <c r="NB317" s="863">
        <v>0</v>
      </c>
      <c r="NC317" s="863">
        <v>0</v>
      </c>
      <c r="ND317" s="863">
        <v>0</v>
      </c>
      <c r="NE317" s="863">
        <v>0</v>
      </c>
      <c r="NF317" s="863">
        <v>0</v>
      </c>
      <c r="NG317" s="863">
        <v>0</v>
      </c>
      <c r="NH317" s="863">
        <v>0</v>
      </c>
      <c r="NI317" s="863">
        <v>0</v>
      </c>
      <c r="NJ317" s="863">
        <v>0</v>
      </c>
      <c r="NK317" s="863">
        <v>0</v>
      </c>
      <c r="NL317" s="863">
        <v>0</v>
      </c>
      <c r="NM317" s="863">
        <v>0</v>
      </c>
      <c r="NN317" s="863">
        <v>0</v>
      </c>
      <c r="NO317" s="863">
        <v>0</v>
      </c>
      <c r="NP317" s="863">
        <v>0</v>
      </c>
      <c r="NQ317" s="863">
        <v>0</v>
      </c>
      <c r="NR317" s="863">
        <v>0</v>
      </c>
      <c r="NS317" s="863">
        <v>0</v>
      </c>
      <c r="NT317" s="863">
        <v>0</v>
      </c>
      <c r="NU317" s="863">
        <v>0</v>
      </c>
      <c r="NV317" s="863">
        <v>0</v>
      </c>
      <c r="NW317" s="863">
        <v>0</v>
      </c>
      <c r="NX317" s="863">
        <v>0</v>
      </c>
      <c r="NY317" s="863">
        <v>0</v>
      </c>
      <c r="NZ317" s="863">
        <v>0</v>
      </c>
      <c r="OA317" s="863">
        <v>0</v>
      </c>
      <c r="OB317" s="863">
        <v>0</v>
      </c>
      <c r="OC317" s="863">
        <v>0</v>
      </c>
      <c r="OD317" s="863">
        <v>0</v>
      </c>
      <c r="OE317" s="863">
        <v>0</v>
      </c>
      <c r="OF317" s="863">
        <v>0</v>
      </c>
      <c r="OG317" s="863">
        <v>0</v>
      </c>
      <c r="OH317" s="863">
        <v>0</v>
      </c>
      <c r="OI317" s="863">
        <v>0</v>
      </c>
      <c r="OJ317" s="863">
        <v>0</v>
      </c>
      <c r="OK317" s="863">
        <v>0</v>
      </c>
      <c r="OL317" s="863">
        <v>0</v>
      </c>
      <c r="OM317" s="863">
        <v>0</v>
      </c>
      <c r="ON317" s="863">
        <v>0</v>
      </c>
      <c r="OO317" s="863">
        <v>0</v>
      </c>
      <c r="OP317" s="863">
        <v>0</v>
      </c>
      <c r="OQ317" s="863">
        <v>0</v>
      </c>
      <c r="OR317" s="863">
        <v>0</v>
      </c>
      <c r="OS317" s="863">
        <v>0</v>
      </c>
      <c r="OT317" s="863">
        <v>0</v>
      </c>
      <c r="OU317" s="863">
        <v>0</v>
      </c>
      <c r="OV317" s="863">
        <v>0</v>
      </c>
      <c r="OW317" s="863">
        <v>0</v>
      </c>
      <c r="OX317" s="863">
        <v>0</v>
      </c>
      <c r="OY317" s="863">
        <v>0</v>
      </c>
      <c r="OZ317" s="863">
        <v>0</v>
      </c>
      <c r="PA317" s="863">
        <v>0</v>
      </c>
      <c r="PB317" s="863">
        <v>0</v>
      </c>
      <c r="PC317" s="863">
        <v>0</v>
      </c>
      <c r="PD317" s="863">
        <v>0</v>
      </c>
      <c r="PE317" s="863">
        <v>0</v>
      </c>
      <c r="PF317" s="863">
        <v>0</v>
      </c>
      <c r="PG317" s="863">
        <v>0</v>
      </c>
      <c r="PH317" s="863">
        <v>0</v>
      </c>
      <c r="PI317" s="863">
        <v>0</v>
      </c>
      <c r="PJ317" s="863">
        <v>0</v>
      </c>
      <c r="PK317" s="863">
        <v>0</v>
      </c>
      <c r="PL317" s="863">
        <v>0</v>
      </c>
      <c r="PM317" s="863">
        <v>0</v>
      </c>
      <c r="PN317" s="863">
        <v>0</v>
      </c>
      <c r="PO317" s="863">
        <v>0</v>
      </c>
      <c r="PP317" s="863">
        <v>0</v>
      </c>
      <c r="PQ317" s="863">
        <v>0</v>
      </c>
      <c r="PR317" s="863">
        <v>0</v>
      </c>
      <c r="PS317" s="863">
        <v>0</v>
      </c>
      <c r="PT317" s="863">
        <v>0</v>
      </c>
      <c r="PU317" s="863">
        <v>0</v>
      </c>
      <c r="PV317" s="863">
        <v>0</v>
      </c>
      <c r="PW317" s="863">
        <v>0</v>
      </c>
      <c r="PX317" s="863">
        <v>0</v>
      </c>
      <c r="PY317" s="863">
        <v>0</v>
      </c>
      <c r="PZ317" s="863">
        <v>0</v>
      </c>
      <c r="QA317" s="863">
        <v>0</v>
      </c>
      <c r="QB317" s="863">
        <v>0</v>
      </c>
      <c r="QC317" s="863">
        <v>0</v>
      </c>
      <c r="QD317" s="863">
        <v>0</v>
      </c>
      <c r="QE317" s="863">
        <v>0</v>
      </c>
      <c r="QF317" s="863">
        <v>0</v>
      </c>
      <c r="QG317" s="863">
        <v>0</v>
      </c>
      <c r="QH317" s="863">
        <v>0</v>
      </c>
      <c r="QI317" s="863">
        <v>0</v>
      </c>
      <c r="QJ317" s="863">
        <v>0</v>
      </c>
      <c r="QK317" s="863">
        <v>0</v>
      </c>
      <c r="QL317" s="863">
        <v>0</v>
      </c>
      <c r="QM317" s="863">
        <v>0</v>
      </c>
      <c r="QN317" s="863">
        <v>0</v>
      </c>
      <c r="QO317" s="863">
        <v>0</v>
      </c>
      <c r="QP317" s="863">
        <v>0</v>
      </c>
      <c r="QQ317" s="863">
        <v>0</v>
      </c>
      <c r="QR317" s="863">
        <v>0</v>
      </c>
      <c r="QS317" s="863">
        <v>0</v>
      </c>
      <c r="QT317" s="863">
        <v>0</v>
      </c>
      <c r="QU317" s="863">
        <v>0</v>
      </c>
      <c r="QV317" s="863">
        <v>0</v>
      </c>
      <c r="QW317" s="863">
        <v>0</v>
      </c>
      <c r="QX317" s="863">
        <v>0</v>
      </c>
      <c r="QY317" s="863">
        <v>0</v>
      </c>
      <c r="QZ317" s="863">
        <v>0</v>
      </c>
      <c r="RA317" s="863">
        <v>0</v>
      </c>
      <c r="RB317" s="863">
        <v>0</v>
      </c>
      <c r="RC317" s="863">
        <v>0</v>
      </c>
      <c r="RD317" s="863">
        <v>0</v>
      </c>
      <c r="RE317" s="863">
        <v>0</v>
      </c>
      <c r="RF317" s="863">
        <v>0</v>
      </c>
      <c r="RG317" s="863">
        <v>0</v>
      </c>
      <c r="RH317" s="863">
        <v>0</v>
      </c>
      <c r="RI317" s="863">
        <v>0</v>
      </c>
      <c r="RJ317" s="863">
        <v>0</v>
      </c>
      <c r="RK317" s="863">
        <v>0</v>
      </c>
      <c r="RL317" s="863">
        <v>0</v>
      </c>
      <c r="RM317" s="863">
        <v>0</v>
      </c>
      <c r="RN317" s="863">
        <v>0</v>
      </c>
      <c r="RO317" s="863">
        <v>0</v>
      </c>
      <c r="RP317" s="863">
        <v>0</v>
      </c>
      <c r="RQ317" s="863">
        <v>0</v>
      </c>
      <c r="RR317" s="863">
        <v>0</v>
      </c>
      <c r="RS317" s="863">
        <v>0</v>
      </c>
      <c r="RT317" s="863">
        <v>0</v>
      </c>
      <c r="RU317" s="863">
        <v>0</v>
      </c>
      <c r="RV317" s="863">
        <v>0</v>
      </c>
      <c r="RW317" s="863">
        <v>0</v>
      </c>
      <c r="RX317" s="863">
        <v>0</v>
      </c>
      <c r="RY317" s="863">
        <v>0</v>
      </c>
      <c r="RZ317" s="863">
        <v>0</v>
      </c>
      <c r="SA317" s="863">
        <v>0</v>
      </c>
      <c r="SB317" s="863">
        <v>0</v>
      </c>
      <c r="SC317" s="863">
        <v>0</v>
      </c>
      <c r="SD317" s="863">
        <v>0</v>
      </c>
      <c r="SE317" s="863">
        <v>0</v>
      </c>
      <c r="SF317" s="863">
        <v>0</v>
      </c>
      <c r="SG317" s="863">
        <v>0</v>
      </c>
      <c r="SH317" s="863">
        <v>0</v>
      </c>
      <c r="SI317" s="863">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760</v>
      </c>
      <c r="J318" s="661"/>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761</v>
      </c>
      <c r="J319" s="759"/>
      <c r="K319" s="864">
        <v>0</v>
      </c>
      <c r="L319" s="864">
        <v>0</v>
      </c>
      <c r="M319" s="864">
        <v>0</v>
      </c>
      <c r="N319" s="864">
        <v>0</v>
      </c>
      <c r="O319" s="864">
        <v>0</v>
      </c>
      <c r="P319" s="864">
        <v>0</v>
      </c>
      <c r="Q319" s="864">
        <v>0</v>
      </c>
      <c r="R319" s="864">
        <v>0</v>
      </c>
      <c r="S319" s="864">
        <v>0</v>
      </c>
      <c r="T319" s="864">
        <v>0</v>
      </c>
      <c r="U319" s="864">
        <v>0</v>
      </c>
      <c r="V319" s="864">
        <v>0</v>
      </c>
      <c r="W319" s="864">
        <v>0</v>
      </c>
      <c r="X319" s="864">
        <v>0</v>
      </c>
      <c r="Y319" s="864">
        <v>0</v>
      </c>
      <c r="Z319" s="864">
        <v>0</v>
      </c>
      <c r="AA319" s="864">
        <v>0</v>
      </c>
      <c r="AB319" s="864">
        <v>0</v>
      </c>
      <c r="AC319" s="864">
        <v>0</v>
      </c>
      <c r="AD319" s="864">
        <v>0</v>
      </c>
      <c r="AE319" s="864">
        <v>0</v>
      </c>
      <c r="AF319" s="864">
        <v>0</v>
      </c>
      <c r="AG319" s="864">
        <v>0</v>
      </c>
      <c r="AH319" s="864">
        <v>0</v>
      </c>
      <c r="AI319" s="864">
        <v>0</v>
      </c>
      <c r="AJ319" s="864">
        <v>0</v>
      </c>
      <c r="AK319" s="864">
        <v>0</v>
      </c>
      <c r="AL319" s="864">
        <v>0</v>
      </c>
      <c r="AM319" s="864">
        <v>0</v>
      </c>
      <c r="AN319" s="864">
        <v>0</v>
      </c>
      <c r="AO319" s="864">
        <v>0</v>
      </c>
      <c r="AP319" s="864">
        <v>0</v>
      </c>
      <c r="AQ319" s="864">
        <v>0</v>
      </c>
      <c r="AR319" s="864">
        <v>0</v>
      </c>
      <c r="AS319" s="864">
        <v>0</v>
      </c>
      <c r="AT319" s="864">
        <v>0</v>
      </c>
      <c r="AU319" s="864">
        <v>0</v>
      </c>
      <c r="AV319" s="864">
        <v>0</v>
      </c>
      <c r="AW319" s="864">
        <v>0</v>
      </c>
      <c r="AX319" s="864">
        <v>0</v>
      </c>
      <c r="AY319" s="864">
        <v>0</v>
      </c>
      <c r="AZ319" s="864">
        <v>0</v>
      </c>
      <c r="BA319" s="864">
        <v>0</v>
      </c>
      <c r="BB319" s="864">
        <v>0</v>
      </c>
      <c r="BC319" s="864">
        <v>0</v>
      </c>
      <c r="BD319" s="864">
        <v>0</v>
      </c>
      <c r="BE319" s="864">
        <v>0</v>
      </c>
      <c r="BF319" s="864">
        <v>0</v>
      </c>
      <c r="BG319" s="864">
        <v>0</v>
      </c>
      <c r="BH319" s="864">
        <v>0</v>
      </c>
      <c r="BI319" s="864">
        <v>0</v>
      </c>
      <c r="BJ319" s="864">
        <v>0</v>
      </c>
      <c r="BK319" s="864">
        <v>0</v>
      </c>
      <c r="BL319" s="864">
        <v>0</v>
      </c>
      <c r="BM319" s="864">
        <v>0</v>
      </c>
      <c r="BN319" s="864">
        <v>0</v>
      </c>
      <c r="BO319" s="864">
        <v>0</v>
      </c>
      <c r="BP319" s="864">
        <v>0</v>
      </c>
      <c r="BQ319" s="864">
        <v>0</v>
      </c>
      <c r="BR319" s="864">
        <v>0</v>
      </c>
      <c r="BS319" s="864">
        <v>0</v>
      </c>
      <c r="BT319" s="864">
        <v>0</v>
      </c>
      <c r="BU319" s="864">
        <v>0</v>
      </c>
      <c r="BV319" s="864">
        <v>0</v>
      </c>
      <c r="BW319" s="864">
        <v>0</v>
      </c>
      <c r="BX319" s="864">
        <v>0</v>
      </c>
      <c r="BY319" s="864">
        <v>0</v>
      </c>
      <c r="BZ319" s="864">
        <v>0</v>
      </c>
      <c r="CA319" s="864">
        <v>0</v>
      </c>
      <c r="CB319" s="864">
        <v>0</v>
      </c>
      <c r="CC319" s="864">
        <v>0</v>
      </c>
      <c r="CD319" s="864">
        <v>0</v>
      </c>
      <c r="CE319" s="864">
        <v>0</v>
      </c>
      <c r="CF319" s="864">
        <v>0</v>
      </c>
      <c r="CG319" s="864">
        <v>0</v>
      </c>
      <c r="CH319" s="864">
        <v>0</v>
      </c>
      <c r="CI319" s="864">
        <v>0</v>
      </c>
      <c r="CJ319" s="864">
        <v>0</v>
      </c>
      <c r="CK319" s="864">
        <v>0</v>
      </c>
      <c r="CL319" s="864">
        <v>0</v>
      </c>
      <c r="CM319" s="864">
        <v>0</v>
      </c>
      <c r="CN319" s="864">
        <v>0</v>
      </c>
      <c r="CO319" s="864">
        <v>0</v>
      </c>
      <c r="CP319" s="864">
        <v>0</v>
      </c>
      <c r="CQ319" s="864">
        <v>0</v>
      </c>
      <c r="CR319" s="864">
        <v>0</v>
      </c>
      <c r="CS319" s="864">
        <v>0</v>
      </c>
      <c r="CT319" s="864">
        <v>0</v>
      </c>
      <c r="CU319" s="864">
        <v>0</v>
      </c>
      <c r="CV319" s="864">
        <v>0</v>
      </c>
      <c r="CW319" s="864">
        <v>0</v>
      </c>
      <c r="CX319" s="864">
        <v>0</v>
      </c>
      <c r="CY319" s="864">
        <v>0</v>
      </c>
      <c r="CZ319" s="864">
        <v>0</v>
      </c>
      <c r="DA319" s="864">
        <v>0</v>
      </c>
      <c r="DB319" s="864">
        <v>0</v>
      </c>
      <c r="DC319" s="864">
        <v>0</v>
      </c>
      <c r="DD319" s="864">
        <v>0</v>
      </c>
      <c r="DE319" s="864">
        <v>0</v>
      </c>
      <c r="DF319" s="864">
        <v>0</v>
      </c>
      <c r="DG319" s="864">
        <v>0</v>
      </c>
      <c r="DH319" s="864">
        <v>0</v>
      </c>
      <c r="DI319" s="864">
        <v>0</v>
      </c>
      <c r="DJ319" s="864">
        <v>0</v>
      </c>
      <c r="DK319" s="864">
        <v>0</v>
      </c>
      <c r="DL319" s="864">
        <v>0</v>
      </c>
      <c r="DM319" s="864">
        <v>0</v>
      </c>
      <c r="DN319" s="864">
        <v>0</v>
      </c>
      <c r="DO319" s="864">
        <v>0</v>
      </c>
      <c r="DP319" s="864">
        <v>0</v>
      </c>
      <c r="DQ319" s="864">
        <v>0</v>
      </c>
      <c r="DR319" s="864">
        <v>0</v>
      </c>
      <c r="DS319" s="864">
        <v>0</v>
      </c>
      <c r="DT319" s="864">
        <v>0</v>
      </c>
      <c r="DU319" s="864">
        <v>0</v>
      </c>
      <c r="DV319" s="864">
        <v>0</v>
      </c>
      <c r="DW319" s="864">
        <v>0</v>
      </c>
      <c r="DX319" s="864">
        <v>0</v>
      </c>
      <c r="DY319" s="864">
        <v>0</v>
      </c>
      <c r="DZ319" s="864">
        <v>0</v>
      </c>
      <c r="EA319" s="864">
        <v>0</v>
      </c>
      <c r="EB319" s="864">
        <v>0</v>
      </c>
      <c r="EC319" s="864">
        <v>0</v>
      </c>
      <c r="ED319" s="864">
        <v>0</v>
      </c>
      <c r="EE319" s="864">
        <v>0</v>
      </c>
      <c r="EF319" s="864">
        <v>0</v>
      </c>
      <c r="EG319" s="864">
        <v>0</v>
      </c>
      <c r="EH319" s="864">
        <v>0</v>
      </c>
      <c r="EI319" s="864">
        <v>0</v>
      </c>
      <c r="EJ319" s="864">
        <v>0</v>
      </c>
      <c r="EK319" s="864">
        <v>0</v>
      </c>
      <c r="EL319" s="864">
        <v>0</v>
      </c>
      <c r="EM319" s="864">
        <v>0</v>
      </c>
      <c r="EN319" s="864">
        <v>0</v>
      </c>
      <c r="EO319" s="864">
        <v>0</v>
      </c>
      <c r="EP319" s="864">
        <v>0</v>
      </c>
      <c r="EQ319" s="864">
        <v>0</v>
      </c>
      <c r="ER319" s="864">
        <v>0</v>
      </c>
      <c r="ES319" s="864">
        <v>0</v>
      </c>
      <c r="ET319" s="864">
        <v>0</v>
      </c>
      <c r="EU319" s="864">
        <v>0</v>
      </c>
      <c r="EV319" s="864">
        <v>0</v>
      </c>
      <c r="EW319" s="864">
        <v>0</v>
      </c>
      <c r="EX319" s="864">
        <v>0</v>
      </c>
      <c r="EY319" s="864">
        <v>0</v>
      </c>
      <c r="EZ319" s="864">
        <v>0</v>
      </c>
      <c r="FA319" s="864">
        <v>0</v>
      </c>
      <c r="FB319" s="864">
        <v>0</v>
      </c>
      <c r="FC319" s="864">
        <v>0</v>
      </c>
      <c r="FD319" s="864">
        <v>0</v>
      </c>
      <c r="FE319" s="864">
        <v>0</v>
      </c>
      <c r="FF319" s="864">
        <v>0</v>
      </c>
      <c r="FG319" s="864">
        <v>0</v>
      </c>
      <c r="FH319" s="864">
        <v>0</v>
      </c>
      <c r="FI319" s="864">
        <v>0</v>
      </c>
      <c r="FJ319" s="864">
        <v>0</v>
      </c>
      <c r="FK319" s="864">
        <v>0</v>
      </c>
      <c r="FL319" s="864">
        <v>0</v>
      </c>
      <c r="FM319" s="864">
        <v>0</v>
      </c>
      <c r="FN319" s="864">
        <v>0</v>
      </c>
      <c r="FO319" s="864">
        <v>0</v>
      </c>
      <c r="FP319" s="864">
        <v>0</v>
      </c>
      <c r="FQ319" s="864">
        <v>0</v>
      </c>
      <c r="FR319" s="864">
        <v>0</v>
      </c>
      <c r="FS319" s="864">
        <v>0</v>
      </c>
      <c r="FT319" s="864">
        <v>0</v>
      </c>
      <c r="FU319" s="864">
        <v>0</v>
      </c>
      <c r="FV319" s="864">
        <v>0</v>
      </c>
      <c r="FW319" s="864">
        <v>0</v>
      </c>
      <c r="FX319" s="864">
        <v>0</v>
      </c>
      <c r="FY319" s="864">
        <v>0</v>
      </c>
      <c r="FZ319" s="864">
        <v>0</v>
      </c>
      <c r="GA319" s="864">
        <v>0</v>
      </c>
      <c r="GB319" s="864">
        <v>0</v>
      </c>
      <c r="GC319" s="864">
        <v>0</v>
      </c>
      <c r="GD319" s="864">
        <v>0</v>
      </c>
      <c r="GE319" s="864">
        <v>0</v>
      </c>
      <c r="GF319" s="864">
        <v>0</v>
      </c>
      <c r="GG319" s="864">
        <v>0</v>
      </c>
      <c r="GH319" s="864">
        <v>0</v>
      </c>
      <c r="GI319" s="864">
        <v>0</v>
      </c>
      <c r="GJ319" s="864">
        <v>0</v>
      </c>
      <c r="GK319" s="864">
        <v>0</v>
      </c>
      <c r="GL319" s="864">
        <v>0</v>
      </c>
      <c r="GM319" s="864">
        <v>0</v>
      </c>
      <c r="GN319" s="864">
        <v>0</v>
      </c>
      <c r="GO319" s="864">
        <v>0</v>
      </c>
      <c r="GP319" s="864">
        <v>0</v>
      </c>
      <c r="GQ319" s="864">
        <v>0</v>
      </c>
      <c r="GR319" s="864">
        <v>0</v>
      </c>
      <c r="GS319" s="864">
        <v>0</v>
      </c>
      <c r="GT319" s="864">
        <v>0</v>
      </c>
      <c r="GU319" s="864">
        <v>0</v>
      </c>
      <c r="GV319" s="864">
        <v>0</v>
      </c>
      <c r="GW319" s="864">
        <v>0</v>
      </c>
      <c r="GX319" s="864">
        <v>0</v>
      </c>
      <c r="GY319" s="864">
        <v>0</v>
      </c>
      <c r="GZ319" s="864">
        <v>0</v>
      </c>
      <c r="HA319" s="864">
        <v>0</v>
      </c>
      <c r="HB319" s="864">
        <v>0</v>
      </c>
      <c r="HC319" s="864">
        <v>0</v>
      </c>
      <c r="HD319" s="864">
        <v>0</v>
      </c>
      <c r="HE319" s="864">
        <v>0</v>
      </c>
      <c r="HF319" s="864">
        <v>0</v>
      </c>
      <c r="HG319" s="864">
        <v>0</v>
      </c>
      <c r="HH319" s="864">
        <v>0</v>
      </c>
      <c r="HI319" s="864">
        <v>0</v>
      </c>
      <c r="HJ319" s="864">
        <v>0</v>
      </c>
      <c r="HK319" s="864">
        <v>0</v>
      </c>
      <c r="HL319" s="864">
        <v>0</v>
      </c>
      <c r="HM319" s="864">
        <v>0</v>
      </c>
      <c r="HN319" s="864">
        <v>0</v>
      </c>
      <c r="HO319" s="864">
        <v>0</v>
      </c>
      <c r="HP319" s="864">
        <v>0</v>
      </c>
      <c r="HQ319" s="864">
        <v>0</v>
      </c>
      <c r="HR319" s="864">
        <v>0</v>
      </c>
      <c r="HS319" s="864">
        <v>0</v>
      </c>
      <c r="HT319" s="864">
        <v>0</v>
      </c>
      <c r="HU319" s="864">
        <v>0</v>
      </c>
      <c r="HV319" s="864">
        <v>0</v>
      </c>
      <c r="HW319" s="864">
        <v>0</v>
      </c>
      <c r="HX319" s="864">
        <v>0</v>
      </c>
      <c r="HY319" s="864">
        <v>0</v>
      </c>
      <c r="HZ319" s="864">
        <v>0</v>
      </c>
      <c r="IA319" s="864">
        <v>0</v>
      </c>
      <c r="IB319" s="864">
        <v>0</v>
      </c>
      <c r="IC319" s="864">
        <v>0</v>
      </c>
      <c r="ID319" s="864">
        <v>0</v>
      </c>
      <c r="IE319" s="864">
        <v>0</v>
      </c>
      <c r="IF319" s="864">
        <v>0</v>
      </c>
      <c r="IG319" s="864">
        <v>0</v>
      </c>
      <c r="IH319" s="864">
        <v>0</v>
      </c>
      <c r="II319" s="864">
        <v>0</v>
      </c>
      <c r="IJ319" s="864">
        <v>0</v>
      </c>
      <c r="IK319" s="864">
        <v>0</v>
      </c>
      <c r="IL319" s="864">
        <v>0</v>
      </c>
      <c r="IM319" s="864">
        <v>0</v>
      </c>
      <c r="IN319" s="864">
        <v>0</v>
      </c>
      <c r="IO319" s="864">
        <v>0</v>
      </c>
      <c r="IP319" s="864">
        <v>0</v>
      </c>
      <c r="IQ319" s="864">
        <v>0</v>
      </c>
      <c r="IR319" s="864">
        <v>0</v>
      </c>
      <c r="IS319" s="864">
        <v>0</v>
      </c>
      <c r="IT319" s="864">
        <v>0</v>
      </c>
      <c r="IU319" s="864">
        <v>0</v>
      </c>
      <c r="IV319" s="864">
        <v>0</v>
      </c>
      <c r="IW319" s="864">
        <v>0</v>
      </c>
      <c r="IX319" s="864">
        <v>0</v>
      </c>
      <c r="IY319" s="864">
        <v>0</v>
      </c>
      <c r="IZ319" s="864">
        <v>0</v>
      </c>
      <c r="JA319" s="864">
        <v>0</v>
      </c>
      <c r="JB319" s="864">
        <v>0</v>
      </c>
      <c r="JC319" s="864">
        <v>0</v>
      </c>
      <c r="JD319" s="864">
        <v>0</v>
      </c>
      <c r="JE319" s="864">
        <v>0</v>
      </c>
      <c r="JF319" s="864">
        <v>0</v>
      </c>
      <c r="JG319" s="864">
        <v>0</v>
      </c>
      <c r="JH319" s="864">
        <v>0</v>
      </c>
      <c r="JI319" s="864">
        <v>0</v>
      </c>
      <c r="JJ319" s="864">
        <v>0</v>
      </c>
      <c r="JK319" s="864">
        <v>0</v>
      </c>
      <c r="JL319" s="864">
        <v>0</v>
      </c>
      <c r="JM319" s="864">
        <v>0</v>
      </c>
      <c r="JN319" s="864">
        <v>0</v>
      </c>
      <c r="JO319" s="864">
        <v>0</v>
      </c>
      <c r="JP319" s="864">
        <v>0</v>
      </c>
      <c r="JQ319" s="864">
        <v>0</v>
      </c>
      <c r="JR319" s="864">
        <v>0</v>
      </c>
      <c r="JS319" s="864">
        <v>0</v>
      </c>
      <c r="JT319" s="864">
        <v>0</v>
      </c>
      <c r="JU319" s="864">
        <v>0</v>
      </c>
      <c r="JV319" s="864">
        <v>0</v>
      </c>
      <c r="JW319" s="864">
        <v>0</v>
      </c>
      <c r="JX319" s="864">
        <v>0</v>
      </c>
      <c r="JY319" s="864">
        <v>0</v>
      </c>
      <c r="JZ319" s="864">
        <v>0</v>
      </c>
      <c r="KA319" s="864">
        <v>0</v>
      </c>
      <c r="KB319" s="864">
        <v>0</v>
      </c>
      <c r="KC319" s="864">
        <v>0</v>
      </c>
      <c r="KD319" s="864">
        <v>0</v>
      </c>
      <c r="KE319" s="864">
        <v>0</v>
      </c>
      <c r="KF319" s="864">
        <v>0</v>
      </c>
      <c r="KG319" s="864">
        <v>0</v>
      </c>
      <c r="KH319" s="864">
        <v>0</v>
      </c>
      <c r="KI319" s="864">
        <v>0</v>
      </c>
      <c r="KJ319" s="864">
        <v>0</v>
      </c>
      <c r="KK319" s="864">
        <v>0</v>
      </c>
      <c r="KL319" s="864">
        <v>0</v>
      </c>
      <c r="KM319" s="864">
        <v>0</v>
      </c>
      <c r="KN319" s="864">
        <v>0</v>
      </c>
      <c r="KO319" s="864">
        <v>0</v>
      </c>
      <c r="KP319" s="864">
        <v>0</v>
      </c>
      <c r="KQ319" s="864">
        <v>0</v>
      </c>
      <c r="KR319" s="864">
        <v>0</v>
      </c>
      <c r="KS319" s="864">
        <v>0</v>
      </c>
      <c r="KT319" s="864">
        <v>0</v>
      </c>
      <c r="KU319" s="864">
        <v>0</v>
      </c>
      <c r="KV319" s="864">
        <v>0</v>
      </c>
      <c r="KW319" s="864">
        <v>0</v>
      </c>
      <c r="KX319" s="864">
        <v>0</v>
      </c>
      <c r="KY319" s="864">
        <v>0</v>
      </c>
      <c r="KZ319" s="864">
        <v>0</v>
      </c>
      <c r="LA319" s="864">
        <v>0</v>
      </c>
      <c r="LB319" s="864">
        <v>0</v>
      </c>
      <c r="LC319" s="864">
        <v>0</v>
      </c>
      <c r="LD319" s="864">
        <v>0</v>
      </c>
      <c r="LE319" s="864">
        <v>0</v>
      </c>
      <c r="LF319" s="864">
        <v>0</v>
      </c>
      <c r="LG319" s="864">
        <v>0</v>
      </c>
      <c r="LH319" s="864">
        <v>0</v>
      </c>
      <c r="LI319" s="864">
        <v>0</v>
      </c>
      <c r="LJ319" s="864">
        <v>0</v>
      </c>
      <c r="LK319" s="864">
        <v>0</v>
      </c>
      <c r="LL319" s="864">
        <v>0</v>
      </c>
      <c r="LM319" s="864">
        <v>0</v>
      </c>
      <c r="LN319" s="864">
        <v>0</v>
      </c>
      <c r="LO319" s="864">
        <v>0</v>
      </c>
      <c r="LP319" s="864">
        <v>0</v>
      </c>
      <c r="LQ319" s="864">
        <v>0</v>
      </c>
      <c r="LR319" s="864">
        <v>0</v>
      </c>
      <c r="LS319" s="864">
        <v>0</v>
      </c>
      <c r="LT319" s="864">
        <v>0</v>
      </c>
      <c r="LU319" s="864">
        <v>0</v>
      </c>
      <c r="LV319" s="864">
        <v>0</v>
      </c>
      <c r="LW319" s="864">
        <v>0</v>
      </c>
      <c r="LX319" s="864">
        <v>0</v>
      </c>
      <c r="LY319" s="864">
        <v>0</v>
      </c>
      <c r="LZ319" s="864">
        <v>0</v>
      </c>
      <c r="MA319" s="864">
        <v>0</v>
      </c>
      <c r="MB319" s="864">
        <v>0</v>
      </c>
      <c r="MC319" s="864">
        <v>0</v>
      </c>
      <c r="MD319" s="864">
        <v>0</v>
      </c>
      <c r="ME319" s="864">
        <v>0</v>
      </c>
      <c r="MF319" s="864">
        <v>0</v>
      </c>
      <c r="MG319" s="864">
        <v>0</v>
      </c>
      <c r="MH319" s="864">
        <v>0</v>
      </c>
      <c r="MI319" s="864">
        <v>0</v>
      </c>
      <c r="MJ319" s="864">
        <v>0</v>
      </c>
      <c r="MK319" s="864">
        <v>0</v>
      </c>
      <c r="ML319" s="864">
        <v>0</v>
      </c>
      <c r="MM319" s="864">
        <v>0</v>
      </c>
      <c r="MN319" s="864">
        <v>0</v>
      </c>
      <c r="MO319" s="864">
        <v>0</v>
      </c>
      <c r="MP319" s="864">
        <v>0</v>
      </c>
      <c r="MQ319" s="864">
        <v>0</v>
      </c>
      <c r="MR319" s="864">
        <v>0</v>
      </c>
      <c r="MS319" s="864">
        <v>0</v>
      </c>
      <c r="MT319" s="864">
        <v>0</v>
      </c>
      <c r="MU319" s="864">
        <v>0</v>
      </c>
      <c r="MV319" s="864">
        <v>0</v>
      </c>
      <c r="MW319" s="864">
        <v>0</v>
      </c>
      <c r="MX319" s="864">
        <v>0</v>
      </c>
      <c r="MY319" s="864">
        <v>0</v>
      </c>
      <c r="MZ319" s="864">
        <v>0</v>
      </c>
      <c r="NA319" s="864">
        <v>0</v>
      </c>
      <c r="NB319" s="864">
        <v>0</v>
      </c>
      <c r="NC319" s="864">
        <v>0</v>
      </c>
      <c r="ND319" s="864">
        <v>0</v>
      </c>
      <c r="NE319" s="864">
        <v>0</v>
      </c>
      <c r="NF319" s="864">
        <v>0</v>
      </c>
      <c r="NG319" s="864">
        <v>0</v>
      </c>
      <c r="NH319" s="864">
        <v>0</v>
      </c>
      <c r="NI319" s="864">
        <v>0</v>
      </c>
      <c r="NJ319" s="864">
        <v>0</v>
      </c>
      <c r="NK319" s="864">
        <v>0</v>
      </c>
      <c r="NL319" s="864">
        <v>0</v>
      </c>
      <c r="NM319" s="864">
        <v>0</v>
      </c>
      <c r="NN319" s="864">
        <v>0</v>
      </c>
      <c r="NO319" s="864">
        <v>0</v>
      </c>
      <c r="NP319" s="864">
        <v>0</v>
      </c>
      <c r="NQ319" s="864">
        <v>0</v>
      </c>
      <c r="NR319" s="864">
        <v>0</v>
      </c>
      <c r="NS319" s="864">
        <v>0</v>
      </c>
      <c r="NT319" s="864">
        <v>0</v>
      </c>
      <c r="NU319" s="864">
        <v>0</v>
      </c>
      <c r="NV319" s="864">
        <v>0</v>
      </c>
      <c r="NW319" s="864">
        <v>0</v>
      </c>
      <c r="NX319" s="864">
        <v>0</v>
      </c>
      <c r="NY319" s="864">
        <v>0</v>
      </c>
      <c r="NZ319" s="864">
        <v>0</v>
      </c>
      <c r="OA319" s="864">
        <v>0</v>
      </c>
      <c r="OB319" s="864">
        <v>0</v>
      </c>
      <c r="OC319" s="864">
        <v>0</v>
      </c>
      <c r="OD319" s="864">
        <v>0</v>
      </c>
      <c r="OE319" s="864">
        <v>0</v>
      </c>
      <c r="OF319" s="864">
        <v>0</v>
      </c>
      <c r="OG319" s="864">
        <v>0</v>
      </c>
      <c r="OH319" s="864">
        <v>0</v>
      </c>
      <c r="OI319" s="864">
        <v>0</v>
      </c>
      <c r="OJ319" s="864">
        <v>0</v>
      </c>
      <c r="OK319" s="864">
        <v>0</v>
      </c>
      <c r="OL319" s="864">
        <v>0</v>
      </c>
      <c r="OM319" s="864">
        <v>0</v>
      </c>
      <c r="ON319" s="864">
        <v>0</v>
      </c>
      <c r="OO319" s="864">
        <v>0</v>
      </c>
      <c r="OP319" s="864">
        <v>0</v>
      </c>
      <c r="OQ319" s="864">
        <v>0</v>
      </c>
      <c r="OR319" s="864">
        <v>0</v>
      </c>
      <c r="OS319" s="864">
        <v>0</v>
      </c>
      <c r="OT319" s="864">
        <v>0</v>
      </c>
      <c r="OU319" s="864">
        <v>0</v>
      </c>
      <c r="OV319" s="864">
        <v>0</v>
      </c>
      <c r="OW319" s="864">
        <v>0</v>
      </c>
      <c r="OX319" s="864">
        <v>0</v>
      </c>
      <c r="OY319" s="864">
        <v>0</v>
      </c>
      <c r="OZ319" s="864">
        <v>0</v>
      </c>
      <c r="PA319" s="864">
        <v>0</v>
      </c>
      <c r="PB319" s="864">
        <v>0</v>
      </c>
      <c r="PC319" s="864">
        <v>0</v>
      </c>
      <c r="PD319" s="864">
        <v>0</v>
      </c>
      <c r="PE319" s="864">
        <v>0</v>
      </c>
      <c r="PF319" s="864">
        <v>0</v>
      </c>
      <c r="PG319" s="864">
        <v>0</v>
      </c>
      <c r="PH319" s="864">
        <v>0</v>
      </c>
      <c r="PI319" s="864">
        <v>0</v>
      </c>
      <c r="PJ319" s="864">
        <v>0</v>
      </c>
      <c r="PK319" s="864">
        <v>0</v>
      </c>
      <c r="PL319" s="864">
        <v>0</v>
      </c>
      <c r="PM319" s="864">
        <v>0</v>
      </c>
      <c r="PN319" s="864">
        <v>0</v>
      </c>
      <c r="PO319" s="864">
        <v>0</v>
      </c>
      <c r="PP319" s="864">
        <v>0</v>
      </c>
      <c r="PQ319" s="864">
        <v>0</v>
      </c>
      <c r="PR319" s="864">
        <v>0</v>
      </c>
      <c r="PS319" s="864">
        <v>0</v>
      </c>
      <c r="PT319" s="864">
        <v>0</v>
      </c>
      <c r="PU319" s="864">
        <v>0</v>
      </c>
      <c r="PV319" s="864">
        <v>0</v>
      </c>
      <c r="PW319" s="864">
        <v>0</v>
      </c>
      <c r="PX319" s="864">
        <v>0</v>
      </c>
      <c r="PY319" s="864">
        <v>0</v>
      </c>
      <c r="PZ319" s="864">
        <v>0</v>
      </c>
      <c r="QA319" s="864">
        <v>0</v>
      </c>
      <c r="QB319" s="864">
        <v>0</v>
      </c>
      <c r="QC319" s="864">
        <v>0</v>
      </c>
      <c r="QD319" s="864">
        <v>0</v>
      </c>
      <c r="QE319" s="864">
        <v>0</v>
      </c>
      <c r="QF319" s="864">
        <v>0</v>
      </c>
      <c r="QG319" s="864">
        <v>0</v>
      </c>
      <c r="QH319" s="864">
        <v>0</v>
      </c>
      <c r="QI319" s="864">
        <v>0</v>
      </c>
      <c r="QJ319" s="864">
        <v>0</v>
      </c>
      <c r="QK319" s="864">
        <v>0</v>
      </c>
      <c r="QL319" s="864">
        <v>0</v>
      </c>
      <c r="QM319" s="864">
        <v>0</v>
      </c>
      <c r="QN319" s="864">
        <v>0</v>
      </c>
      <c r="QO319" s="864">
        <v>0</v>
      </c>
      <c r="QP319" s="864">
        <v>0</v>
      </c>
      <c r="QQ319" s="864">
        <v>0</v>
      </c>
      <c r="QR319" s="864">
        <v>0</v>
      </c>
      <c r="QS319" s="864">
        <v>0</v>
      </c>
      <c r="QT319" s="864">
        <v>0</v>
      </c>
      <c r="QU319" s="864">
        <v>0</v>
      </c>
      <c r="QV319" s="864">
        <v>0</v>
      </c>
      <c r="QW319" s="864">
        <v>0</v>
      </c>
      <c r="QX319" s="864">
        <v>0</v>
      </c>
      <c r="QY319" s="864">
        <v>0</v>
      </c>
      <c r="QZ319" s="864">
        <v>0</v>
      </c>
      <c r="RA319" s="864">
        <v>0</v>
      </c>
      <c r="RB319" s="864">
        <v>0</v>
      </c>
      <c r="RC319" s="864">
        <v>0</v>
      </c>
      <c r="RD319" s="864">
        <v>0</v>
      </c>
      <c r="RE319" s="864">
        <v>0</v>
      </c>
      <c r="RF319" s="864">
        <v>0</v>
      </c>
      <c r="RG319" s="864">
        <v>0</v>
      </c>
      <c r="RH319" s="864">
        <v>0</v>
      </c>
      <c r="RI319" s="864">
        <v>0</v>
      </c>
      <c r="RJ319" s="864">
        <v>0</v>
      </c>
      <c r="RK319" s="864">
        <v>0</v>
      </c>
      <c r="RL319" s="864">
        <v>0</v>
      </c>
      <c r="RM319" s="864">
        <v>0</v>
      </c>
      <c r="RN319" s="864">
        <v>0</v>
      </c>
      <c r="RO319" s="864">
        <v>0</v>
      </c>
      <c r="RP319" s="864">
        <v>0</v>
      </c>
      <c r="RQ319" s="864">
        <v>0</v>
      </c>
      <c r="RR319" s="864">
        <v>0</v>
      </c>
      <c r="RS319" s="864">
        <v>0</v>
      </c>
      <c r="RT319" s="864">
        <v>0</v>
      </c>
      <c r="RU319" s="864">
        <v>0</v>
      </c>
      <c r="RV319" s="864">
        <v>0</v>
      </c>
      <c r="RW319" s="864">
        <v>0</v>
      </c>
      <c r="RX319" s="864">
        <v>0</v>
      </c>
      <c r="RY319" s="864">
        <v>0</v>
      </c>
      <c r="RZ319" s="864">
        <v>0</v>
      </c>
      <c r="SA319" s="864">
        <v>0</v>
      </c>
      <c r="SB319" s="864">
        <v>0</v>
      </c>
      <c r="SC319" s="864">
        <v>0</v>
      </c>
      <c r="SD319" s="864">
        <v>0</v>
      </c>
      <c r="SE319" s="864">
        <v>0</v>
      </c>
      <c r="SF319" s="864">
        <v>0</v>
      </c>
      <c r="SG319" s="864">
        <v>0</v>
      </c>
      <c r="SH319" s="864">
        <v>0</v>
      </c>
      <c r="SI319" s="864">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762</v>
      </c>
      <c r="J320" s="770"/>
      <c r="K320" s="866">
        <v>0</v>
      </c>
      <c r="L320" s="866">
        <v>0</v>
      </c>
      <c r="M320" s="866">
        <v>0</v>
      </c>
      <c r="N320" s="866">
        <v>0</v>
      </c>
      <c r="O320" s="866">
        <v>0</v>
      </c>
      <c r="P320" s="866">
        <v>0</v>
      </c>
      <c r="Q320" s="866">
        <v>0</v>
      </c>
      <c r="R320" s="866">
        <v>0</v>
      </c>
      <c r="S320" s="866">
        <v>0</v>
      </c>
      <c r="T320" s="866">
        <v>0</v>
      </c>
      <c r="U320" s="866">
        <v>0</v>
      </c>
      <c r="V320" s="866">
        <v>0</v>
      </c>
      <c r="W320" s="866">
        <v>0</v>
      </c>
      <c r="X320" s="866">
        <v>0</v>
      </c>
      <c r="Y320" s="866">
        <v>0</v>
      </c>
      <c r="Z320" s="866">
        <v>0</v>
      </c>
      <c r="AA320" s="866">
        <v>0</v>
      </c>
      <c r="AB320" s="866">
        <v>0</v>
      </c>
      <c r="AC320" s="866">
        <v>0</v>
      </c>
      <c r="AD320" s="866">
        <v>0</v>
      </c>
      <c r="AE320" s="866">
        <v>0</v>
      </c>
      <c r="AF320" s="866">
        <v>0</v>
      </c>
      <c r="AG320" s="866">
        <v>0</v>
      </c>
      <c r="AH320" s="866">
        <v>0</v>
      </c>
      <c r="AI320" s="866">
        <v>0</v>
      </c>
      <c r="AJ320" s="866">
        <v>0</v>
      </c>
      <c r="AK320" s="866">
        <v>0</v>
      </c>
      <c r="AL320" s="866">
        <v>0</v>
      </c>
      <c r="AM320" s="866">
        <v>0</v>
      </c>
      <c r="AN320" s="866">
        <v>0</v>
      </c>
      <c r="AO320" s="866">
        <v>0</v>
      </c>
      <c r="AP320" s="866">
        <v>0</v>
      </c>
      <c r="AQ320" s="866">
        <v>0</v>
      </c>
      <c r="AR320" s="866">
        <v>0</v>
      </c>
      <c r="AS320" s="866">
        <v>0</v>
      </c>
      <c r="AT320" s="866">
        <v>0</v>
      </c>
      <c r="AU320" s="866">
        <v>0</v>
      </c>
      <c r="AV320" s="866">
        <v>0</v>
      </c>
      <c r="AW320" s="866">
        <v>0</v>
      </c>
      <c r="AX320" s="866">
        <v>0</v>
      </c>
      <c r="AY320" s="866">
        <v>0</v>
      </c>
      <c r="AZ320" s="866">
        <v>0</v>
      </c>
      <c r="BA320" s="866">
        <v>0</v>
      </c>
      <c r="BB320" s="866">
        <v>0</v>
      </c>
      <c r="BC320" s="866">
        <v>0</v>
      </c>
      <c r="BD320" s="866">
        <v>0</v>
      </c>
      <c r="BE320" s="866">
        <v>0</v>
      </c>
      <c r="BF320" s="866">
        <v>0</v>
      </c>
      <c r="BG320" s="866">
        <v>0</v>
      </c>
      <c r="BH320" s="866">
        <v>0</v>
      </c>
      <c r="BI320" s="866">
        <v>0</v>
      </c>
      <c r="BJ320" s="866">
        <v>0</v>
      </c>
      <c r="BK320" s="866">
        <v>0</v>
      </c>
      <c r="BL320" s="866">
        <v>0</v>
      </c>
      <c r="BM320" s="866">
        <v>0</v>
      </c>
      <c r="BN320" s="866">
        <v>0</v>
      </c>
      <c r="BO320" s="866">
        <v>0</v>
      </c>
      <c r="BP320" s="866">
        <v>0</v>
      </c>
      <c r="BQ320" s="866">
        <v>0</v>
      </c>
      <c r="BR320" s="866">
        <v>0</v>
      </c>
      <c r="BS320" s="866">
        <v>0</v>
      </c>
      <c r="BT320" s="866">
        <v>0</v>
      </c>
      <c r="BU320" s="866">
        <v>0</v>
      </c>
      <c r="BV320" s="866">
        <v>0</v>
      </c>
      <c r="BW320" s="866">
        <v>0</v>
      </c>
      <c r="BX320" s="866">
        <v>0</v>
      </c>
      <c r="BY320" s="866">
        <v>0</v>
      </c>
      <c r="BZ320" s="866">
        <v>0</v>
      </c>
      <c r="CA320" s="866">
        <v>0</v>
      </c>
      <c r="CB320" s="866">
        <v>0</v>
      </c>
      <c r="CC320" s="866">
        <v>0</v>
      </c>
      <c r="CD320" s="866">
        <v>0</v>
      </c>
      <c r="CE320" s="866">
        <v>0</v>
      </c>
      <c r="CF320" s="866">
        <v>0</v>
      </c>
      <c r="CG320" s="866">
        <v>0</v>
      </c>
      <c r="CH320" s="866">
        <v>0</v>
      </c>
      <c r="CI320" s="866">
        <v>0</v>
      </c>
      <c r="CJ320" s="866">
        <v>0</v>
      </c>
      <c r="CK320" s="866">
        <v>0</v>
      </c>
      <c r="CL320" s="866">
        <v>0</v>
      </c>
      <c r="CM320" s="866">
        <v>0</v>
      </c>
      <c r="CN320" s="866">
        <v>0</v>
      </c>
      <c r="CO320" s="866">
        <v>0</v>
      </c>
      <c r="CP320" s="866">
        <v>0</v>
      </c>
      <c r="CQ320" s="866">
        <v>0</v>
      </c>
      <c r="CR320" s="866">
        <v>0</v>
      </c>
      <c r="CS320" s="866">
        <v>0</v>
      </c>
      <c r="CT320" s="866">
        <v>0</v>
      </c>
      <c r="CU320" s="866">
        <v>0</v>
      </c>
      <c r="CV320" s="866">
        <v>0</v>
      </c>
      <c r="CW320" s="866">
        <v>0</v>
      </c>
      <c r="CX320" s="866">
        <v>0</v>
      </c>
      <c r="CY320" s="866">
        <v>0</v>
      </c>
      <c r="CZ320" s="866">
        <v>0</v>
      </c>
      <c r="DA320" s="866">
        <v>0</v>
      </c>
      <c r="DB320" s="866">
        <v>0</v>
      </c>
      <c r="DC320" s="866">
        <v>0</v>
      </c>
      <c r="DD320" s="866">
        <v>0</v>
      </c>
      <c r="DE320" s="866">
        <v>0</v>
      </c>
      <c r="DF320" s="866">
        <v>0</v>
      </c>
      <c r="DG320" s="866">
        <v>0</v>
      </c>
      <c r="DH320" s="866">
        <v>0</v>
      </c>
      <c r="DI320" s="866">
        <v>0</v>
      </c>
      <c r="DJ320" s="866">
        <v>0</v>
      </c>
      <c r="DK320" s="866">
        <v>0</v>
      </c>
      <c r="DL320" s="866">
        <v>0</v>
      </c>
      <c r="DM320" s="866">
        <v>0</v>
      </c>
      <c r="DN320" s="866">
        <v>0</v>
      </c>
      <c r="DO320" s="866">
        <v>0</v>
      </c>
      <c r="DP320" s="866">
        <v>0</v>
      </c>
      <c r="DQ320" s="866">
        <v>0</v>
      </c>
      <c r="DR320" s="866">
        <v>0</v>
      </c>
      <c r="DS320" s="866">
        <v>0</v>
      </c>
      <c r="DT320" s="866">
        <v>0</v>
      </c>
      <c r="DU320" s="866">
        <v>0</v>
      </c>
      <c r="DV320" s="866">
        <v>0</v>
      </c>
      <c r="DW320" s="866">
        <v>0</v>
      </c>
      <c r="DX320" s="866">
        <v>0</v>
      </c>
      <c r="DY320" s="866">
        <v>0</v>
      </c>
      <c r="DZ320" s="866">
        <v>0</v>
      </c>
      <c r="EA320" s="866">
        <v>0</v>
      </c>
      <c r="EB320" s="866">
        <v>0</v>
      </c>
      <c r="EC320" s="866">
        <v>0</v>
      </c>
      <c r="ED320" s="866">
        <v>0</v>
      </c>
      <c r="EE320" s="866">
        <v>0</v>
      </c>
      <c r="EF320" s="866">
        <v>0</v>
      </c>
      <c r="EG320" s="866">
        <v>0</v>
      </c>
      <c r="EH320" s="866">
        <v>0</v>
      </c>
      <c r="EI320" s="866">
        <v>0</v>
      </c>
      <c r="EJ320" s="866">
        <v>0</v>
      </c>
      <c r="EK320" s="866">
        <v>0</v>
      </c>
      <c r="EL320" s="866">
        <v>0</v>
      </c>
      <c r="EM320" s="866">
        <v>0</v>
      </c>
      <c r="EN320" s="866">
        <v>0</v>
      </c>
      <c r="EO320" s="866">
        <v>0</v>
      </c>
      <c r="EP320" s="866">
        <v>0</v>
      </c>
      <c r="EQ320" s="866">
        <v>0</v>
      </c>
      <c r="ER320" s="866">
        <v>0</v>
      </c>
      <c r="ES320" s="866">
        <v>0</v>
      </c>
      <c r="ET320" s="866">
        <v>0</v>
      </c>
      <c r="EU320" s="866">
        <v>0</v>
      </c>
      <c r="EV320" s="866">
        <v>0</v>
      </c>
      <c r="EW320" s="866">
        <v>0</v>
      </c>
      <c r="EX320" s="866">
        <v>0</v>
      </c>
      <c r="EY320" s="866">
        <v>0</v>
      </c>
      <c r="EZ320" s="866">
        <v>0</v>
      </c>
      <c r="FA320" s="866">
        <v>0</v>
      </c>
      <c r="FB320" s="866">
        <v>0</v>
      </c>
      <c r="FC320" s="866">
        <v>0</v>
      </c>
      <c r="FD320" s="866">
        <v>0</v>
      </c>
      <c r="FE320" s="866">
        <v>0</v>
      </c>
      <c r="FF320" s="866">
        <v>0</v>
      </c>
      <c r="FG320" s="866">
        <v>0</v>
      </c>
      <c r="FH320" s="866">
        <v>0</v>
      </c>
      <c r="FI320" s="866">
        <v>0</v>
      </c>
      <c r="FJ320" s="866">
        <v>0</v>
      </c>
      <c r="FK320" s="866">
        <v>0</v>
      </c>
      <c r="FL320" s="866">
        <v>0</v>
      </c>
      <c r="FM320" s="866">
        <v>0</v>
      </c>
      <c r="FN320" s="866">
        <v>0</v>
      </c>
      <c r="FO320" s="866">
        <v>0</v>
      </c>
      <c r="FP320" s="866">
        <v>0</v>
      </c>
      <c r="FQ320" s="866">
        <v>0</v>
      </c>
      <c r="FR320" s="866">
        <v>0</v>
      </c>
      <c r="FS320" s="866">
        <v>0</v>
      </c>
      <c r="FT320" s="866">
        <v>0</v>
      </c>
      <c r="FU320" s="866">
        <v>0</v>
      </c>
      <c r="FV320" s="866">
        <v>0</v>
      </c>
      <c r="FW320" s="866">
        <v>0</v>
      </c>
      <c r="FX320" s="866">
        <v>0</v>
      </c>
      <c r="FY320" s="866">
        <v>0</v>
      </c>
      <c r="FZ320" s="866">
        <v>0</v>
      </c>
      <c r="GA320" s="866">
        <v>0</v>
      </c>
      <c r="GB320" s="866">
        <v>0</v>
      </c>
      <c r="GC320" s="866">
        <v>0</v>
      </c>
      <c r="GD320" s="866">
        <v>0</v>
      </c>
      <c r="GE320" s="866">
        <v>0</v>
      </c>
      <c r="GF320" s="866">
        <v>0</v>
      </c>
      <c r="GG320" s="866">
        <v>0</v>
      </c>
      <c r="GH320" s="866">
        <v>0</v>
      </c>
      <c r="GI320" s="866">
        <v>0</v>
      </c>
      <c r="GJ320" s="866">
        <v>0</v>
      </c>
      <c r="GK320" s="866">
        <v>0</v>
      </c>
      <c r="GL320" s="866">
        <v>0</v>
      </c>
      <c r="GM320" s="866">
        <v>0</v>
      </c>
      <c r="GN320" s="866">
        <v>0</v>
      </c>
      <c r="GO320" s="866">
        <v>0</v>
      </c>
      <c r="GP320" s="866">
        <v>0</v>
      </c>
      <c r="GQ320" s="866">
        <v>0</v>
      </c>
      <c r="GR320" s="866">
        <v>0</v>
      </c>
      <c r="GS320" s="866">
        <v>0</v>
      </c>
      <c r="GT320" s="866">
        <v>0</v>
      </c>
      <c r="GU320" s="866">
        <v>0</v>
      </c>
      <c r="GV320" s="866">
        <v>0</v>
      </c>
      <c r="GW320" s="866">
        <v>0</v>
      </c>
      <c r="GX320" s="866">
        <v>0</v>
      </c>
      <c r="GY320" s="866">
        <v>0</v>
      </c>
      <c r="GZ320" s="866">
        <v>0</v>
      </c>
      <c r="HA320" s="866">
        <v>0</v>
      </c>
      <c r="HB320" s="866">
        <v>0</v>
      </c>
      <c r="HC320" s="866">
        <v>0</v>
      </c>
      <c r="HD320" s="866">
        <v>0</v>
      </c>
      <c r="HE320" s="866">
        <v>0</v>
      </c>
      <c r="HF320" s="866">
        <v>0</v>
      </c>
      <c r="HG320" s="866">
        <v>0</v>
      </c>
      <c r="HH320" s="866">
        <v>0</v>
      </c>
      <c r="HI320" s="866">
        <v>0</v>
      </c>
      <c r="HJ320" s="866">
        <v>0</v>
      </c>
      <c r="HK320" s="866">
        <v>0</v>
      </c>
      <c r="HL320" s="866">
        <v>0</v>
      </c>
      <c r="HM320" s="866">
        <v>0</v>
      </c>
      <c r="HN320" s="866">
        <v>0</v>
      </c>
      <c r="HO320" s="866">
        <v>0</v>
      </c>
      <c r="HP320" s="866">
        <v>0</v>
      </c>
      <c r="HQ320" s="866">
        <v>0</v>
      </c>
      <c r="HR320" s="866">
        <v>0</v>
      </c>
      <c r="HS320" s="866">
        <v>0</v>
      </c>
      <c r="HT320" s="866">
        <v>0</v>
      </c>
      <c r="HU320" s="866">
        <v>0</v>
      </c>
      <c r="HV320" s="866">
        <v>0</v>
      </c>
      <c r="HW320" s="866">
        <v>0</v>
      </c>
      <c r="HX320" s="866">
        <v>0</v>
      </c>
      <c r="HY320" s="866">
        <v>0</v>
      </c>
      <c r="HZ320" s="866">
        <v>0</v>
      </c>
      <c r="IA320" s="866">
        <v>0</v>
      </c>
      <c r="IB320" s="866">
        <v>0</v>
      </c>
      <c r="IC320" s="866">
        <v>0</v>
      </c>
      <c r="ID320" s="866">
        <v>0</v>
      </c>
      <c r="IE320" s="866">
        <v>0</v>
      </c>
      <c r="IF320" s="866">
        <v>0</v>
      </c>
      <c r="IG320" s="866">
        <v>0</v>
      </c>
      <c r="IH320" s="866">
        <v>0</v>
      </c>
      <c r="II320" s="866">
        <v>0</v>
      </c>
      <c r="IJ320" s="866">
        <v>0</v>
      </c>
      <c r="IK320" s="866">
        <v>0</v>
      </c>
      <c r="IL320" s="866">
        <v>0</v>
      </c>
      <c r="IM320" s="866">
        <v>0</v>
      </c>
      <c r="IN320" s="866">
        <v>0</v>
      </c>
      <c r="IO320" s="866">
        <v>0</v>
      </c>
      <c r="IP320" s="866">
        <v>0</v>
      </c>
      <c r="IQ320" s="866">
        <v>0</v>
      </c>
      <c r="IR320" s="866">
        <v>0</v>
      </c>
      <c r="IS320" s="866">
        <v>0</v>
      </c>
      <c r="IT320" s="866">
        <v>0</v>
      </c>
      <c r="IU320" s="866">
        <v>0</v>
      </c>
      <c r="IV320" s="866">
        <v>0</v>
      </c>
      <c r="IW320" s="866">
        <v>0</v>
      </c>
      <c r="IX320" s="866">
        <v>0</v>
      </c>
      <c r="IY320" s="866">
        <v>0</v>
      </c>
      <c r="IZ320" s="866">
        <v>0</v>
      </c>
      <c r="JA320" s="866">
        <v>0</v>
      </c>
      <c r="JB320" s="866">
        <v>0</v>
      </c>
      <c r="JC320" s="866">
        <v>0</v>
      </c>
      <c r="JD320" s="866">
        <v>0</v>
      </c>
      <c r="JE320" s="866">
        <v>0</v>
      </c>
      <c r="JF320" s="866">
        <v>0</v>
      </c>
      <c r="JG320" s="866">
        <v>0</v>
      </c>
      <c r="JH320" s="866">
        <v>0</v>
      </c>
      <c r="JI320" s="866">
        <v>0</v>
      </c>
      <c r="JJ320" s="866">
        <v>0</v>
      </c>
      <c r="JK320" s="866">
        <v>0</v>
      </c>
      <c r="JL320" s="866">
        <v>0</v>
      </c>
      <c r="JM320" s="866">
        <v>0</v>
      </c>
      <c r="JN320" s="866">
        <v>0</v>
      </c>
      <c r="JO320" s="866">
        <v>0</v>
      </c>
      <c r="JP320" s="866">
        <v>0</v>
      </c>
      <c r="JQ320" s="866">
        <v>0</v>
      </c>
      <c r="JR320" s="866">
        <v>0</v>
      </c>
      <c r="JS320" s="866">
        <v>0</v>
      </c>
      <c r="JT320" s="866">
        <v>0</v>
      </c>
      <c r="JU320" s="866">
        <v>0</v>
      </c>
      <c r="JV320" s="866">
        <v>0</v>
      </c>
      <c r="JW320" s="866">
        <v>0</v>
      </c>
      <c r="JX320" s="866">
        <v>0</v>
      </c>
      <c r="JY320" s="866">
        <v>0</v>
      </c>
      <c r="JZ320" s="866">
        <v>0</v>
      </c>
      <c r="KA320" s="866">
        <v>0</v>
      </c>
      <c r="KB320" s="866">
        <v>0</v>
      </c>
      <c r="KC320" s="866">
        <v>0</v>
      </c>
      <c r="KD320" s="866">
        <v>0</v>
      </c>
      <c r="KE320" s="866">
        <v>0</v>
      </c>
      <c r="KF320" s="866">
        <v>0</v>
      </c>
      <c r="KG320" s="866">
        <v>0</v>
      </c>
      <c r="KH320" s="866">
        <v>0</v>
      </c>
      <c r="KI320" s="866">
        <v>0</v>
      </c>
      <c r="KJ320" s="866">
        <v>0</v>
      </c>
      <c r="KK320" s="866">
        <v>0</v>
      </c>
      <c r="KL320" s="866">
        <v>0</v>
      </c>
      <c r="KM320" s="866">
        <v>0</v>
      </c>
      <c r="KN320" s="866">
        <v>0</v>
      </c>
      <c r="KO320" s="866">
        <v>0</v>
      </c>
      <c r="KP320" s="866">
        <v>0</v>
      </c>
      <c r="KQ320" s="866">
        <v>0</v>
      </c>
      <c r="KR320" s="866">
        <v>0</v>
      </c>
      <c r="KS320" s="866">
        <v>0</v>
      </c>
      <c r="KT320" s="866">
        <v>0</v>
      </c>
      <c r="KU320" s="866">
        <v>0</v>
      </c>
      <c r="KV320" s="866">
        <v>0</v>
      </c>
      <c r="KW320" s="866">
        <v>0</v>
      </c>
      <c r="KX320" s="866">
        <v>0</v>
      </c>
      <c r="KY320" s="866">
        <v>0</v>
      </c>
      <c r="KZ320" s="866">
        <v>0</v>
      </c>
      <c r="LA320" s="866">
        <v>0</v>
      </c>
      <c r="LB320" s="866">
        <v>0</v>
      </c>
      <c r="LC320" s="866">
        <v>0</v>
      </c>
      <c r="LD320" s="866">
        <v>0</v>
      </c>
      <c r="LE320" s="866">
        <v>0</v>
      </c>
      <c r="LF320" s="866">
        <v>0</v>
      </c>
      <c r="LG320" s="866">
        <v>0</v>
      </c>
      <c r="LH320" s="866">
        <v>0</v>
      </c>
      <c r="LI320" s="866">
        <v>0</v>
      </c>
      <c r="LJ320" s="866">
        <v>0</v>
      </c>
      <c r="LK320" s="866">
        <v>0</v>
      </c>
      <c r="LL320" s="866">
        <v>0</v>
      </c>
      <c r="LM320" s="866">
        <v>0</v>
      </c>
      <c r="LN320" s="866">
        <v>0</v>
      </c>
      <c r="LO320" s="866">
        <v>0</v>
      </c>
      <c r="LP320" s="866">
        <v>0</v>
      </c>
      <c r="LQ320" s="866">
        <v>0</v>
      </c>
      <c r="LR320" s="866">
        <v>0</v>
      </c>
      <c r="LS320" s="866">
        <v>0</v>
      </c>
      <c r="LT320" s="866">
        <v>0</v>
      </c>
      <c r="LU320" s="866">
        <v>0</v>
      </c>
      <c r="LV320" s="866">
        <v>0</v>
      </c>
      <c r="LW320" s="866">
        <v>0</v>
      </c>
      <c r="LX320" s="866">
        <v>0</v>
      </c>
      <c r="LY320" s="866">
        <v>0</v>
      </c>
      <c r="LZ320" s="866">
        <v>0</v>
      </c>
      <c r="MA320" s="866">
        <v>0</v>
      </c>
      <c r="MB320" s="866">
        <v>0</v>
      </c>
      <c r="MC320" s="866">
        <v>0</v>
      </c>
      <c r="MD320" s="866">
        <v>0</v>
      </c>
      <c r="ME320" s="866">
        <v>0</v>
      </c>
      <c r="MF320" s="866">
        <v>0</v>
      </c>
      <c r="MG320" s="866">
        <v>0</v>
      </c>
      <c r="MH320" s="866">
        <v>0</v>
      </c>
      <c r="MI320" s="866">
        <v>0</v>
      </c>
      <c r="MJ320" s="866">
        <v>0</v>
      </c>
      <c r="MK320" s="866">
        <v>0</v>
      </c>
      <c r="ML320" s="866">
        <v>0</v>
      </c>
      <c r="MM320" s="866">
        <v>0</v>
      </c>
      <c r="MN320" s="866">
        <v>0</v>
      </c>
      <c r="MO320" s="866">
        <v>0</v>
      </c>
      <c r="MP320" s="866">
        <v>0</v>
      </c>
      <c r="MQ320" s="866">
        <v>0</v>
      </c>
      <c r="MR320" s="866">
        <v>0</v>
      </c>
      <c r="MS320" s="866">
        <v>0</v>
      </c>
      <c r="MT320" s="866">
        <v>0</v>
      </c>
      <c r="MU320" s="866">
        <v>0</v>
      </c>
      <c r="MV320" s="866">
        <v>0</v>
      </c>
      <c r="MW320" s="866">
        <v>0</v>
      </c>
      <c r="MX320" s="866">
        <v>0</v>
      </c>
      <c r="MY320" s="866">
        <v>0</v>
      </c>
      <c r="MZ320" s="866">
        <v>0</v>
      </c>
      <c r="NA320" s="866">
        <v>0</v>
      </c>
      <c r="NB320" s="866">
        <v>0</v>
      </c>
      <c r="NC320" s="866">
        <v>0</v>
      </c>
      <c r="ND320" s="866">
        <v>0</v>
      </c>
      <c r="NE320" s="866">
        <v>0</v>
      </c>
      <c r="NF320" s="866">
        <v>0</v>
      </c>
      <c r="NG320" s="866">
        <v>0</v>
      </c>
      <c r="NH320" s="866">
        <v>0</v>
      </c>
      <c r="NI320" s="866">
        <v>0</v>
      </c>
      <c r="NJ320" s="866">
        <v>0</v>
      </c>
      <c r="NK320" s="866">
        <v>0</v>
      </c>
      <c r="NL320" s="866">
        <v>0</v>
      </c>
      <c r="NM320" s="866">
        <v>0</v>
      </c>
      <c r="NN320" s="866">
        <v>0</v>
      </c>
      <c r="NO320" s="866">
        <v>0</v>
      </c>
      <c r="NP320" s="866">
        <v>0</v>
      </c>
      <c r="NQ320" s="866">
        <v>0</v>
      </c>
      <c r="NR320" s="866">
        <v>0</v>
      </c>
      <c r="NS320" s="866">
        <v>0</v>
      </c>
      <c r="NT320" s="866">
        <v>0</v>
      </c>
      <c r="NU320" s="866">
        <v>0</v>
      </c>
      <c r="NV320" s="866">
        <v>0</v>
      </c>
      <c r="NW320" s="866">
        <v>0</v>
      </c>
      <c r="NX320" s="866">
        <v>0</v>
      </c>
      <c r="NY320" s="866">
        <v>0</v>
      </c>
      <c r="NZ320" s="866">
        <v>0</v>
      </c>
      <c r="OA320" s="866">
        <v>0</v>
      </c>
      <c r="OB320" s="866">
        <v>0</v>
      </c>
      <c r="OC320" s="866">
        <v>0</v>
      </c>
      <c r="OD320" s="866">
        <v>0</v>
      </c>
      <c r="OE320" s="866">
        <v>0</v>
      </c>
      <c r="OF320" s="866">
        <v>0</v>
      </c>
      <c r="OG320" s="866">
        <v>0</v>
      </c>
      <c r="OH320" s="866">
        <v>0</v>
      </c>
      <c r="OI320" s="866">
        <v>0</v>
      </c>
      <c r="OJ320" s="866">
        <v>0</v>
      </c>
      <c r="OK320" s="866">
        <v>0</v>
      </c>
      <c r="OL320" s="866">
        <v>0</v>
      </c>
      <c r="OM320" s="866">
        <v>0</v>
      </c>
      <c r="ON320" s="866">
        <v>0</v>
      </c>
      <c r="OO320" s="866">
        <v>0</v>
      </c>
      <c r="OP320" s="866">
        <v>0</v>
      </c>
      <c r="OQ320" s="866">
        <v>0</v>
      </c>
      <c r="OR320" s="866">
        <v>0</v>
      </c>
      <c r="OS320" s="866">
        <v>0</v>
      </c>
      <c r="OT320" s="866">
        <v>0</v>
      </c>
      <c r="OU320" s="866">
        <v>0</v>
      </c>
      <c r="OV320" s="866">
        <v>0</v>
      </c>
      <c r="OW320" s="866">
        <v>0</v>
      </c>
      <c r="OX320" s="866">
        <v>0</v>
      </c>
      <c r="OY320" s="866">
        <v>0</v>
      </c>
      <c r="OZ320" s="866">
        <v>0</v>
      </c>
      <c r="PA320" s="866">
        <v>0</v>
      </c>
      <c r="PB320" s="866">
        <v>0</v>
      </c>
      <c r="PC320" s="866">
        <v>0</v>
      </c>
      <c r="PD320" s="866">
        <v>0</v>
      </c>
      <c r="PE320" s="866">
        <v>0</v>
      </c>
      <c r="PF320" s="866">
        <v>0</v>
      </c>
      <c r="PG320" s="866">
        <v>0</v>
      </c>
      <c r="PH320" s="866">
        <v>0</v>
      </c>
      <c r="PI320" s="866">
        <v>0</v>
      </c>
      <c r="PJ320" s="866">
        <v>0</v>
      </c>
      <c r="PK320" s="866">
        <v>0</v>
      </c>
      <c r="PL320" s="866">
        <v>0</v>
      </c>
      <c r="PM320" s="866">
        <v>0</v>
      </c>
      <c r="PN320" s="866">
        <v>0</v>
      </c>
      <c r="PO320" s="866">
        <v>0</v>
      </c>
      <c r="PP320" s="866">
        <v>0</v>
      </c>
      <c r="PQ320" s="866">
        <v>0</v>
      </c>
      <c r="PR320" s="866">
        <v>0</v>
      </c>
      <c r="PS320" s="866">
        <v>0</v>
      </c>
      <c r="PT320" s="866">
        <v>0</v>
      </c>
      <c r="PU320" s="866">
        <v>0</v>
      </c>
      <c r="PV320" s="866">
        <v>0</v>
      </c>
      <c r="PW320" s="866">
        <v>0</v>
      </c>
      <c r="PX320" s="866">
        <v>0</v>
      </c>
      <c r="PY320" s="866">
        <v>0</v>
      </c>
      <c r="PZ320" s="866">
        <v>0</v>
      </c>
      <c r="QA320" s="866">
        <v>0</v>
      </c>
      <c r="QB320" s="866">
        <v>0</v>
      </c>
      <c r="QC320" s="866">
        <v>0</v>
      </c>
      <c r="QD320" s="866">
        <v>0</v>
      </c>
      <c r="QE320" s="866">
        <v>0</v>
      </c>
      <c r="QF320" s="866">
        <v>0</v>
      </c>
      <c r="QG320" s="866">
        <v>0</v>
      </c>
      <c r="QH320" s="866">
        <v>0</v>
      </c>
      <c r="QI320" s="866">
        <v>0</v>
      </c>
      <c r="QJ320" s="866">
        <v>0</v>
      </c>
      <c r="QK320" s="866">
        <v>0</v>
      </c>
      <c r="QL320" s="866">
        <v>0</v>
      </c>
      <c r="QM320" s="866">
        <v>0</v>
      </c>
      <c r="QN320" s="866">
        <v>0</v>
      </c>
      <c r="QO320" s="866">
        <v>0</v>
      </c>
      <c r="QP320" s="866">
        <v>0</v>
      </c>
      <c r="QQ320" s="866">
        <v>0</v>
      </c>
      <c r="QR320" s="866">
        <v>0</v>
      </c>
      <c r="QS320" s="866">
        <v>0</v>
      </c>
      <c r="QT320" s="866">
        <v>0</v>
      </c>
      <c r="QU320" s="866">
        <v>0</v>
      </c>
      <c r="QV320" s="866">
        <v>0</v>
      </c>
      <c r="QW320" s="866">
        <v>0</v>
      </c>
      <c r="QX320" s="866">
        <v>0</v>
      </c>
      <c r="QY320" s="866">
        <v>0</v>
      </c>
      <c r="QZ320" s="866">
        <v>0</v>
      </c>
      <c r="RA320" s="866">
        <v>0</v>
      </c>
      <c r="RB320" s="866">
        <v>0</v>
      </c>
      <c r="RC320" s="866">
        <v>0</v>
      </c>
      <c r="RD320" s="866">
        <v>0</v>
      </c>
      <c r="RE320" s="866">
        <v>0</v>
      </c>
      <c r="RF320" s="866">
        <v>0</v>
      </c>
      <c r="RG320" s="866">
        <v>0</v>
      </c>
      <c r="RH320" s="866">
        <v>0</v>
      </c>
      <c r="RI320" s="866">
        <v>0</v>
      </c>
      <c r="RJ320" s="866">
        <v>0</v>
      </c>
      <c r="RK320" s="866">
        <v>0</v>
      </c>
      <c r="RL320" s="866">
        <v>0</v>
      </c>
      <c r="RM320" s="866">
        <v>0</v>
      </c>
      <c r="RN320" s="866">
        <v>0</v>
      </c>
      <c r="RO320" s="866">
        <v>0</v>
      </c>
      <c r="RP320" s="866">
        <v>0</v>
      </c>
      <c r="RQ320" s="866">
        <v>0</v>
      </c>
      <c r="RR320" s="866">
        <v>0</v>
      </c>
      <c r="RS320" s="866">
        <v>0</v>
      </c>
      <c r="RT320" s="866">
        <v>0</v>
      </c>
      <c r="RU320" s="866">
        <v>0</v>
      </c>
      <c r="RV320" s="866">
        <v>0</v>
      </c>
      <c r="RW320" s="866">
        <v>0</v>
      </c>
      <c r="RX320" s="866">
        <v>0</v>
      </c>
      <c r="RY320" s="866">
        <v>0</v>
      </c>
      <c r="RZ320" s="866">
        <v>0</v>
      </c>
      <c r="SA320" s="866">
        <v>0</v>
      </c>
      <c r="SB320" s="866">
        <v>0</v>
      </c>
      <c r="SC320" s="866">
        <v>0</v>
      </c>
      <c r="SD320" s="866">
        <v>0</v>
      </c>
      <c r="SE320" s="866">
        <v>0</v>
      </c>
      <c r="SF320" s="866">
        <v>0</v>
      </c>
      <c r="SG320" s="866">
        <v>0</v>
      </c>
      <c r="SH320" s="866">
        <v>0</v>
      </c>
      <c r="SI320" s="866">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927</v>
      </c>
      <c r="J321" s="762"/>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-0.2122722336834757</v>
      </c>
      <c r="BO321" s="861">
        <v>-0.2122722336834757</v>
      </c>
      <c r="BP321" s="861">
        <v>-0.2122722336834757</v>
      </c>
      <c r="BQ321" s="861">
        <v>-0.2122722336834757</v>
      </c>
      <c r="BR321" s="861">
        <v>-0.2122722336834757</v>
      </c>
      <c r="BS321" s="861">
        <v>-0.2122722336834757</v>
      </c>
      <c r="BT321" s="861">
        <v>-0.2122722336834757</v>
      </c>
      <c r="BU321" s="861">
        <v>-0.33871761051528182</v>
      </c>
      <c r="BV321" s="861">
        <v>-0.33871761051528182</v>
      </c>
      <c r="BW321" s="861">
        <v>-0.33871761051528182</v>
      </c>
      <c r="BX321" s="861">
        <v>-0.33871761051528182</v>
      </c>
      <c r="BY321" s="861">
        <v>-0.31142331106945154</v>
      </c>
      <c r="BZ321" s="861">
        <v>-0.31142331106945154</v>
      </c>
      <c r="CA321" s="861">
        <v>-5.9085716586457337E-2</v>
      </c>
      <c r="CB321" s="861">
        <v>-5.9085716586457337E-2</v>
      </c>
      <c r="CC321" s="861">
        <v>-5.9085716586457337E-2</v>
      </c>
      <c r="CD321" s="861">
        <v>-0.1691340136068904</v>
      </c>
      <c r="CE321" s="861">
        <v>-0.1691340136068904</v>
      </c>
      <c r="CF321" s="861">
        <v>-0.1691340136068904</v>
      </c>
      <c r="CG321" s="861">
        <v>-0.1691340136068904</v>
      </c>
      <c r="CH321" s="861">
        <v>-0.62480611210774484</v>
      </c>
      <c r="CI321" s="861">
        <v>-0.48669145192779784</v>
      </c>
      <c r="CJ321" s="861">
        <v>-0.48669145192779784</v>
      </c>
      <c r="CK321" s="861">
        <v>-0.48669145192779784</v>
      </c>
      <c r="CL321" s="861">
        <v>-0.48669145192779784</v>
      </c>
      <c r="CM321" s="861">
        <v>-0.48669145192779784</v>
      </c>
      <c r="CN321" s="861">
        <v>-0.48669145192779784</v>
      </c>
      <c r="CO321" s="861">
        <v>-0.48669145192779784</v>
      </c>
      <c r="CP321" s="861">
        <v>0.57234867093865027</v>
      </c>
      <c r="CQ321" s="861">
        <v>0.57234867093865027</v>
      </c>
      <c r="CR321" s="861">
        <v>0.57234867093865027</v>
      </c>
      <c r="CS321" s="861">
        <v>0.57234867093865027</v>
      </c>
      <c r="CT321" s="861">
        <v>0.57234867093865027</v>
      </c>
      <c r="CU321" s="861">
        <v>0.57234867093865027</v>
      </c>
      <c r="CV321" s="861">
        <v>0.57234867093865027</v>
      </c>
      <c r="CW321" s="861">
        <v>3.595997568626963E-2</v>
      </c>
      <c r="CX321" s="861">
        <v>3.595997568626963E-2</v>
      </c>
      <c r="CY321" s="861">
        <v>3.595997568626963E-2</v>
      </c>
      <c r="CZ321" s="861">
        <v>3.595997568626963E-2</v>
      </c>
      <c r="DA321" s="861">
        <v>3.595997568626963E-2</v>
      </c>
      <c r="DB321" s="861">
        <v>-0.53965868001610851</v>
      </c>
      <c r="DC321" s="861">
        <v>-0.53965868001610851</v>
      </c>
      <c r="DD321" s="861">
        <v>-0.53965868001610851</v>
      </c>
      <c r="DE321" s="861">
        <v>-0.53965868001610851</v>
      </c>
      <c r="DF321" s="861">
        <v>-0.70931898767651447</v>
      </c>
      <c r="DG321" s="861">
        <v>-0.62232703635769671</v>
      </c>
      <c r="DH321" s="861">
        <v>-0.62232703635769671</v>
      </c>
      <c r="DI321" s="861">
        <v>-0.62232703635769671</v>
      </c>
      <c r="DJ321" s="861">
        <v>-0.62232703635769671</v>
      </c>
      <c r="DK321" s="861">
        <v>-0.62232703635769671</v>
      </c>
      <c r="DL321" s="861">
        <v>-0.62232703635769671</v>
      </c>
      <c r="DM321" s="861">
        <v>-0.62232703635769671</v>
      </c>
      <c r="DN321" s="861">
        <v>1.120797393848763</v>
      </c>
      <c r="DO321" s="861">
        <v>1.120797393848763</v>
      </c>
      <c r="DP321" s="861">
        <v>1.120797393848763</v>
      </c>
      <c r="DQ321" s="861">
        <v>1.120797393848763</v>
      </c>
      <c r="DR321" s="861">
        <v>1.120797393848763</v>
      </c>
      <c r="DS321" s="861">
        <v>1.120797393848763</v>
      </c>
      <c r="DT321" s="861">
        <v>1.120797393848763</v>
      </c>
      <c r="DU321" s="861">
        <v>-0.19924565324428212</v>
      </c>
      <c r="DV321" s="861">
        <v>-0.19924565324428212</v>
      </c>
      <c r="DW321" s="861">
        <v>-0.19924565324428212</v>
      </c>
      <c r="DX321" s="861">
        <v>-0.19924565324428212</v>
      </c>
      <c r="DY321" s="861">
        <v>-0.19608134400669019</v>
      </c>
      <c r="DZ321" s="861">
        <v>-0.19608134400669019</v>
      </c>
      <c r="EA321" s="861">
        <v>-0.54161906870916887</v>
      </c>
      <c r="EB321" s="861">
        <v>-0.54161906870916887</v>
      </c>
      <c r="EC321" s="861">
        <v>-0.54161906870916887</v>
      </c>
      <c r="ED321" s="861">
        <v>-1.5312928103784564</v>
      </c>
      <c r="EE321" s="861">
        <v>-1.5312928103784564</v>
      </c>
      <c r="EF321" s="861">
        <v>-1.5312928103784564</v>
      </c>
      <c r="EG321" s="861">
        <v>-1.5312928103784564</v>
      </c>
      <c r="EH321" s="861">
        <v>-1.327886568037397</v>
      </c>
      <c r="EI321" s="861">
        <v>-1.2109164664682925</v>
      </c>
      <c r="EJ321" s="861">
        <v>-1.2109164664682925</v>
      </c>
      <c r="EK321" s="861">
        <v>-1.2109164664682925</v>
      </c>
      <c r="EL321" s="861">
        <v>-1.2109164664682925</v>
      </c>
      <c r="EM321" s="861">
        <v>-1.2109164664682925</v>
      </c>
      <c r="EN321" s="861">
        <v>-1.2109164664682925</v>
      </c>
      <c r="EO321" s="861">
        <v>-1.2109164664682925</v>
      </c>
      <c r="EP321" s="861">
        <v>0.65061857465675921</v>
      </c>
      <c r="EQ321" s="861">
        <v>0.65061857465675921</v>
      </c>
      <c r="ER321" s="861">
        <v>0.65061857465675921</v>
      </c>
      <c r="ES321" s="861">
        <v>0.65061857465675921</v>
      </c>
      <c r="ET321" s="861">
        <v>0.65061857465675921</v>
      </c>
      <c r="EU321" s="861">
        <v>0.65061857465675921</v>
      </c>
      <c r="EV321" s="861">
        <v>0.65061857465675921</v>
      </c>
      <c r="EW321" s="861">
        <v>-8.5061069884702079E-3</v>
      </c>
      <c r="EX321" s="861">
        <v>-8.5061069884702079E-3</v>
      </c>
      <c r="EY321" s="861">
        <v>-8.5061069884702079E-3</v>
      </c>
      <c r="EZ321" s="861">
        <v>-8.5061069884702079E-3</v>
      </c>
      <c r="FA321" s="861">
        <v>-8.5061069884702079E-3</v>
      </c>
      <c r="FB321" s="861">
        <v>-0.21343709481282858</v>
      </c>
      <c r="FC321" s="861">
        <v>-0.21343709481282858</v>
      </c>
      <c r="FD321" s="861">
        <v>-0.21343709481282858</v>
      </c>
      <c r="FE321" s="861">
        <v>-0.21343709481282858</v>
      </c>
      <c r="FF321" s="861">
        <v>-4.6841819940904195E-2</v>
      </c>
      <c r="FG321" s="861">
        <v>-8.030026275583424E-2</v>
      </c>
      <c r="FH321" s="861">
        <v>-8.030026275583424E-2</v>
      </c>
      <c r="FI321" s="861">
        <v>-8.030026275583424E-2</v>
      </c>
      <c r="FJ321" s="861">
        <v>-8.030026275583424E-2</v>
      </c>
      <c r="FK321" s="861">
        <v>-8.030026275583424E-2</v>
      </c>
      <c r="FL321" s="861">
        <v>-8.030026275583424E-2</v>
      </c>
      <c r="FM321" s="861">
        <v>-8.030026275583424E-2</v>
      </c>
      <c r="FN321" s="861">
        <v>0.72172559452382412</v>
      </c>
      <c r="FO321" s="861">
        <v>0.72172559452382412</v>
      </c>
      <c r="FP321" s="861">
        <v>0.72172559452382412</v>
      </c>
      <c r="FQ321" s="861">
        <v>0.72172559452382412</v>
      </c>
      <c r="FR321" s="861">
        <v>0.72172559452382412</v>
      </c>
      <c r="FS321" s="861">
        <v>0.72172559452382412</v>
      </c>
      <c r="FT321" s="861">
        <v>0.72172559452382412</v>
      </c>
      <c r="FU321" s="861">
        <v>-0.43834043713742155</v>
      </c>
      <c r="FV321" s="861">
        <v>-0.43834043713742155</v>
      </c>
      <c r="FW321" s="861">
        <v>-0.43834043713742155</v>
      </c>
      <c r="FX321" s="861">
        <v>-0.43834043713742155</v>
      </c>
      <c r="FY321" s="861">
        <v>-0.42676527813220844</v>
      </c>
      <c r="FZ321" s="861">
        <v>-0.42676527813220844</v>
      </c>
      <c r="GA321" s="861">
        <v>-0.45299049382948819</v>
      </c>
      <c r="GB321" s="861">
        <v>-0.45299049382948819</v>
      </c>
      <c r="GC321" s="861">
        <v>-0.45299049382948819</v>
      </c>
      <c r="GD321" s="861">
        <v>-1.3541383672321414</v>
      </c>
      <c r="GE321" s="861">
        <v>-1.3541383672321414</v>
      </c>
      <c r="GF321" s="861">
        <v>-1.3541383672321414</v>
      </c>
      <c r="GG321" s="861">
        <v>-1.3541383672321414</v>
      </c>
      <c r="GH321" s="861">
        <v>-2.4071394908600894</v>
      </c>
      <c r="GI321" s="861">
        <v>-2.4117411314463499</v>
      </c>
      <c r="GJ321" s="861">
        <v>-2.4117411314463499</v>
      </c>
      <c r="GK321" s="861">
        <v>-2.4117411314463499</v>
      </c>
      <c r="GL321" s="861">
        <v>-2.4117411314463499</v>
      </c>
      <c r="GM321" s="861">
        <v>-2.4117411314463499</v>
      </c>
      <c r="GN321" s="861">
        <v>-2.4117411314463499</v>
      </c>
      <c r="GO321" s="861">
        <v>-2.4117411314463499</v>
      </c>
      <c r="GP321" s="861">
        <v>0.17121541438335974</v>
      </c>
      <c r="GQ321" s="861">
        <v>0.17121541438335974</v>
      </c>
      <c r="GR321" s="861">
        <v>0.17121541438335974</v>
      </c>
      <c r="GS321" s="861">
        <v>0.17121541438335974</v>
      </c>
      <c r="GT321" s="861">
        <v>0.17121541438335974</v>
      </c>
      <c r="GU321" s="861">
        <v>0.17121541438335974</v>
      </c>
      <c r="GV321" s="861">
        <v>0.17121541438335974</v>
      </c>
      <c r="GW321" s="861">
        <v>-0.30138568588134085</v>
      </c>
      <c r="GX321" s="861">
        <v>-0.30138568588134085</v>
      </c>
      <c r="GY321" s="861">
        <v>-0.30138568588134085</v>
      </c>
      <c r="GZ321" s="861">
        <v>-0.30138568588134085</v>
      </c>
      <c r="HA321" s="861">
        <v>-0.30138568588134085</v>
      </c>
      <c r="HB321" s="861">
        <v>-0.4328461739107734</v>
      </c>
      <c r="HC321" s="861">
        <v>-0.4328461739107734</v>
      </c>
      <c r="HD321" s="861">
        <v>-0.4328461739107734</v>
      </c>
      <c r="HE321" s="861">
        <v>-0.4328461739107734</v>
      </c>
      <c r="HF321" s="861">
        <v>-0.63571041348367086</v>
      </c>
      <c r="HG321" s="861">
        <v>-0.52864339647589631</v>
      </c>
      <c r="HH321" s="861">
        <v>-0.52864339647589631</v>
      </c>
      <c r="HI321" s="861">
        <v>-0.52864339647589631</v>
      </c>
      <c r="HJ321" s="861">
        <v>-0.52864339647589631</v>
      </c>
      <c r="HK321" s="861">
        <v>-0.52864339647589631</v>
      </c>
      <c r="HL321" s="861">
        <v>-0.52864339647589631</v>
      </c>
      <c r="HM321" s="861">
        <v>-0.52864339647589631</v>
      </c>
      <c r="HN321" s="861">
        <v>1.1887245086274776</v>
      </c>
      <c r="HO321" s="861">
        <v>1.1887245086274776</v>
      </c>
      <c r="HP321" s="861">
        <v>1.1887245086274776</v>
      </c>
      <c r="HQ321" s="861">
        <v>1.1887245086274776</v>
      </c>
      <c r="HR321" s="861">
        <v>1.1887245086274776</v>
      </c>
      <c r="HS321" s="861">
        <v>1.1887245086274776</v>
      </c>
      <c r="HT321" s="861">
        <v>1.1887245086274776</v>
      </c>
      <c r="HU321" s="861">
        <v>-0.17932108791985524</v>
      </c>
      <c r="HV321" s="861">
        <v>-0.17932108791985524</v>
      </c>
      <c r="HW321" s="861">
        <v>-0.17932108791985524</v>
      </c>
      <c r="HX321" s="861">
        <v>-0.17932108791985524</v>
      </c>
      <c r="HY321" s="861">
        <v>-0.19608134400669019</v>
      </c>
      <c r="HZ321" s="861">
        <v>-0.19608134400669019</v>
      </c>
      <c r="IA321" s="861">
        <v>-0.45299049382948819</v>
      </c>
      <c r="IB321" s="861">
        <v>-0.45299049382948819</v>
      </c>
      <c r="IC321" s="861">
        <v>-0.45299049382948819</v>
      </c>
      <c r="ID321" s="861">
        <v>-1.2286943794922909</v>
      </c>
      <c r="IE321" s="861">
        <v>-1.2286943794922909</v>
      </c>
      <c r="IF321" s="861">
        <v>-1.2286943794922909</v>
      </c>
      <c r="IG321" s="861">
        <v>-1.2286943794922909</v>
      </c>
      <c r="IH321" s="861">
        <v>-1.6851187194371526</v>
      </c>
      <c r="II321" s="861">
        <v>-1.556334040345269</v>
      </c>
      <c r="IJ321" s="861">
        <v>-1.556334040345269</v>
      </c>
      <c r="IK321" s="861">
        <v>-1.556334040345269</v>
      </c>
      <c r="IL321" s="861">
        <v>-1.556334040345269</v>
      </c>
      <c r="IM321" s="861">
        <v>-1.556334040345269</v>
      </c>
      <c r="IN321" s="861">
        <v>-1.556334040345269</v>
      </c>
      <c r="IO321" s="861">
        <v>-1.556334040345269</v>
      </c>
      <c r="IP321" s="861">
        <v>0.56990273644746026</v>
      </c>
      <c r="IQ321" s="861">
        <v>0.56990273644746026</v>
      </c>
      <c r="IR321" s="861">
        <v>0.56990273644746026</v>
      </c>
      <c r="IS321" s="861">
        <v>0.56990273644746026</v>
      </c>
      <c r="IT321" s="861">
        <v>0.56990273644746026</v>
      </c>
      <c r="IU321" s="861">
        <v>0.56990273644746026</v>
      </c>
      <c r="IV321" s="861">
        <v>0.56990273644746026</v>
      </c>
      <c r="IW321" s="861">
        <v>-0.23268294787099109</v>
      </c>
      <c r="IX321" s="861">
        <v>-0.23268294787099109</v>
      </c>
      <c r="IY321" s="861">
        <v>-0.23268294787099109</v>
      </c>
      <c r="IZ321" s="861">
        <v>-0.23268294787099109</v>
      </c>
      <c r="JA321" s="861">
        <v>-0.23268294787099109</v>
      </c>
      <c r="JB321" s="861">
        <v>-0.62846159608493224</v>
      </c>
      <c r="JC321" s="861">
        <v>-0.62846159608493224</v>
      </c>
      <c r="JD321" s="861">
        <v>-0.62846159608493224</v>
      </c>
      <c r="JE321" s="861">
        <v>-0.62846159608493224</v>
      </c>
      <c r="JF321" s="861">
        <v>-0.45503482228304915</v>
      </c>
      <c r="JG321" s="861">
        <v>-0.40150131377916054</v>
      </c>
      <c r="JH321" s="861">
        <v>-0.40150131377916054</v>
      </c>
      <c r="JI321" s="861">
        <v>-0.40150131377916054</v>
      </c>
      <c r="JJ321" s="861">
        <v>-0.40150131377916054</v>
      </c>
      <c r="JK321" s="861">
        <v>-0.40150131377916054</v>
      </c>
      <c r="JL321" s="861">
        <v>-0.40150131377916054</v>
      </c>
      <c r="JM321" s="861">
        <v>-0.40150131377916054</v>
      </c>
      <c r="JN321" s="861">
        <v>1.0443793897227138</v>
      </c>
      <c r="JO321" s="861">
        <v>1.0443793897227138</v>
      </c>
      <c r="JP321" s="861">
        <v>1.0443793897227138</v>
      </c>
      <c r="JQ321" s="861">
        <v>1.0443793897227138</v>
      </c>
      <c r="JR321" s="861">
        <v>1.0443793897227138</v>
      </c>
      <c r="JS321" s="861">
        <v>1.0443793897227138</v>
      </c>
      <c r="JT321" s="861">
        <v>1.0443793897227138</v>
      </c>
      <c r="JU321" s="861">
        <v>-0.19924565324428212</v>
      </c>
      <c r="JV321" s="861">
        <v>-0.19924565324428212</v>
      </c>
      <c r="JW321" s="861">
        <v>-0.19924565324428212</v>
      </c>
      <c r="JX321" s="861">
        <v>-0.19924565324428212</v>
      </c>
      <c r="JY321" s="861">
        <v>-0.17301295059413935</v>
      </c>
      <c r="JZ321" s="861">
        <v>-0.17301295059413935</v>
      </c>
      <c r="KA321" s="861">
        <v>-7.8780955448606527E-2</v>
      </c>
      <c r="KB321" s="861">
        <v>-7.8780955448606527E-2</v>
      </c>
      <c r="KC321" s="861">
        <v>-7.8780955448606527E-2</v>
      </c>
      <c r="KD321" s="861">
        <v>-0.71370616980268142</v>
      </c>
      <c r="KE321" s="861">
        <v>-0.71370616980268142</v>
      </c>
      <c r="KF321" s="861">
        <v>-0.71370616980268142</v>
      </c>
      <c r="KG321" s="861">
        <v>-0.71370616980268142</v>
      </c>
      <c r="KH321" s="861">
        <v>-1.7238597313772717</v>
      </c>
      <c r="KI321" s="861">
        <v>-1.646346671689078</v>
      </c>
      <c r="KJ321" s="861">
        <v>-1.646346671689078</v>
      </c>
      <c r="KK321" s="861">
        <v>-1.646346671689078</v>
      </c>
      <c r="KL321" s="861">
        <v>-1.646346671689078</v>
      </c>
      <c r="KM321" s="861">
        <v>-1.646346671689078</v>
      </c>
      <c r="KN321" s="861">
        <v>-1.646346671689078</v>
      </c>
      <c r="KO321" s="861">
        <v>-1.646346671689078</v>
      </c>
      <c r="KP321" s="861">
        <v>0.56990273644746026</v>
      </c>
      <c r="KQ321" s="861">
        <v>0.56990273644746026</v>
      </c>
      <c r="KR321" s="861">
        <v>0.56990273644746026</v>
      </c>
      <c r="KS321" s="861">
        <v>0.56990273644746026</v>
      </c>
      <c r="KT321" s="861">
        <v>0.56990273644746026</v>
      </c>
      <c r="KU321" s="861">
        <v>0.56990273644746026</v>
      </c>
      <c r="KV321" s="861">
        <v>0.56990273644746026</v>
      </c>
      <c r="KW321" s="861">
        <v>-0.30243186518975129</v>
      </c>
      <c r="KX321" s="861">
        <v>-0.30243186518975129</v>
      </c>
      <c r="KY321" s="861">
        <v>-0.30243186518975129</v>
      </c>
      <c r="KZ321" s="861">
        <v>-0.30243186518975129</v>
      </c>
      <c r="LA321" s="861">
        <v>-0.30243186518975129</v>
      </c>
      <c r="LB321" s="861">
        <v>-0.4328461739107734</v>
      </c>
      <c r="LC321" s="861">
        <v>-0.4328461739107734</v>
      </c>
      <c r="LD321" s="861">
        <v>-0.4328461739107734</v>
      </c>
      <c r="LE321" s="861">
        <v>-0.4328461739107734</v>
      </c>
      <c r="LF321" s="861">
        <v>-0.58217690497978314</v>
      </c>
      <c r="LG321" s="861">
        <v>-0.50856833078693597</v>
      </c>
      <c r="LH321" s="861">
        <v>-0.50856833078693597</v>
      </c>
      <c r="LI321" s="861">
        <v>-0.50856833078693597</v>
      </c>
      <c r="LJ321" s="861">
        <v>-0.50856833078693597</v>
      </c>
      <c r="LK321" s="861">
        <v>-0.50856833078693597</v>
      </c>
      <c r="LL321" s="861">
        <v>-0.50856833078693597</v>
      </c>
      <c r="LM321" s="861">
        <v>-0.50856833078693597</v>
      </c>
      <c r="LN321" s="861">
        <v>1.2396698447115142</v>
      </c>
      <c r="LO321" s="861">
        <v>1.2396698447115142</v>
      </c>
      <c r="LP321" s="861">
        <v>1.2396698447115142</v>
      </c>
      <c r="LQ321" s="861">
        <v>1.2396698447115142</v>
      </c>
      <c r="LR321" s="861">
        <v>1.2396698447115142</v>
      </c>
      <c r="LS321" s="861">
        <v>1.2396698447115142</v>
      </c>
      <c r="LT321" s="861">
        <v>1.2396698447115142</v>
      </c>
      <c r="LU321" s="861">
        <v>-7.9698261297711959E-2</v>
      </c>
      <c r="LV321" s="861">
        <v>-7.9698261297711959E-2</v>
      </c>
      <c r="LW321" s="861">
        <v>-7.9698261297711959E-2</v>
      </c>
      <c r="LX321" s="861">
        <v>-7.9698261297711959E-2</v>
      </c>
      <c r="LY321" s="861">
        <v>-6.9205180237657871E-2</v>
      </c>
      <c r="LZ321" s="861">
        <v>-6.9205180237657871E-2</v>
      </c>
      <c r="MA321" s="861">
        <v>-3.9390477724304596E-2</v>
      </c>
      <c r="MB321" s="861">
        <v>-3.9390477724304596E-2</v>
      </c>
      <c r="MC321" s="861">
        <v>-3.9390477724304596E-2</v>
      </c>
      <c r="MD321" s="861">
        <v>-0.6689263770496634</v>
      </c>
      <c r="ME321" s="861">
        <v>-0.6689263770496634</v>
      </c>
      <c r="MF321" s="861">
        <v>-0.6689263770496634</v>
      </c>
      <c r="MG321" s="861">
        <v>-0.6689263770496634</v>
      </c>
      <c r="MH321" s="861">
        <v>-0.99807470851845093</v>
      </c>
      <c r="MI321" s="861">
        <v>-0.92056164883025726</v>
      </c>
      <c r="MJ321" s="861">
        <v>-0.92056164883025726</v>
      </c>
      <c r="MK321" s="861">
        <v>-0.92056164883025726</v>
      </c>
      <c r="ML321" s="861">
        <v>-0.92056164883025726</v>
      </c>
      <c r="MM321" s="861">
        <v>-0.92056164883025726</v>
      </c>
      <c r="MN321" s="861">
        <v>-0.92056164883025726</v>
      </c>
      <c r="MO321" s="861">
        <v>-0.92056164883025726</v>
      </c>
      <c r="MP321" s="861">
        <v>0.62371329525366015</v>
      </c>
      <c r="MQ321" s="861">
        <v>0.62371329525366015</v>
      </c>
      <c r="MR321" s="861">
        <v>0.62371329525366015</v>
      </c>
      <c r="MS321" s="861">
        <v>0.62371329525366015</v>
      </c>
      <c r="MT321" s="861">
        <v>0.62371329525366015</v>
      </c>
      <c r="MU321" s="861">
        <v>0.62371329525366015</v>
      </c>
      <c r="MV321" s="861">
        <v>0.62371329525366015</v>
      </c>
      <c r="MW321" s="861">
        <v>-0.30399614475308034</v>
      </c>
      <c r="MX321" s="861">
        <v>-0.30399614475308034</v>
      </c>
      <c r="MY321" s="861">
        <v>-0.30399614475308034</v>
      </c>
      <c r="MZ321" s="861">
        <v>-0.30399614475308034</v>
      </c>
      <c r="NA321" s="861">
        <v>-0.30399614475308034</v>
      </c>
      <c r="NB321" s="861">
        <v>-0.63956196059353321</v>
      </c>
      <c r="NC321" s="861">
        <v>-0.63956196059353321</v>
      </c>
      <c r="ND321" s="861">
        <v>-0.63956196059353321</v>
      </c>
      <c r="NE321" s="861">
        <v>-0.63956196059353321</v>
      </c>
      <c r="NF321" s="861">
        <v>-0.46841819940902063</v>
      </c>
      <c r="NG321" s="861">
        <v>-0.46841819940902063</v>
      </c>
      <c r="NH321" s="861">
        <v>-0.46841819940902063</v>
      </c>
      <c r="NI321" s="861">
        <v>-0.46841819940902063</v>
      </c>
      <c r="NJ321" s="861">
        <v>-0.46841819940902063</v>
      </c>
      <c r="NK321" s="861">
        <v>-0.46841819940902063</v>
      </c>
      <c r="NL321" s="861">
        <v>-0.46841819940902063</v>
      </c>
      <c r="NM321" s="861">
        <v>-0.46841819940902063</v>
      </c>
      <c r="NN321" s="861">
        <v>1.2396698447115142</v>
      </c>
      <c r="NO321" s="861">
        <v>1.2396698447115142</v>
      </c>
      <c r="NP321" s="861">
        <v>1.2396698447115142</v>
      </c>
      <c r="NQ321" s="861">
        <v>1.2396698447115142</v>
      </c>
      <c r="NR321" s="861">
        <v>1.2396698447115142</v>
      </c>
      <c r="NS321" s="861">
        <v>1.2396698447115142</v>
      </c>
      <c r="NT321" s="861">
        <v>1.2396698447115142</v>
      </c>
      <c r="NU321" s="861">
        <v>-7.9698261297711959E-2</v>
      </c>
      <c r="NV321" s="861">
        <v>-7.9698261297711959E-2</v>
      </c>
      <c r="NW321" s="861">
        <v>-7.9698261297711959E-2</v>
      </c>
      <c r="NX321" s="861">
        <v>-7.9698261297711959E-2</v>
      </c>
      <c r="NY321" s="861">
        <v>-6.9205180237657871E-2</v>
      </c>
      <c r="NZ321" s="861">
        <v>-6.9205180237657871E-2</v>
      </c>
      <c r="OA321" s="861">
        <v>-3.9390477724304596E-2</v>
      </c>
      <c r="OB321" s="861">
        <v>-3.9390477724304596E-2</v>
      </c>
      <c r="OC321" s="861">
        <v>-3.9390477724304596E-2</v>
      </c>
      <c r="OD321" s="861">
        <v>-0.6689263770496634</v>
      </c>
      <c r="OE321" s="861">
        <v>-0.6689263770496634</v>
      </c>
      <c r="OF321" s="861">
        <v>-0.6689263770496634</v>
      </c>
      <c r="OG321" s="861">
        <v>-0.6689263770496634</v>
      </c>
      <c r="OH321" s="861">
        <v>-0.99807470851845093</v>
      </c>
      <c r="OI321" s="861">
        <v>-0.92056164883025726</v>
      </c>
      <c r="OJ321" s="861">
        <v>-0.92056164883025726</v>
      </c>
      <c r="OK321" s="861">
        <v>-0.92056164883025726</v>
      </c>
      <c r="OL321" s="861">
        <v>-0.92056164883025726</v>
      </c>
      <c r="OM321" s="861">
        <v>-0.92056164883025726</v>
      </c>
      <c r="ON321" s="861">
        <v>-0.92056164883025726</v>
      </c>
      <c r="OO321" s="861">
        <v>-0.92056164883025726</v>
      </c>
      <c r="OP321" s="861">
        <v>0.62371329525366015</v>
      </c>
      <c r="OQ321" s="861">
        <v>0.62371329525366015</v>
      </c>
      <c r="OR321" s="861">
        <v>0.62371329525366015</v>
      </c>
      <c r="OS321" s="861">
        <v>0.62371329525366015</v>
      </c>
      <c r="OT321" s="861">
        <v>0.62371329525366015</v>
      </c>
      <c r="OU321" s="861">
        <v>0.62371329525366015</v>
      </c>
      <c r="OV321" s="861">
        <v>0.62371329525366015</v>
      </c>
      <c r="OW321" s="861">
        <v>-0.30399614475308034</v>
      </c>
      <c r="OX321" s="861">
        <v>-0.30399614475308034</v>
      </c>
      <c r="OY321" s="861">
        <v>-0.30399614475308034</v>
      </c>
      <c r="OZ321" s="861">
        <v>-0.30399614475308034</v>
      </c>
      <c r="PA321" s="861">
        <v>-0.30399614475308034</v>
      </c>
      <c r="PB321" s="861">
        <v>-0.63956196059353321</v>
      </c>
      <c r="PC321" s="861">
        <v>-0.63956196059353321</v>
      </c>
      <c r="PD321" s="861">
        <v>-0.63956196059353321</v>
      </c>
      <c r="PE321" s="861">
        <v>-0.63956196059353321</v>
      </c>
      <c r="PF321" s="861">
        <v>-0.46841819940902063</v>
      </c>
      <c r="PG321" s="861">
        <v>-0.46841819940902063</v>
      </c>
      <c r="PH321" s="861">
        <v>-0.46841819940902063</v>
      </c>
      <c r="PI321" s="861">
        <v>-0.46841819940902063</v>
      </c>
      <c r="PJ321" s="861">
        <v>-0.46841819940902063</v>
      </c>
      <c r="PK321" s="861">
        <v>-0.46841819940902063</v>
      </c>
      <c r="PL321" s="861">
        <v>-0.46841819940902063</v>
      </c>
      <c r="PM321" s="861">
        <v>-0.46841819940902063</v>
      </c>
      <c r="PN321" s="861">
        <v>1.2396698447115142</v>
      </c>
      <c r="PO321" s="861">
        <v>1.2396698447115142</v>
      </c>
      <c r="PP321" s="861">
        <v>1.2396698447115142</v>
      </c>
      <c r="PQ321" s="861">
        <v>1.2396698447115142</v>
      </c>
      <c r="PR321" s="861">
        <v>1.2396698447115142</v>
      </c>
      <c r="PS321" s="861">
        <v>1.2396698447115142</v>
      </c>
      <c r="PT321" s="861">
        <v>1.2396698447115142</v>
      </c>
      <c r="PU321" s="861">
        <v>-7.9698261297711959E-2</v>
      </c>
      <c r="PV321" s="861">
        <v>-7.9698261297711959E-2</v>
      </c>
      <c r="PW321" s="861">
        <v>-7.9698261297711959E-2</v>
      </c>
      <c r="PX321" s="861">
        <v>-7.9698261297711959E-2</v>
      </c>
      <c r="PY321" s="861">
        <v>-6.9205180237657871E-2</v>
      </c>
      <c r="PZ321" s="861">
        <v>-6.9205180237657871E-2</v>
      </c>
      <c r="QA321" s="861">
        <v>-3.9390477724304596E-2</v>
      </c>
      <c r="QB321" s="861">
        <v>-3.9390477724304596E-2</v>
      </c>
      <c r="QC321" s="861">
        <v>-3.9390477724304596E-2</v>
      </c>
      <c r="QD321" s="861">
        <v>-0.6689263770496634</v>
      </c>
      <c r="QE321" s="861">
        <v>-0.6689263770496634</v>
      </c>
      <c r="QF321" s="861">
        <v>-0.6689263770496634</v>
      </c>
      <c r="QG321" s="861">
        <v>-0.6689263770496634</v>
      </c>
      <c r="QH321" s="861">
        <v>-0.99807470851845093</v>
      </c>
      <c r="QI321" s="861">
        <v>-0.92056164883025726</v>
      </c>
      <c r="QJ321" s="861">
        <v>-0.92056164883025726</v>
      </c>
      <c r="QK321" s="861">
        <v>-0.92056164883025726</v>
      </c>
      <c r="QL321" s="861">
        <v>-0.92056164883025726</v>
      </c>
      <c r="QM321" s="861">
        <v>-0.92056164883025726</v>
      </c>
      <c r="QN321" s="861">
        <v>-0.92056164883025726</v>
      </c>
      <c r="QO321" s="861">
        <v>-0.92056164883025726</v>
      </c>
      <c r="QP321" s="861">
        <v>0.62371329525366015</v>
      </c>
      <c r="QQ321" s="861">
        <v>0.62371329525366015</v>
      </c>
      <c r="QR321" s="861">
        <v>0.62371329525366015</v>
      </c>
      <c r="QS321" s="861">
        <v>0.62371329525366015</v>
      </c>
      <c r="QT321" s="861">
        <v>0.62371329525366015</v>
      </c>
      <c r="QU321" s="861">
        <v>0.62371329525366015</v>
      </c>
      <c r="QV321" s="861">
        <v>0.62371329525366015</v>
      </c>
      <c r="QW321" s="861">
        <v>-0.30399614475308034</v>
      </c>
      <c r="QX321" s="861">
        <v>-0.30399614475308034</v>
      </c>
      <c r="QY321" s="861">
        <v>-0.30399614475308034</v>
      </c>
      <c r="QZ321" s="861">
        <v>-0.30399614475308034</v>
      </c>
      <c r="RA321" s="861">
        <v>-0.30399614475308034</v>
      </c>
      <c r="RB321" s="861">
        <v>-0.63956196059353321</v>
      </c>
      <c r="RC321" s="861">
        <v>-0.63956196059353321</v>
      </c>
      <c r="RD321" s="861">
        <v>-0.63956196059353321</v>
      </c>
      <c r="RE321" s="861">
        <v>-0.63956196059353321</v>
      </c>
      <c r="RF321" s="861">
        <v>-0.46841819940902063</v>
      </c>
      <c r="RG321" s="861">
        <v>-0.46841819940902063</v>
      </c>
      <c r="RH321" s="861">
        <v>-0.46841819940902063</v>
      </c>
      <c r="RI321" s="861">
        <v>-0.46841819940902063</v>
      </c>
      <c r="RJ321" s="861">
        <v>-0.46841819940902063</v>
      </c>
      <c r="RK321" s="861">
        <v>-0.46841819940902063</v>
      </c>
      <c r="RL321" s="861">
        <v>-0.46841819940902063</v>
      </c>
      <c r="RM321" s="861">
        <v>-0.46841819940902063</v>
      </c>
      <c r="RN321" s="861">
        <v>1.2396698447115142</v>
      </c>
      <c r="RO321" s="861">
        <v>1.2396698447115142</v>
      </c>
      <c r="RP321" s="861">
        <v>1.2396698447115142</v>
      </c>
      <c r="RQ321" s="861">
        <v>1.2396698447115142</v>
      </c>
      <c r="RR321" s="861">
        <v>1.2396698447115142</v>
      </c>
      <c r="RS321" s="861">
        <v>1.2396698447115142</v>
      </c>
      <c r="RT321" s="861">
        <v>1.2396698447115142</v>
      </c>
      <c r="RU321" s="861">
        <v>-7.9698261297711959E-2</v>
      </c>
      <c r="RV321" s="861">
        <v>-7.9698261297711959E-2</v>
      </c>
      <c r="RW321" s="861">
        <v>-7.9698261297711959E-2</v>
      </c>
      <c r="RX321" s="861">
        <v>-7.9698261297711959E-2</v>
      </c>
      <c r="RY321" s="861">
        <v>-6.9205180237657871E-2</v>
      </c>
      <c r="RZ321" s="861">
        <v>-6.9205180237657871E-2</v>
      </c>
      <c r="SA321" s="861">
        <v>-3.9390477724304596E-2</v>
      </c>
      <c r="SB321" s="861">
        <v>-3.9390477724304596E-2</v>
      </c>
      <c r="SC321" s="861">
        <v>-3.9390477724304596E-2</v>
      </c>
      <c r="SD321" s="861">
        <v>-0.6689263770496634</v>
      </c>
      <c r="SE321" s="861">
        <v>-0.6689263770496634</v>
      </c>
      <c r="SF321" s="861">
        <v>-0.6689263770496634</v>
      </c>
      <c r="SG321" s="861">
        <v>-0.6689263770496634</v>
      </c>
      <c r="SH321" s="861">
        <v>-0.99807470851845093</v>
      </c>
      <c r="SI321" s="861">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928</v>
      </c>
      <c r="J322" s="764"/>
      <c r="K322" s="862">
        <v>0</v>
      </c>
      <c r="L322" s="862">
        <v>0</v>
      </c>
      <c r="M322" s="862">
        <v>0</v>
      </c>
      <c r="N322" s="862">
        <v>0</v>
      </c>
      <c r="O322" s="862">
        <v>0</v>
      </c>
      <c r="P322" s="862">
        <v>0</v>
      </c>
      <c r="Q322" s="862">
        <v>0</v>
      </c>
      <c r="R322" s="862">
        <v>0</v>
      </c>
      <c r="S322" s="862">
        <v>0</v>
      </c>
      <c r="T322" s="862">
        <v>0</v>
      </c>
      <c r="U322" s="862">
        <v>0</v>
      </c>
      <c r="V322" s="862">
        <v>0</v>
      </c>
      <c r="W322" s="862">
        <v>0</v>
      </c>
      <c r="X322" s="862">
        <v>0</v>
      </c>
      <c r="Y322" s="862">
        <v>0</v>
      </c>
      <c r="Z322" s="862">
        <v>0</v>
      </c>
      <c r="AA322" s="862">
        <v>0</v>
      </c>
      <c r="AB322" s="862">
        <v>0</v>
      </c>
      <c r="AC322" s="862">
        <v>0</v>
      </c>
      <c r="AD322" s="862">
        <v>0</v>
      </c>
      <c r="AE322" s="862">
        <v>0</v>
      </c>
      <c r="AF322" s="862">
        <v>0</v>
      </c>
      <c r="AG322" s="862">
        <v>0</v>
      </c>
      <c r="AH322" s="862">
        <v>0</v>
      </c>
      <c r="AI322" s="862">
        <v>0</v>
      </c>
      <c r="AJ322" s="862">
        <v>0</v>
      </c>
      <c r="AK322" s="862">
        <v>0</v>
      </c>
      <c r="AL322" s="862">
        <v>0</v>
      </c>
      <c r="AM322" s="862">
        <v>0</v>
      </c>
      <c r="AN322" s="862">
        <v>0</v>
      </c>
      <c r="AO322" s="862">
        <v>0</v>
      </c>
      <c r="AP322" s="862">
        <v>-0.82427992353131074</v>
      </c>
      <c r="AQ322" s="862">
        <v>-0.82427992353131074</v>
      </c>
      <c r="AR322" s="862">
        <v>-0.82427992353131074</v>
      </c>
      <c r="AS322" s="862">
        <v>-0.82427992353131074</v>
      </c>
      <c r="AT322" s="862">
        <v>-0.82427992353131074</v>
      </c>
      <c r="AU322" s="862">
        <v>-0.82427992353131074</v>
      </c>
      <c r="AV322" s="862">
        <v>-0.82427992353131074</v>
      </c>
      <c r="AW322" s="862">
        <v>-0.31195697051484039</v>
      </c>
      <c r="AX322" s="862">
        <v>-0.31195697051484039</v>
      </c>
      <c r="AY322" s="862">
        <v>-0.31195697051484039</v>
      </c>
      <c r="AZ322" s="862">
        <v>-0.31195697051484039</v>
      </c>
      <c r="BA322" s="862">
        <v>-0.31195697051484039</v>
      </c>
      <c r="BB322" s="862">
        <v>-0.9074569029667261</v>
      </c>
      <c r="BC322" s="862">
        <v>-0.9074569029667261</v>
      </c>
      <c r="BD322" s="862">
        <v>-0.9074569029667261</v>
      </c>
      <c r="BE322" s="862">
        <v>-0.9074569029667261</v>
      </c>
      <c r="BF322" s="862">
        <v>-0.81638600468429345</v>
      </c>
      <c r="BG322" s="862">
        <v>-0.81638600468429345</v>
      </c>
      <c r="BH322" s="862">
        <v>-0.81638600468429345</v>
      </c>
      <c r="BI322" s="862">
        <v>-0.81638600468429345</v>
      </c>
      <c r="BJ322" s="862">
        <v>-0.81638600468429345</v>
      </c>
      <c r="BK322" s="862">
        <v>-0.81638600468429345</v>
      </c>
      <c r="BL322" s="862">
        <v>-0.81638600468429345</v>
      </c>
      <c r="BM322" s="862">
        <v>-0.81638600468429345</v>
      </c>
      <c r="BN322" s="862">
        <v>-5.0945336084037507E-2</v>
      </c>
      <c r="BO322" s="862">
        <v>-5.0945336084037507E-2</v>
      </c>
      <c r="BP322" s="862">
        <v>-5.0945336084037507E-2</v>
      </c>
      <c r="BQ322" s="862">
        <v>-5.0945336084037507E-2</v>
      </c>
      <c r="BR322" s="862">
        <v>-5.0945336084037507E-2</v>
      </c>
      <c r="BS322" s="862">
        <v>-5.0945336084037507E-2</v>
      </c>
      <c r="BT322" s="862">
        <v>-5.0945336084037507E-2</v>
      </c>
      <c r="BU322" s="862">
        <v>0.23909478389314032</v>
      </c>
      <c r="BV322" s="862">
        <v>0.23909478389314032</v>
      </c>
      <c r="BW322" s="862">
        <v>0.23909478389314032</v>
      </c>
      <c r="BX322" s="862">
        <v>0.23909478389314032</v>
      </c>
      <c r="BY322" s="862">
        <v>0.19608134400669108</v>
      </c>
      <c r="BZ322" s="862">
        <v>0.19608134400669108</v>
      </c>
      <c r="CA322" s="862">
        <v>0.28558096350119566</v>
      </c>
      <c r="CB322" s="862">
        <v>0.28558096350119566</v>
      </c>
      <c r="CC322" s="862">
        <v>0.28558096350119566</v>
      </c>
      <c r="CD322" s="862">
        <v>-0.63175246950048347</v>
      </c>
      <c r="CE322" s="862">
        <v>-0.63175246950048347</v>
      </c>
      <c r="CF322" s="862">
        <v>-0.63175246950048347</v>
      </c>
      <c r="CG322" s="862">
        <v>-0.63175246950048347</v>
      </c>
      <c r="CH322" s="862">
        <v>-1.3025399756316416</v>
      </c>
      <c r="CI322" s="862">
        <v>-0.93026961254348972</v>
      </c>
      <c r="CJ322" s="862">
        <v>-0.93026961254348972</v>
      </c>
      <c r="CK322" s="862">
        <v>-0.93026961254348972</v>
      </c>
      <c r="CL322" s="862">
        <v>-0.93026961254348972</v>
      </c>
      <c r="CM322" s="862">
        <v>-0.93026961254348972</v>
      </c>
      <c r="CN322" s="862">
        <v>-0.93026961254348972</v>
      </c>
      <c r="CO322" s="862">
        <v>-0.93026961254348972</v>
      </c>
      <c r="CP322" s="862">
        <v>0.11740485557716163</v>
      </c>
      <c r="CQ322" s="862">
        <v>0.11740485557716163</v>
      </c>
      <c r="CR322" s="862">
        <v>0.11740485557716163</v>
      </c>
      <c r="CS322" s="862">
        <v>0.11740485557716163</v>
      </c>
      <c r="CT322" s="862">
        <v>0.11740485557716163</v>
      </c>
      <c r="CU322" s="862">
        <v>0.11740485557716163</v>
      </c>
      <c r="CV322" s="862">
        <v>0.11740485557716163</v>
      </c>
      <c r="CW322" s="862">
        <v>-1.344637546369043E-3</v>
      </c>
      <c r="CX322" s="862">
        <v>-1.344637546369043E-3</v>
      </c>
      <c r="CY322" s="862">
        <v>-1.344637546369043E-3</v>
      </c>
      <c r="CZ322" s="862">
        <v>-1.344637546369043E-3</v>
      </c>
      <c r="DA322" s="862">
        <v>-1.344637546369043E-3</v>
      </c>
      <c r="DB322" s="862">
        <v>-0.24534662992005885</v>
      </c>
      <c r="DC322" s="862">
        <v>-0.24534662992005885</v>
      </c>
      <c r="DD322" s="862">
        <v>-0.24534662992005885</v>
      </c>
      <c r="DE322" s="862">
        <v>-0.24534662992005885</v>
      </c>
      <c r="DF322" s="862">
        <v>-0.2609758539564524</v>
      </c>
      <c r="DG322" s="862">
        <v>-0.18736727976360612</v>
      </c>
      <c r="DH322" s="862">
        <v>-0.18736727976360612</v>
      </c>
      <c r="DI322" s="862">
        <v>-0.18736727976360612</v>
      </c>
      <c r="DJ322" s="862">
        <v>-0.18736727976360612</v>
      </c>
      <c r="DK322" s="862">
        <v>-0.18736727976360612</v>
      </c>
      <c r="DL322" s="862">
        <v>-0.18736727976360612</v>
      </c>
      <c r="DM322" s="862">
        <v>-0.18736727976360612</v>
      </c>
      <c r="DN322" s="862">
        <v>0.365108241935582</v>
      </c>
      <c r="DO322" s="862">
        <v>0.365108241935582</v>
      </c>
      <c r="DP322" s="862">
        <v>0.365108241935582</v>
      </c>
      <c r="DQ322" s="862">
        <v>0.365108241935582</v>
      </c>
      <c r="DR322" s="862">
        <v>0.365108241935582</v>
      </c>
      <c r="DS322" s="862">
        <v>0.365108241935582</v>
      </c>
      <c r="DT322" s="862">
        <v>0.365108241935582</v>
      </c>
      <c r="DU322" s="862">
        <v>0.49811413311070929</v>
      </c>
      <c r="DV322" s="862">
        <v>0.49811413311070929</v>
      </c>
      <c r="DW322" s="862">
        <v>0.49811413311070929</v>
      </c>
      <c r="DX322" s="862">
        <v>0.49811413311070929</v>
      </c>
      <c r="DY322" s="862">
        <v>0.21914973741924459</v>
      </c>
      <c r="DZ322" s="862">
        <v>0.21914973741924459</v>
      </c>
      <c r="EA322" s="862">
        <v>0.1674095303282872</v>
      </c>
      <c r="EB322" s="862">
        <v>0.1674095303282872</v>
      </c>
      <c r="EC322" s="862">
        <v>0.1674095303282872</v>
      </c>
      <c r="ED322" s="862">
        <v>-2.0471340088720087</v>
      </c>
      <c r="EE322" s="862">
        <v>-2.0471340088720087</v>
      </c>
      <c r="EF322" s="862">
        <v>-2.0471340088720087</v>
      </c>
      <c r="EG322" s="862">
        <v>-2.0471340088720087</v>
      </c>
      <c r="EH322" s="862">
        <v>-1.9933961018463275</v>
      </c>
      <c r="EI322" s="862">
        <v>-1.9478340179043032</v>
      </c>
      <c r="EJ322" s="862">
        <v>-1.9478340179043032</v>
      </c>
      <c r="EK322" s="862">
        <v>-1.9478340179043032</v>
      </c>
      <c r="EL322" s="862">
        <v>-1.9478340179043032</v>
      </c>
      <c r="EM322" s="862">
        <v>-1.9478340179043032</v>
      </c>
      <c r="EN322" s="862">
        <v>-1.9478340179043032</v>
      </c>
      <c r="EO322" s="862">
        <v>-1.9478340179043032</v>
      </c>
      <c r="EP322" s="862">
        <v>-0.22258003869836962</v>
      </c>
      <c r="EQ322" s="862">
        <v>-0.22258003869836962</v>
      </c>
      <c r="ER322" s="862">
        <v>-0.22258003869836962</v>
      </c>
      <c r="ES322" s="862">
        <v>-0.22258003869836962</v>
      </c>
      <c r="ET322" s="862">
        <v>-0.22258003869836962</v>
      </c>
      <c r="EU322" s="862">
        <v>-0.22258003869836962</v>
      </c>
      <c r="EV322" s="862">
        <v>-0.22258003869836962</v>
      </c>
      <c r="EW322" s="862">
        <v>-0.55323038471527042</v>
      </c>
      <c r="EX322" s="862">
        <v>-0.55323038471527042</v>
      </c>
      <c r="EY322" s="862">
        <v>-0.55323038471527042</v>
      </c>
      <c r="EZ322" s="862">
        <v>-0.55323038471527042</v>
      </c>
      <c r="FA322" s="862">
        <v>-0.55323038471527042</v>
      </c>
      <c r="FB322" s="862">
        <v>-0.82723996470398209</v>
      </c>
      <c r="FC322" s="862">
        <v>-0.82723996470398209</v>
      </c>
      <c r="FD322" s="862">
        <v>-0.82723996470398209</v>
      </c>
      <c r="FE322" s="862">
        <v>-0.82723996470398209</v>
      </c>
      <c r="FF322" s="862">
        <v>-0.5897787766996867</v>
      </c>
      <c r="FG322" s="862">
        <v>-0.50131359266062336</v>
      </c>
      <c r="FH322" s="862">
        <v>-0.50131359266062336</v>
      </c>
      <c r="FI322" s="862">
        <v>-0.50131359266062336</v>
      </c>
      <c r="FJ322" s="862">
        <v>-0.50131359266062336</v>
      </c>
      <c r="FK322" s="862">
        <v>-0.50131359266062336</v>
      </c>
      <c r="FL322" s="862">
        <v>-0.50131359266062336</v>
      </c>
      <c r="FM322" s="862">
        <v>-0.50131359266062336</v>
      </c>
      <c r="FN322" s="862">
        <v>0.1103815615154069</v>
      </c>
      <c r="FO322" s="862">
        <v>0.1103815615154069</v>
      </c>
      <c r="FP322" s="862">
        <v>0.1103815615154069</v>
      </c>
      <c r="FQ322" s="862">
        <v>0.1103815615154069</v>
      </c>
      <c r="FR322" s="862">
        <v>0.1103815615154069</v>
      </c>
      <c r="FS322" s="862">
        <v>0.1103815615154069</v>
      </c>
      <c r="FT322" s="862">
        <v>0.1103815615154069</v>
      </c>
      <c r="FU322" s="862">
        <v>0.30883076252864061</v>
      </c>
      <c r="FV322" s="862">
        <v>0.30883076252864061</v>
      </c>
      <c r="FW322" s="862">
        <v>0.30883076252864061</v>
      </c>
      <c r="FX322" s="862">
        <v>0.30883076252864061</v>
      </c>
      <c r="FY322" s="862">
        <v>0.46136786825103915</v>
      </c>
      <c r="FZ322" s="862">
        <v>0.46136786825103915</v>
      </c>
      <c r="GA322" s="862">
        <v>0.21664762748366417</v>
      </c>
      <c r="GB322" s="862">
        <v>0.21664762748366417</v>
      </c>
      <c r="GC322" s="862">
        <v>0.21664762748366417</v>
      </c>
      <c r="GD322" s="862">
        <v>-2.9320174994019537</v>
      </c>
      <c r="GE322" s="862">
        <v>-2.9320174994019537</v>
      </c>
      <c r="GF322" s="862">
        <v>-2.9320174994019537</v>
      </c>
      <c r="GG322" s="862">
        <v>-2.9320174994019537</v>
      </c>
      <c r="GH322" s="862">
        <v>-4.2422270891680602</v>
      </c>
      <c r="GI322" s="862">
        <v>-4.3243417894425145</v>
      </c>
      <c r="GJ322" s="862">
        <v>-4.3243417894425145</v>
      </c>
      <c r="GK322" s="862">
        <v>-4.3243417894425145</v>
      </c>
      <c r="GL322" s="862">
        <v>-4.3243417894425145</v>
      </c>
      <c r="GM322" s="862">
        <v>-4.3243417894425145</v>
      </c>
      <c r="GN322" s="862">
        <v>-4.3243417894425145</v>
      </c>
      <c r="GO322" s="862">
        <v>-4.3243417894425145</v>
      </c>
      <c r="GP322" s="862">
        <v>-1.7887632955422497</v>
      </c>
      <c r="GQ322" s="862">
        <v>-1.7887632955422497</v>
      </c>
      <c r="GR322" s="862">
        <v>-1.7887632955422497</v>
      </c>
      <c r="GS322" s="862">
        <v>-1.7887632955422497</v>
      </c>
      <c r="GT322" s="862">
        <v>-1.7887632955422497</v>
      </c>
      <c r="GU322" s="862">
        <v>-1.7887632955422497</v>
      </c>
      <c r="GV322" s="862">
        <v>-1.7887632955422497</v>
      </c>
      <c r="GW322" s="862">
        <v>-1.0119587360915805</v>
      </c>
      <c r="GX322" s="862">
        <v>-1.0119587360915805</v>
      </c>
      <c r="GY322" s="862">
        <v>-1.0119587360915805</v>
      </c>
      <c r="GZ322" s="862">
        <v>-1.0119587360915805</v>
      </c>
      <c r="HA322" s="862">
        <v>-1.0119587360915805</v>
      </c>
      <c r="HB322" s="862">
        <v>-1.4976402429630706</v>
      </c>
      <c r="HC322" s="862">
        <v>-1.4976402429630706</v>
      </c>
      <c r="HD322" s="862">
        <v>-1.4976402429630706</v>
      </c>
      <c r="HE322" s="862">
        <v>-1.4976402429630706</v>
      </c>
      <c r="HF322" s="862">
        <v>-1.4168858176644505</v>
      </c>
      <c r="HG322" s="862">
        <v>-1.2118774378659518</v>
      </c>
      <c r="HH322" s="862">
        <v>-1.2118774378659518</v>
      </c>
      <c r="HI322" s="862">
        <v>-1.2118774378659518</v>
      </c>
      <c r="HJ322" s="862">
        <v>-1.2118774378659518</v>
      </c>
      <c r="HK322" s="862">
        <v>-1.2118774378659518</v>
      </c>
      <c r="HL322" s="862">
        <v>-1.2118774378659518</v>
      </c>
      <c r="HM322" s="862">
        <v>-1.2118774378659518</v>
      </c>
      <c r="HN322" s="862">
        <v>0.29718112715687006</v>
      </c>
      <c r="HO322" s="862">
        <v>0.29718112715687006</v>
      </c>
      <c r="HP322" s="862">
        <v>0.29718112715687006</v>
      </c>
      <c r="HQ322" s="862">
        <v>0.29718112715687006</v>
      </c>
      <c r="HR322" s="862">
        <v>0.29718112715687006</v>
      </c>
      <c r="HS322" s="862">
        <v>0.29718112715687006</v>
      </c>
      <c r="HT322" s="862">
        <v>0.29718112715687006</v>
      </c>
      <c r="HU322" s="862">
        <v>0.52800098109735139</v>
      </c>
      <c r="HV322" s="862">
        <v>0.52800098109735139</v>
      </c>
      <c r="HW322" s="862">
        <v>0.52800098109735139</v>
      </c>
      <c r="HX322" s="862">
        <v>0.52800098109735139</v>
      </c>
      <c r="HY322" s="862">
        <v>0.83046216285186869</v>
      </c>
      <c r="HZ322" s="862">
        <v>0.83046216285186869</v>
      </c>
      <c r="IA322" s="862">
        <v>-4.9238097155383187E-2</v>
      </c>
      <c r="IB322" s="862">
        <v>-4.9238097155383187E-2</v>
      </c>
      <c r="IC322" s="862">
        <v>-4.9238097155383187E-2</v>
      </c>
      <c r="ID322" s="862">
        <v>-2.7556211496521539</v>
      </c>
      <c r="IE322" s="862">
        <v>-2.7556211496521539</v>
      </c>
      <c r="IF322" s="862">
        <v>-2.7556211496521539</v>
      </c>
      <c r="IG322" s="862">
        <v>-2.7556211496521539</v>
      </c>
      <c r="IH322" s="862">
        <v>-3.3888010665662414</v>
      </c>
      <c r="II322" s="862">
        <v>-3.3375294471625514</v>
      </c>
      <c r="IJ322" s="862">
        <v>-3.3375294471625514</v>
      </c>
      <c r="IK322" s="862">
        <v>-3.3375294471625514</v>
      </c>
      <c r="IL322" s="862">
        <v>-3.3375294471625514</v>
      </c>
      <c r="IM322" s="862">
        <v>-3.3375294471625514</v>
      </c>
      <c r="IN322" s="862">
        <v>-3.3375294471625514</v>
      </c>
      <c r="IO322" s="862">
        <v>-3.3375294471625514</v>
      </c>
      <c r="IP322" s="862">
        <v>-0.84629333395202977</v>
      </c>
      <c r="IQ322" s="862">
        <v>-0.84629333395202977</v>
      </c>
      <c r="IR322" s="862">
        <v>-0.84629333395202977</v>
      </c>
      <c r="IS322" s="862">
        <v>-0.84629333395202977</v>
      </c>
      <c r="IT322" s="862">
        <v>-0.84629333395202977</v>
      </c>
      <c r="IU322" s="862">
        <v>-0.84629333395202977</v>
      </c>
      <c r="IV322" s="862">
        <v>-0.84629333395202977</v>
      </c>
      <c r="IW322" s="862">
        <v>-0.89894023747144125</v>
      </c>
      <c r="IX322" s="862">
        <v>-0.89894023747144125</v>
      </c>
      <c r="IY322" s="862">
        <v>-0.89894023747144125</v>
      </c>
      <c r="IZ322" s="862">
        <v>-0.89894023747144125</v>
      </c>
      <c r="JA322" s="862">
        <v>-0.89894023747144125</v>
      </c>
      <c r="JB322" s="862">
        <v>-1.5697509648530916</v>
      </c>
      <c r="JC322" s="862">
        <v>-1.5697509648530916</v>
      </c>
      <c r="JD322" s="862">
        <v>-1.5697509648530916</v>
      </c>
      <c r="JE322" s="862">
        <v>-1.5697509648530916</v>
      </c>
      <c r="JF322" s="862">
        <v>-1.2920690973090885</v>
      </c>
      <c r="JG322" s="862">
        <v>-1.1640392448171957</v>
      </c>
      <c r="JH322" s="862">
        <v>-1.1640392448171957</v>
      </c>
      <c r="JI322" s="862">
        <v>-1.1640392448171957</v>
      </c>
      <c r="JJ322" s="862">
        <v>-1.1640392448171957</v>
      </c>
      <c r="JK322" s="862">
        <v>-1.1640392448171957</v>
      </c>
      <c r="JL322" s="862">
        <v>-1.1640392448171957</v>
      </c>
      <c r="JM322" s="862">
        <v>-1.1640392448171957</v>
      </c>
      <c r="JN322" s="862">
        <v>-0.2801993484621903</v>
      </c>
      <c r="JO322" s="862">
        <v>-0.2801993484621903</v>
      </c>
      <c r="JP322" s="862">
        <v>-0.2801993484621903</v>
      </c>
      <c r="JQ322" s="862">
        <v>-0.2801993484621903</v>
      </c>
      <c r="JR322" s="862">
        <v>-0.2801993484621903</v>
      </c>
      <c r="JS322" s="862">
        <v>-0.2801993484621903</v>
      </c>
      <c r="JT322" s="862">
        <v>-0.2801993484621903</v>
      </c>
      <c r="JU322" s="862">
        <v>0.19924565324428389</v>
      </c>
      <c r="JV322" s="862">
        <v>0.19924565324428389</v>
      </c>
      <c r="JW322" s="862">
        <v>0.19924565324428389</v>
      </c>
      <c r="JX322" s="862">
        <v>0.19924565324428389</v>
      </c>
      <c r="JY322" s="862">
        <v>0.91120153979579843</v>
      </c>
      <c r="JZ322" s="862">
        <v>0.91120153979579843</v>
      </c>
      <c r="KA322" s="862">
        <v>1.1817143317290926</v>
      </c>
      <c r="KB322" s="862">
        <v>1.1817143317290926</v>
      </c>
      <c r="KC322" s="862">
        <v>1.1817143317290926</v>
      </c>
      <c r="KD322" s="862">
        <v>-0.92741381273556378</v>
      </c>
      <c r="KE322" s="862">
        <v>-0.92741381273556378</v>
      </c>
      <c r="KF322" s="862">
        <v>-0.92741381273556378</v>
      </c>
      <c r="KG322" s="862">
        <v>-0.92741381273556378</v>
      </c>
      <c r="KH322" s="862">
        <v>-2.587239852107043</v>
      </c>
      <c r="KI322" s="862">
        <v>-2.5935017893597374</v>
      </c>
      <c r="KJ322" s="862">
        <v>-2.5935017893597374</v>
      </c>
      <c r="KK322" s="862">
        <v>-2.5935017893597374</v>
      </c>
      <c r="KL322" s="862">
        <v>-2.5935017893597374</v>
      </c>
      <c r="KM322" s="862">
        <v>-2.5935017893597374</v>
      </c>
      <c r="KN322" s="862">
        <v>-2.5935017893597374</v>
      </c>
      <c r="KO322" s="862">
        <v>-2.5935017893597374</v>
      </c>
      <c r="KP322" s="862">
        <v>-1.210989660705529</v>
      </c>
      <c r="KQ322" s="862">
        <v>-1.210989660705529</v>
      </c>
      <c r="KR322" s="862">
        <v>-1.210989660705529</v>
      </c>
      <c r="KS322" s="862">
        <v>-1.210989660705529</v>
      </c>
      <c r="KT322" s="862">
        <v>-1.210989660705529</v>
      </c>
      <c r="KU322" s="862">
        <v>-1.210989660705529</v>
      </c>
      <c r="KV322" s="862">
        <v>-1.210989660705529</v>
      </c>
      <c r="KW322" s="862">
        <v>-1.0908325762229012</v>
      </c>
      <c r="KX322" s="862">
        <v>-1.0908325762229012</v>
      </c>
      <c r="KY322" s="862">
        <v>-1.0908325762229012</v>
      </c>
      <c r="KZ322" s="862">
        <v>-1.0908325762229012</v>
      </c>
      <c r="LA322" s="862">
        <v>-1.0908325762229012</v>
      </c>
      <c r="LB322" s="862">
        <v>-1.4719245000085328</v>
      </c>
      <c r="LC322" s="862">
        <v>-1.4719245000085328</v>
      </c>
      <c r="LD322" s="862">
        <v>-1.4719245000085328</v>
      </c>
      <c r="LE322" s="862">
        <v>-1.4719245000085328</v>
      </c>
      <c r="LF322" s="862">
        <v>-1.2747485507704495</v>
      </c>
      <c r="LG322" s="862">
        <v>-1.1684496061771403</v>
      </c>
      <c r="LH322" s="862">
        <v>-1.1684496061771403</v>
      </c>
      <c r="LI322" s="862">
        <v>-1.1684496061771403</v>
      </c>
      <c r="LJ322" s="862">
        <v>-1.1684496061771403</v>
      </c>
      <c r="LK322" s="862">
        <v>-1.1684496061771403</v>
      </c>
      <c r="LL322" s="862">
        <v>-1.1684496061771403</v>
      </c>
      <c r="LM322" s="862">
        <v>-1.1684496061771403</v>
      </c>
      <c r="LN322" s="862">
        <v>-0.41605357801961595</v>
      </c>
      <c r="LO322" s="862">
        <v>-0.41605357801961595</v>
      </c>
      <c r="LP322" s="862">
        <v>-0.41605357801961595</v>
      </c>
      <c r="LQ322" s="862">
        <v>-0.41605357801961595</v>
      </c>
      <c r="LR322" s="862">
        <v>-0.41605357801961595</v>
      </c>
      <c r="LS322" s="862">
        <v>-0.41605357801961595</v>
      </c>
      <c r="LT322" s="862">
        <v>-0.41605357801961595</v>
      </c>
      <c r="LU322" s="862">
        <v>0.19924565324428389</v>
      </c>
      <c r="LV322" s="862">
        <v>0.19924565324428389</v>
      </c>
      <c r="LW322" s="862">
        <v>0.19924565324428389</v>
      </c>
      <c r="LX322" s="862">
        <v>0.19924565324428389</v>
      </c>
      <c r="LY322" s="862">
        <v>1.1072828838024877</v>
      </c>
      <c r="LZ322" s="862">
        <v>1.1072828838024877</v>
      </c>
      <c r="MA322" s="862">
        <v>0.4136000161051836</v>
      </c>
      <c r="MB322" s="862">
        <v>0.4136000161051836</v>
      </c>
      <c r="MC322" s="862">
        <v>0.4136000161051836</v>
      </c>
      <c r="MD322" s="862">
        <v>-1.3087316707379655</v>
      </c>
      <c r="ME322" s="862">
        <v>-1.3087316707379655</v>
      </c>
      <c r="MF322" s="862">
        <v>-1.3087316707379655</v>
      </c>
      <c r="MG322" s="862">
        <v>-1.3087316707379655</v>
      </c>
      <c r="MH322" s="862">
        <v>-1.6819278604984085</v>
      </c>
      <c r="MI322" s="862">
        <v>-1.6819278604984085</v>
      </c>
      <c r="MJ322" s="862">
        <v>-1.6819278604984085</v>
      </c>
      <c r="MK322" s="862">
        <v>-1.6819278604984085</v>
      </c>
      <c r="ML322" s="862">
        <v>-1.6819278604984085</v>
      </c>
      <c r="MM322" s="862">
        <v>-1.6819278604984085</v>
      </c>
      <c r="MN322" s="862">
        <v>-1.6819278604984085</v>
      </c>
      <c r="MO322" s="862">
        <v>-1.6819278604984085</v>
      </c>
      <c r="MP322" s="862">
        <v>-0.25926905606622874</v>
      </c>
      <c r="MQ322" s="862">
        <v>-0.25926905606622874</v>
      </c>
      <c r="MR322" s="862">
        <v>-0.25926905606622874</v>
      </c>
      <c r="MS322" s="862">
        <v>-0.25926905606622874</v>
      </c>
      <c r="MT322" s="862">
        <v>-0.25926905606622874</v>
      </c>
      <c r="MU322" s="862">
        <v>-0.25926905606622874</v>
      </c>
      <c r="MV322" s="862">
        <v>-0.25926905606622874</v>
      </c>
      <c r="MW322" s="862">
        <v>-9.1455223847010103E-2</v>
      </c>
      <c r="MX322" s="862">
        <v>-9.1455223847010103E-2</v>
      </c>
      <c r="MY322" s="862">
        <v>-9.1455223847010103E-2</v>
      </c>
      <c r="MZ322" s="862">
        <v>-9.1455223847010103E-2</v>
      </c>
      <c r="NA322" s="862">
        <v>-9.1455223847010103E-2</v>
      </c>
      <c r="NB322" s="862">
        <v>0</v>
      </c>
      <c r="NC322" s="862">
        <v>0</v>
      </c>
      <c r="ND322" s="862">
        <v>0</v>
      </c>
      <c r="NE322" s="862">
        <v>0</v>
      </c>
      <c r="NF322" s="862">
        <v>-0.13383377125972107</v>
      </c>
      <c r="NG322" s="862">
        <v>-0.13383377125972107</v>
      </c>
      <c r="NH322" s="862">
        <v>-0.13383377125972107</v>
      </c>
      <c r="NI322" s="862">
        <v>-0.13383377125972107</v>
      </c>
      <c r="NJ322" s="862">
        <v>-0.13383377125972107</v>
      </c>
      <c r="NK322" s="862">
        <v>-0.13383377125972107</v>
      </c>
      <c r="NL322" s="862">
        <v>-0.13383377125972107</v>
      </c>
      <c r="NM322" s="862">
        <v>-0.13383377125972107</v>
      </c>
      <c r="NN322" s="862">
        <v>-0.41605357801961595</v>
      </c>
      <c r="NO322" s="862">
        <v>-0.41605357801961595</v>
      </c>
      <c r="NP322" s="862">
        <v>-0.41605357801961595</v>
      </c>
      <c r="NQ322" s="862">
        <v>-0.41605357801961595</v>
      </c>
      <c r="NR322" s="862">
        <v>-0.41605357801961595</v>
      </c>
      <c r="NS322" s="862">
        <v>-0.41605357801961595</v>
      </c>
      <c r="NT322" s="862">
        <v>-0.41605357801961595</v>
      </c>
      <c r="NU322" s="862">
        <v>0.19924565324428389</v>
      </c>
      <c r="NV322" s="862">
        <v>0.19924565324428389</v>
      </c>
      <c r="NW322" s="862">
        <v>0.19924565324428389</v>
      </c>
      <c r="NX322" s="862">
        <v>0.19924565324428389</v>
      </c>
      <c r="NY322" s="862">
        <v>1.1072828838024877</v>
      </c>
      <c r="NZ322" s="862">
        <v>1.1072828838024877</v>
      </c>
      <c r="OA322" s="862">
        <v>0.4136000161051836</v>
      </c>
      <c r="OB322" s="862">
        <v>0.4136000161051836</v>
      </c>
      <c r="OC322" s="862">
        <v>0.4136000161051836</v>
      </c>
      <c r="OD322" s="862">
        <v>-1.3087316707379655</v>
      </c>
      <c r="OE322" s="862">
        <v>-1.3087316707379655</v>
      </c>
      <c r="OF322" s="862">
        <v>-1.3087316707379655</v>
      </c>
      <c r="OG322" s="862">
        <v>-1.3087316707379655</v>
      </c>
      <c r="OH322" s="862">
        <v>-1.6819278604984085</v>
      </c>
      <c r="OI322" s="862">
        <v>-1.6819278604984085</v>
      </c>
      <c r="OJ322" s="862">
        <v>-1.6819278604984085</v>
      </c>
      <c r="OK322" s="862">
        <v>-1.6819278604984085</v>
      </c>
      <c r="OL322" s="862">
        <v>-1.6819278604984085</v>
      </c>
      <c r="OM322" s="862">
        <v>-1.6819278604984085</v>
      </c>
      <c r="ON322" s="862">
        <v>-1.6819278604984085</v>
      </c>
      <c r="OO322" s="862">
        <v>-1.6819278604984085</v>
      </c>
      <c r="OP322" s="862">
        <v>-0.25926905606622874</v>
      </c>
      <c r="OQ322" s="862">
        <v>-0.25926905606622874</v>
      </c>
      <c r="OR322" s="862">
        <v>-0.25926905606622874</v>
      </c>
      <c r="OS322" s="862">
        <v>-0.25926905606622874</v>
      </c>
      <c r="OT322" s="862">
        <v>-0.25926905606622874</v>
      </c>
      <c r="OU322" s="862">
        <v>-0.25926905606622874</v>
      </c>
      <c r="OV322" s="862">
        <v>-0.25926905606622874</v>
      </c>
      <c r="OW322" s="862">
        <v>-9.1455223847010103E-2</v>
      </c>
      <c r="OX322" s="862">
        <v>-9.1455223847010103E-2</v>
      </c>
      <c r="OY322" s="862">
        <v>-9.1455223847010103E-2</v>
      </c>
      <c r="OZ322" s="862">
        <v>-9.1455223847010103E-2</v>
      </c>
      <c r="PA322" s="862">
        <v>-9.1455223847010103E-2</v>
      </c>
      <c r="PB322" s="862">
        <v>0</v>
      </c>
      <c r="PC322" s="862">
        <v>0</v>
      </c>
      <c r="PD322" s="862">
        <v>0</v>
      </c>
      <c r="PE322" s="862">
        <v>0</v>
      </c>
      <c r="PF322" s="862">
        <v>-0.13383377125972107</v>
      </c>
      <c r="PG322" s="862">
        <v>-0.13383377125972107</v>
      </c>
      <c r="PH322" s="862">
        <v>-0.13383377125972107</v>
      </c>
      <c r="PI322" s="862">
        <v>-0.13383377125972107</v>
      </c>
      <c r="PJ322" s="862">
        <v>-0.13383377125972107</v>
      </c>
      <c r="PK322" s="862">
        <v>-0.13383377125972107</v>
      </c>
      <c r="PL322" s="862">
        <v>-0.13383377125972107</v>
      </c>
      <c r="PM322" s="862">
        <v>-0.13383377125972107</v>
      </c>
      <c r="PN322" s="862">
        <v>-0.41605357801961595</v>
      </c>
      <c r="PO322" s="862">
        <v>-0.41605357801961595</v>
      </c>
      <c r="PP322" s="862">
        <v>-0.41605357801961595</v>
      </c>
      <c r="PQ322" s="862">
        <v>-0.41605357801961595</v>
      </c>
      <c r="PR322" s="862">
        <v>-0.41605357801961595</v>
      </c>
      <c r="PS322" s="862">
        <v>-0.41605357801961595</v>
      </c>
      <c r="PT322" s="862">
        <v>-0.41605357801961595</v>
      </c>
      <c r="PU322" s="862">
        <v>0.19924565324428389</v>
      </c>
      <c r="PV322" s="862">
        <v>0.19924565324428389</v>
      </c>
      <c r="PW322" s="862">
        <v>0.19924565324428389</v>
      </c>
      <c r="PX322" s="862">
        <v>0.19924565324428389</v>
      </c>
      <c r="PY322" s="862">
        <v>1.1072828838024877</v>
      </c>
      <c r="PZ322" s="862">
        <v>1.1072828838024877</v>
      </c>
      <c r="QA322" s="862">
        <v>0.4136000161051836</v>
      </c>
      <c r="QB322" s="862">
        <v>0.4136000161051836</v>
      </c>
      <c r="QC322" s="862">
        <v>0.4136000161051836</v>
      </c>
      <c r="QD322" s="862">
        <v>-1.3087316707379655</v>
      </c>
      <c r="QE322" s="862">
        <v>-1.3087316707379655</v>
      </c>
      <c r="QF322" s="862">
        <v>-1.3087316707379655</v>
      </c>
      <c r="QG322" s="862">
        <v>-1.3087316707379655</v>
      </c>
      <c r="QH322" s="862">
        <v>-1.6819278604984085</v>
      </c>
      <c r="QI322" s="862">
        <v>-1.6819278604984085</v>
      </c>
      <c r="QJ322" s="862">
        <v>-1.6819278604984085</v>
      </c>
      <c r="QK322" s="862">
        <v>-1.6819278604984085</v>
      </c>
      <c r="QL322" s="862">
        <v>-1.6819278604984085</v>
      </c>
      <c r="QM322" s="862">
        <v>-1.6819278604984085</v>
      </c>
      <c r="QN322" s="862">
        <v>-1.6819278604984085</v>
      </c>
      <c r="QO322" s="862">
        <v>-1.6819278604984085</v>
      </c>
      <c r="QP322" s="862">
        <v>-0.25926905606622874</v>
      </c>
      <c r="QQ322" s="862">
        <v>-0.25926905606622874</v>
      </c>
      <c r="QR322" s="862">
        <v>-0.25926905606622874</v>
      </c>
      <c r="QS322" s="862">
        <v>-0.25926905606622874</v>
      </c>
      <c r="QT322" s="862">
        <v>-0.25926905606622874</v>
      </c>
      <c r="QU322" s="862">
        <v>-0.25926905606622874</v>
      </c>
      <c r="QV322" s="862">
        <v>-0.25926905606622874</v>
      </c>
      <c r="QW322" s="862">
        <v>-9.1455223847010103E-2</v>
      </c>
      <c r="QX322" s="862">
        <v>-9.1455223847010103E-2</v>
      </c>
      <c r="QY322" s="862">
        <v>-9.1455223847010103E-2</v>
      </c>
      <c r="QZ322" s="862">
        <v>-9.1455223847010103E-2</v>
      </c>
      <c r="RA322" s="862">
        <v>-9.1455223847010103E-2</v>
      </c>
      <c r="RB322" s="862">
        <v>0</v>
      </c>
      <c r="RC322" s="862">
        <v>0</v>
      </c>
      <c r="RD322" s="862">
        <v>0</v>
      </c>
      <c r="RE322" s="862">
        <v>0</v>
      </c>
      <c r="RF322" s="862">
        <v>-0.13383377125972107</v>
      </c>
      <c r="RG322" s="862">
        <v>-0.13383377125972107</v>
      </c>
      <c r="RH322" s="862">
        <v>-0.13383377125972107</v>
      </c>
      <c r="RI322" s="862">
        <v>-0.13383377125972107</v>
      </c>
      <c r="RJ322" s="862">
        <v>-0.13383377125972107</v>
      </c>
      <c r="RK322" s="862">
        <v>-0.13383377125972107</v>
      </c>
      <c r="RL322" s="862">
        <v>-0.13383377125972107</v>
      </c>
      <c r="RM322" s="862">
        <v>-0.13383377125972107</v>
      </c>
      <c r="RN322" s="862">
        <v>-0.41605357801961595</v>
      </c>
      <c r="RO322" s="862">
        <v>-0.41605357801961595</v>
      </c>
      <c r="RP322" s="862">
        <v>-0.41605357801961595</v>
      </c>
      <c r="RQ322" s="862">
        <v>-0.41605357801961595</v>
      </c>
      <c r="RR322" s="862">
        <v>-0.41605357801961595</v>
      </c>
      <c r="RS322" s="862">
        <v>-0.41605357801961595</v>
      </c>
      <c r="RT322" s="862">
        <v>-0.41605357801961595</v>
      </c>
      <c r="RU322" s="862">
        <v>0.19924565324428389</v>
      </c>
      <c r="RV322" s="862">
        <v>0.19924565324428389</v>
      </c>
      <c r="RW322" s="862">
        <v>0.19924565324428389</v>
      </c>
      <c r="RX322" s="862">
        <v>0.19924565324428389</v>
      </c>
      <c r="RY322" s="862">
        <v>1.1072828838024877</v>
      </c>
      <c r="RZ322" s="862">
        <v>1.1072828838024877</v>
      </c>
      <c r="SA322" s="862">
        <v>0.4136000161051836</v>
      </c>
      <c r="SB322" s="862">
        <v>0.4136000161051836</v>
      </c>
      <c r="SC322" s="862">
        <v>0.4136000161051836</v>
      </c>
      <c r="SD322" s="862">
        <v>-1.3087316707379655</v>
      </c>
      <c r="SE322" s="862">
        <v>-1.3087316707379655</v>
      </c>
      <c r="SF322" s="862">
        <v>-1.3087316707379655</v>
      </c>
      <c r="SG322" s="862">
        <v>-1.3087316707379655</v>
      </c>
      <c r="SH322" s="862">
        <v>-1.6819278604984085</v>
      </c>
      <c r="SI322" s="862">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930</v>
      </c>
      <c r="J323" s="764"/>
      <c r="K323" s="862">
        <v>0</v>
      </c>
      <c r="L323" s="862">
        <v>0</v>
      </c>
      <c r="M323" s="862">
        <v>0</v>
      </c>
      <c r="N323" s="862">
        <v>0</v>
      </c>
      <c r="O323" s="862">
        <v>0</v>
      </c>
      <c r="P323" s="862">
        <v>0</v>
      </c>
      <c r="Q323" s="862">
        <v>0</v>
      </c>
      <c r="R323" s="862">
        <v>0</v>
      </c>
      <c r="S323" s="862">
        <v>0</v>
      </c>
      <c r="T323" s="862">
        <v>0</v>
      </c>
      <c r="U323" s="862">
        <v>0</v>
      </c>
      <c r="V323" s="862">
        <v>0</v>
      </c>
      <c r="W323" s="862">
        <v>0</v>
      </c>
      <c r="X323" s="862">
        <v>0</v>
      </c>
      <c r="Y323" s="862">
        <v>0</v>
      </c>
      <c r="Z323" s="862">
        <v>0</v>
      </c>
      <c r="AA323" s="862">
        <v>0</v>
      </c>
      <c r="AB323" s="862">
        <v>0</v>
      </c>
      <c r="AC323" s="862">
        <v>0</v>
      </c>
      <c r="AD323" s="862">
        <v>0</v>
      </c>
      <c r="AE323" s="862">
        <v>0</v>
      </c>
      <c r="AF323" s="862">
        <v>0</v>
      </c>
      <c r="AG323" s="862">
        <v>0</v>
      </c>
      <c r="AH323" s="862">
        <v>0</v>
      </c>
      <c r="AI323" s="862">
        <v>0</v>
      </c>
      <c r="AJ323" s="862">
        <v>0</v>
      </c>
      <c r="AK323" s="862">
        <v>0</v>
      </c>
      <c r="AL323" s="862">
        <v>0</v>
      </c>
      <c r="AM323" s="862">
        <v>0</v>
      </c>
      <c r="AN323" s="862">
        <v>0</v>
      </c>
      <c r="AO323" s="862">
        <v>0</v>
      </c>
      <c r="AP323" s="862">
        <v>-0.82427992353131074</v>
      </c>
      <c r="AQ323" s="862">
        <v>-0.82427992353131074</v>
      </c>
      <c r="AR323" s="862">
        <v>-0.82427992353131074</v>
      </c>
      <c r="AS323" s="862">
        <v>-0.82427992353131074</v>
      </c>
      <c r="AT323" s="862">
        <v>-0.82427992353131074</v>
      </c>
      <c r="AU323" s="862">
        <v>-0.82427992353131074</v>
      </c>
      <c r="AV323" s="862">
        <v>-0.82427992353131074</v>
      </c>
      <c r="AW323" s="862">
        <v>-0.31195697051484039</v>
      </c>
      <c r="AX323" s="862">
        <v>-0.31195697051484039</v>
      </c>
      <c r="AY323" s="862">
        <v>-0.31195697051484039</v>
      </c>
      <c r="AZ323" s="862">
        <v>-0.31195697051484039</v>
      </c>
      <c r="BA323" s="862">
        <v>-0.31195697051484039</v>
      </c>
      <c r="BB323" s="862">
        <v>-0.9074569029667261</v>
      </c>
      <c r="BC323" s="862">
        <v>-0.9074569029667261</v>
      </c>
      <c r="BD323" s="862">
        <v>-0.9074569029667261</v>
      </c>
      <c r="BE323" s="862">
        <v>-0.9074569029667261</v>
      </c>
      <c r="BF323" s="862">
        <v>-0.81638600468429345</v>
      </c>
      <c r="BG323" s="862">
        <v>-0.81638600468429345</v>
      </c>
      <c r="BH323" s="862">
        <v>-0.81638600468429345</v>
      </c>
      <c r="BI323" s="862">
        <v>-0.81638600468429345</v>
      </c>
      <c r="BJ323" s="862">
        <v>-0.81638600468429345</v>
      </c>
      <c r="BK323" s="862">
        <v>-0.81638600468429345</v>
      </c>
      <c r="BL323" s="862">
        <v>-0.81638600468429345</v>
      </c>
      <c r="BM323" s="862">
        <v>-0.81638600468429345</v>
      </c>
      <c r="BN323" s="862">
        <v>-5.0945336084037507E-2</v>
      </c>
      <c r="BO323" s="862">
        <v>-5.0945336084037507E-2</v>
      </c>
      <c r="BP323" s="862">
        <v>-5.0945336084037507E-2</v>
      </c>
      <c r="BQ323" s="862">
        <v>-5.0945336084037507E-2</v>
      </c>
      <c r="BR323" s="862">
        <v>-5.0945336084037507E-2</v>
      </c>
      <c r="BS323" s="862">
        <v>-5.0945336084037507E-2</v>
      </c>
      <c r="BT323" s="862">
        <v>-5.0945336084037507E-2</v>
      </c>
      <c r="BU323" s="862">
        <v>0.23909478389314032</v>
      </c>
      <c r="BV323" s="862">
        <v>0.23909478389314032</v>
      </c>
      <c r="BW323" s="862">
        <v>0.23909478389314032</v>
      </c>
      <c r="BX323" s="862">
        <v>0.23909478389314032</v>
      </c>
      <c r="BY323" s="862">
        <v>0.19608134400669108</v>
      </c>
      <c r="BZ323" s="862">
        <v>0.19608134400669108</v>
      </c>
      <c r="CA323" s="862">
        <v>-0.12801905260398794</v>
      </c>
      <c r="CB323" s="862">
        <v>-0.12801905260398794</v>
      </c>
      <c r="CC323" s="862">
        <v>-0.12801905260398794</v>
      </c>
      <c r="CD323" s="862">
        <v>-0.35613664851103266</v>
      </c>
      <c r="CE323" s="862">
        <v>-0.35613664851103266</v>
      </c>
      <c r="CF323" s="862">
        <v>-0.35613664851103266</v>
      </c>
      <c r="CG323" s="862">
        <v>-0.35613664851103266</v>
      </c>
      <c r="CH323" s="862">
        <v>-0.49248751683108161</v>
      </c>
      <c r="CI323" s="862">
        <v>-0.43188591633932827</v>
      </c>
      <c r="CJ323" s="862">
        <v>-0.43188591633932827</v>
      </c>
      <c r="CK323" s="862">
        <v>-0.43188591633932827</v>
      </c>
      <c r="CL323" s="862">
        <v>-0.43188591633932827</v>
      </c>
      <c r="CM323" s="862">
        <v>-0.43188591633932827</v>
      </c>
      <c r="CN323" s="862">
        <v>-0.43188591633932827</v>
      </c>
      <c r="CO323" s="862">
        <v>-0.43188591633932827</v>
      </c>
      <c r="CP323" s="862">
        <v>0</v>
      </c>
      <c r="CQ323" s="862">
        <v>0</v>
      </c>
      <c r="CR323" s="862">
        <v>0</v>
      </c>
      <c r="CS323" s="862">
        <v>0</v>
      </c>
      <c r="CT323" s="862">
        <v>0</v>
      </c>
      <c r="CU323" s="862">
        <v>0</v>
      </c>
      <c r="CV323" s="862">
        <v>0</v>
      </c>
      <c r="CW323" s="862">
        <v>0</v>
      </c>
      <c r="CX323" s="862">
        <v>0</v>
      </c>
      <c r="CY323" s="862">
        <v>0</v>
      </c>
      <c r="CZ323" s="862">
        <v>0</v>
      </c>
      <c r="DA323" s="862">
        <v>0</v>
      </c>
      <c r="DB323" s="862">
        <v>0</v>
      </c>
      <c r="DC323" s="862">
        <v>0</v>
      </c>
      <c r="DD323" s="862">
        <v>0</v>
      </c>
      <c r="DE323" s="862">
        <v>0</v>
      </c>
      <c r="DF323" s="862">
        <v>0</v>
      </c>
      <c r="DG323" s="862">
        <v>4.6841819940904195E-2</v>
      </c>
      <c r="DH323" s="862">
        <v>4.6841819940904195E-2</v>
      </c>
      <c r="DI323" s="862">
        <v>4.6841819940904195E-2</v>
      </c>
      <c r="DJ323" s="862">
        <v>4.6841819940904195E-2</v>
      </c>
      <c r="DK323" s="862">
        <v>4.6841819940904195E-2</v>
      </c>
      <c r="DL323" s="862">
        <v>4.6841819940904195E-2</v>
      </c>
      <c r="DM323" s="862">
        <v>4.6841819940904195E-2</v>
      </c>
      <c r="DN323" s="862">
        <v>0.39058090997759543</v>
      </c>
      <c r="DO323" s="862">
        <v>0.39058090997759543</v>
      </c>
      <c r="DP323" s="862">
        <v>0.39058090997759543</v>
      </c>
      <c r="DQ323" s="862">
        <v>0.39058090997759543</v>
      </c>
      <c r="DR323" s="862">
        <v>0.39058090997759543</v>
      </c>
      <c r="DS323" s="862">
        <v>0.39058090997759543</v>
      </c>
      <c r="DT323" s="862">
        <v>0.39058090997759543</v>
      </c>
      <c r="DU323" s="862">
        <v>0.2092079359065</v>
      </c>
      <c r="DV323" s="862">
        <v>0.2092079359065</v>
      </c>
      <c r="DW323" s="862">
        <v>0.2092079359065</v>
      </c>
      <c r="DX323" s="862">
        <v>0.2092079359065</v>
      </c>
      <c r="DY323" s="862">
        <v>-0.11534196706275601</v>
      </c>
      <c r="DZ323" s="862">
        <v>-0.11534196706275601</v>
      </c>
      <c r="EA323" s="862">
        <v>-0.16740953032828809</v>
      </c>
      <c r="EB323" s="862">
        <v>-0.16740953032828809</v>
      </c>
      <c r="EC323" s="862">
        <v>-0.16740953032828809</v>
      </c>
      <c r="ED323" s="862">
        <v>0.25244199784735333</v>
      </c>
      <c r="EE323" s="862">
        <v>0.25244199784735333</v>
      </c>
      <c r="EF323" s="862">
        <v>0.25244199784735333</v>
      </c>
      <c r="EG323" s="862">
        <v>0.25244199784735333</v>
      </c>
      <c r="EH323" s="862">
        <v>-0.28792849595043801</v>
      </c>
      <c r="EI323" s="862">
        <v>-0.25310726870895284</v>
      </c>
      <c r="EJ323" s="862">
        <v>-0.25310726870895284</v>
      </c>
      <c r="EK323" s="862">
        <v>-0.25310726870895284</v>
      </c>
      <c r="EL323" s="862">
        <v>-0.25310726870895284</v>
      </c>
      <c r="EM323" s="862">
        <v>-0.25310726870895284</v>
      </c>
      <c r="EN323" s="862">
        <v>-0.25310726870895284</v>
      </c>
      <c r="EO323" s="862">
        <v>-0.25310726870895284</v>
      </c>
      <c r="EP323" s="862">
        <v>-0.63105109872724086</v>
      </c>
      <c r="EQ323" s="862">
        <v>-0.63105109872724086</v>
      </c>
      <c r="ER323" s="862">
        <v>-0.63105109872724086</v>
      </c>
      <c r="ES323" s="862">
        <v>-0.63105109872724086</v>
      </c>
      <c r="ET323" s="862">
        <v>-0.63105109872724086</v>
      </c>
      <c r="EU323" s="862">
        <v>-0.63105109872724086</v>
      </c>
      <c r="EV323" s="862">
        <v>-0.63105109872724086</v>
      </c>
      <c r="EW323" s="862">
        <v>0.14485970857129082</v>
      </c>
      <c r="EX323" s="862">
        <v>0.14485970857129082</v>
      </c>
      <c r="EY323" s="862">
        <v>0.14485970857129082</v>
      </c>
      <c r="EZ323" s="862">
        <v>0.14485970857129082</v>
      </c>
      <c r="FA323" s="862">
        <v>0.14485970857129082</v>
      </c>
      <c r="FB323" s="862">
        <v>0.1148232942120524</v>
      </c>
      <c r="FC323" s="862">
        <v>0.1148232942120524</v>
      </c>
      <c r="FD323" s="862">
        <v>0.1148232942120524</v>
      </c>
      <c r="FE323" s="862">
        <v>0.1148232942120524</v>
      </c>
      <c r="FF323" s="862">
        <v>0.14052545982270548</v>
      </c>
      <c r="FG323" s="862">
        <v>0.13383377125971929</v>
      </c>
      <c r="FH323" s="862">
        <v>0.13383377125971929</v>
      </c>
      <c r="FI323" s="862">
        <v>0.13383377125971929</v>
      </c>
      <c r="FJ323" s="862">
        <v>0.13383377125971929</v>
      </c>
      <c r="FK323" s="862">
        <v>0.13383377125971929</v>
      </c>
      <c r="FL323" s="862">
        <v>0.13383377125971929</v>
      </c>
      <c r="FM323" s="862">
        <v>0.13383377125971929</v>
      </c>
      <c r="FN323" s="862">
        <v>0.1103815615154069</v>
      </c>
      <c r="FO323" s="862">
        <v>0.1103815615154069</v>
      </c>
      <c r="FP323" s="862">
        <v>0.1103815615154069</v>
      </c>
      <c r="FQ323" s="862">
        <v>0.1103815615154069</v>
      </c>
      <c r="FR323" s="862">
        <v>0.1103815615154069</v>
      </c>
      <c r="FS323" s="862">
        <v>0.1103815615154069</v>
      </c>
      <c r="FT323" s="862">
        <v>0.1103815615154069</v>
      </c>
      <c r="FU323" s="862">
        <v>0</v>
      </c>
      <c r="FV323" s="862">
        <v>0</v>
      </c>
      <c r="FW323" s="862">
        <v>0</v>
      </c>
      <c r="FX323" s="862">
        <v>0</v>
      </c>
      <c r="FY323" s="862">
        <v>-5.7670983531378006E-2</v>
      </c>
      <c r="FZ323" s="862">
        <v>-5.7670983531378006E-2</v>
      </c>
      <c r="GA323" s="862">
        <v>-7.8780955448607415E-2</v>
      </c>
      <c r="GB323" s="862">
        <v>-7.8780955448607415E-2</v>
      </c>
      <c r="GC323" s="862">
        <v>-7.8780955448607415E-2</v>
      </c>
      <c r="GD323" s="862">
        <v>-0.13496032217285681</v>
      </c>
      <c r="GE323" s="862">
        <v>-0.13496032217285681</v>
      </c>
      <c r="GF323" s="862">
        <v>-0.13496032217285681</v>
      </c>
      <c r="GG323" s="862">
        <v>-0.13496032217285681</v>
      </c>
      <c r="GH323" s="862">
        <v>-1.2527346641710535</v>
      </c>
      <c r="GI323" s="862">
        <v>-1.3348493644455077</v>
      </c>
      <c r="GJ323" s="862">
        <v>-1.3348493644455077</v>
      </c>
      <c r="GK323" s="862">
        <v>-1.3348493644455077</v>
      </c>
      <c r="GL323" s="862">
        <v>-1.3348493644455077</v>
      </c>
      <c r="GM323" s="862">
        <v>-1.3348493644455077</v>
      </c>
      <c r="GN323" s="862">
        <v>-1.3348493644455077</v>
      </c>
      <c r="GO323" s="862">
        <v>-1.3348493644455077</v>
      </c>
      <c r="GP323" s="862">
        <v>-0.57968647441222032</v>
      </c>
      <c r="GQ323" s="862">
        <v>-0.57968647441222032</v>
      </c>
      <c r="GR323" s="862">
        <v>-0.57968647441222032</v>
      </c>
      <c r="GS323" s="862">
        <v>-0.57968647441222032</v>
      </c>
      <c r="GT323" s="862">
        <v>-0.57968647441222032</v>
      </c>
      <c r="GU323" s="862">
        <v>-0.57968647441222032</v>
      </c>
      <c r="GV323" s="862">
        <v>-0.57968647441222032</v>
      </c>
      <c r="GW323" s="862">
        <v>-3.6829674260694389E-3</v>
      </c>
      <c r="GX323" s="862">
        <v>-3.6829674260694389E-3</v>
      </c>
      <c r="GY323" s="862">
        <v>-3.6829674260694389E-3</v>
      </c>
      <c r="GZ323" s="862">
        <v>-3.6829674260694389E-3</v>
      </c>
      <c r="HA323" s="862">
        <v>-3.6829674260694389E-3</v>
      </c>
      <c r="HB323" s="862">
        <v>0</v>
      </c>
      <c r="HC323" s="862">
        <v>0</v>
      </c>
      <c r="HD323" s="862">
        <v>0</v>
      </c>
      <c r="HE323" s="862">
        <v>0</v>
      </c>
      <c r="HF323" s="862">
        <v>-3.3458442814930933E-2</v>
      </c>
      <c r="HG323" s="862">
        <v>0</v>
      </c>
      <c r="HH323" s="862">
        <v>0</v>
      </c>
      <c r="HI323" s="862">
        <v>0</v>
      </c>
      <c r="HJ323" s="862">
        <v>0</v>
      </c>
      <c r="HK323" s="862">
        <v>0</v>
      </c>
      <c r="HL323" s="862">
        <v>0</v>
      </c>
      <c r="HM323" s="862">
        <v>0</v>
      </c>
      <c r="HN323" s="862">
        <v>0.29718112715687006</v>
      </c>
      <c r="HO323" s="862">
        <v>0.29718112715687006</v>
      </c>
      <c r="HP323" s="862">
        <v>0.29718112715687006</v>
      </c>
      <c r="HQ323" s="862">
        <v>0.29718112715687006</v>
      </c>
      <c r="HR323" s="862">
        <v>0.29718112715687006</v>
      </c>
      <c r="HS323" s="862">
        <v>0.29718112715687006</v>
      </c>
      <c r="HT323" s="862">
        <v>0.29718112715687006</v>
      </c>
      <c r="HU323" s="862">
        <v>0.29886847986642273</v>
      </c>
      <c r="HV323" s="862">
        <v>0.29886847986642273</v>
      </c>
      <c r="HW323" s="862">
        <v>0.29886847986642273</v>
      </c>
      <c r="HX323" s="862">
        <v>0.29886847986642273</v>
      </c>
      <c r="HY323" s="862">
        <v>0.39216268801338483</v>
      </c>
      <c r="HZ323" s="862">
        <v>0.39216268801338483</v>
      </c>
      <c r="IA323" s="862">
        <v>0.27573334407012062</v>
      </c>
      <c r="IB323" s="862">
        <v>0.27573334407012062</v>
      </c>
      <c r="IC323" s="862">
        <v>0.27573334407012062</v>
      </c>
      <c r="ID323" s="862">
        <v>0.38316439882811526</v>
      </c>
      <c r="IE323" s="862">
        <v>0.38316439882811526</v>
      </c>
      <c r="IF323" s="862">
        <v>0.38316439882811526</v>
      </c>
      <c r="IG323" s="862">
        <v>0.38316439882811526</v>
      </c>
      <c r="IH323" s="862">
        <v>2.2201520956492509</v>
      </c>
      <c r="II323" s="862">
        <v>2.4340038658061696</v>
      </c>
      <c r="IJ323" s="862">
        <v>2.4340038658061696</v>
      </c>
      <c r="IK323" s="862">
        <v>2.4340038658061696</v>
      </c>
      <c r="IL323" s="862">
        <v>2.4340038658061696</v>
      </c>
      <c r="IM323" s="862">
        <v>2.4340038658061696</v>
      </c>
      <c r="IN323" s="862">
        <v>2.4340038658061696</v>
      </c>
      <c r="IO323" s="862">
        <v>2.4340038658061696</v>
      </c>
      <c r="IP323" s="862">
        <v>0.52342998111484107</v>
      </c>
      <c r="IQ323" s="862">
        <v>0.52342998111484107</v>
      </c>
      <c r="IR323" s="862">
        <v>0.52342998111484107</v>
      </c>
      <c r="IS323" s="862">
        <v>0.52342998111484107</v>
      </c>
      <c r="IT323" s="862">
        <v>0.52342998111484107</v>
      </c>
      <c r="IU323" s="862">
        <v>0.52342998111484107</v>
      </c>
      <c r="IV323" s="862">
        <v>0.52342998111484107</v>
      </c>
      <c r="IW323" s="862">
        <v>-3.8066499845701429E-3</v>
      </c>
      <c r="IX323" s="862">
        <v>-3.8066499845701429E-3</v>
      </c>
      <c r="IY323" s="862">
        <v>-3.8066499845701429E-3</v>
      </c>
      <c r="IZ323" s="862">
        <v>-3.8066499845701429E-3</v>
      </c>
      <c r="JA323" s="862">
        <v>-3.8066499845701429E-3</v>
      </c>
      <c r="JB323" s="862">
        <v>-3.3301093525808234E-2</v>
      </c>
      <c r="JC323" s="862">
        <v>-3.3301093525808234E-2</v>
      </c>
      <c r="JD323" s="862">
        <v>-3.3301093525808234E-2</v>
      </c>
      <c r="JE323" s="862">
        <v>-3.3301093525808234E-2</v>
      </c>
      <c r="JF323" s="862">
        <v>0</v>
      </c>
      <c r="JG323" s="862">
        <v>-2.676675425194297E-2</v>
      </c>
      <c r="JH323" s="862">
        <v>-2.676675425194297E-2</v>
      </c>
      <c r="JI323" s="862">
        <v>-2.676675425194297E-2</v>
      </c>
      <c r="JJ323" s="862">
        <v>-2.676675425194297E-2</v>
      </c>
      <c r="JK323" s="862">
        <v>-2.676675425194297E-2</v>
      </c>
      <c r="JL323" s="862">
        <v>-2.676675425194297E-2</v>
      </c>
      <c r="JM323" s="862">
        <v>-2.676675425194297E-2</v>
      </c>
      <c r="JN323" s="862">
        <v>-0.2801993484621903</v>
      </c>
      <c r="JO323" s="862">
        <v>-0.2801993484621903</v>
      </c>
      <c r="JP323" s="862">
        <v>-0.2801993484621903</v>
      </c>
      <c r="JQ323" s="862">
        <v>-0.2801993484621903</v>
      </c>
      <c r="JR323" s="862">
        <v>-0.2801993484621903</v>
      </c>
      <c r="JS323" s="862">
        <v>-0.2801993484621903</v>
      </c>
      <c r="JT323" s="862">
        <v>-0.2801993484621903</v>
      </c>
      <c r="JU323" s="862">
        <v>-0.12950967460878271</v>
      </c>
      <c r="JV323" s="862">
        <v>-0.12950967460878271</v>
      </c>
      <c r="JW323" s="862">
        <v>-0.12950967460878271</v>
      </c>
      <c r="JX323" s="862">
        <v>-0.12950967460878271</v>
      </c>
      <c r="JY323" s="862">
        <v>-0.58824403202007458</v>
      </c>
      <c r="JZ323" s="862">
        <v>-0.58824403202007458</v>
      </c>
      <c r="KA323" s="862">
        <v>0.14771429146613801</v>
      </c>
      <c r="KB323" s="862">
        <v>0.14771429146613801</v>
      </c>
      <c r="KC323" s="862">
        <v>0.14771429146613801</v>
      </c>
      <c r="KD323" s="862">
        <v>0.45766354387660702</v>
      </c>
      <c r="KE323" s="862">
        <v>0.45766354387660702</v>
      </c>
      <c r="KF323" s="862">
        <v>0.45766354387660702</v>
      </c>
      <c r="KG323" s="862">
        <v>0.45766354387660702</v>
      </c>
      <c r="KH323" s="862">
        <v>3.2466370142197221E-2</v>
      </c>
      <c r="KI323" s="862">
        <v>2.9526763514361676E-2</v>
      </c>
      <c r="KJ323" s="862">
        <v>2.9526763514361676E-2</v>
      </c>
      <c r="KK323" s="862">
        <v>2.9526763514361676E-2</v>
      </c>
      <c r="KL323" s="862">
        <v>2.9526763514361676E-2</v>
      </c>
      <c r="KM323" s="862">
        <v>2.9526763514361676E-2</v>
      </c>
      <c r="KN323" s="862">
        <v>2.9526763514361676E-2</v>
      </c>
      <c r="KO323" s="862">
        <v>2.9526763514361676E-2</v>
      </c>
      <c r="KP323" s="862">
        <v>-0.3448767632579095</v>
      </c>
      <c r="KQ323" s="862">
        <v>-0.3448767632579095</v>
      </c>
      <c r="KR323" s="862">
        <v>-0.3448767632579095</v>
      </c>
      <c r="KS323" s="862">
        <v>-0.3448767632579095</v>
      </c>
      <c r="KT323" s="862">
        <v>-0.3448767632579095</v>
      </c>
      <c r="KU323" s="862">
        <v>-0.3448767632579095</v>
      </c>
      <c r="KV323" s="862">
        <v>-0.3448767632579095</v>
      </c>
      <c r="KW323" s="862">
        <v>4.4179179234159704E-2</v>
      </c>
      <c r="KX323" s="862">
        <v>4.4179179234159704E-2</v>
      </c>
      <c r="KY323" s="862">
        <v>4.4179179234159704E-2</v>
      </c>
      <c r="KZ323" s="862">
        <v>4.4179179234159704E-2</v>
      </c>
      <c r="LA323" s="862">
        <v>4.4179179234159704E-2</v>
      </c>
      <c r="LB323" s="862">
        <v>5.234594196871889E-3</v>
      </c>
      <c r="LC323" s="862">
        <v>5.234594196871889E-3</v>
      </c>
      <c r="LD323" s="862">
        <v>5.234594196871889E-3</v>
      </c>
      <c r="LE323" s="862">
        <v>5.234594196871889E-3</v>
      </c>
      <c r="LF323" s="862">
        <v>0.10037532844478836</v>
      </c>
      <c r="LG323" s="862">
        <v>3.3458442814929157E-2</v>
      </c>
      <c r="LH323" s="862">
        <v>3.3458442814929157E-2</v>
      </c>
      <c r="LI323" s="862">
        <v>3.3458442814929157E-2</v>
      </c>
      <c r="LJ323" s="862">
        <v>3.3458442814929157E-2</v>
      </c>
      <c r="LK323" s="862">
        <v>3.3458442814929157E-2</v>
      </c>
      <c r="LL323" s="862">
        <v>3.3458442814929157E-2</v>
      </c>
      <c r="LM323" s="862">
        <v>3.3458442814929157E-2</v>
      </c>
      <c r="LN323" s="862">
        <v>-0.40756268867227696</v>
      </c>
      <c r="LO323" s="862">
        <v>-0.40756268867227696</v>
      </c>
      <c r="LP323" s="862">
        <v>-0.40756268867227696</v>
      </c>
      <c r="LQ323" s="862">
        <v>-0.40756268867227696</v>
      </c>
      <c r="LR323" s="862">
        <v>-0.40756268867227696</v>
      </c>
      <c r="LS323" s="862">
        <v>-0.40756268867227696</v>
      </c>
      <c r="LT323" s="862">
        <v>-0.40756268867227696</v>
      </c>
      <c r="LU323" s="862">
        <v>-0.10958510928435317</v>
      </c>
      <c r="LV323" s="862">
        <v>-0.10958510928435317</v>
      </c>
      <c r="LW323" s="862">
        <v>-0.10958510928435317</v>
      </c>
      <c r="LX323" s="862">
        <v>-0.10958510928435317</v>
      </c>
      <c r="LY323" s="862">
        <v>0.61131242543262498</v>
      </c>
      <c r="LZ323" s="862">
        <v>0.61131242543262498</v>
      </c>
      <c r="MA323" s="862">
        <v>0.26588572463904647</v>
      </c>
      <c r="MB323" s="862">
        <v>0.26588572463904647</v>
      </c>
      <c r="MC323" s="862">
        <v>0.26588572463904647</v>
      </c>
      <c r="MD323" s="862">
        <v>0.23772593692273514</v>
      </c>
      <c r="ME323" s="862">
        <v>0.23772593692273514</v>
      </c>
      <c r="MF323" s="862">
        <v>0.23772593692273514</v>
      </c>
      <c r="MG323" s="862">
        <v>0.23772593692273514</v>
      </c>
      <c r="MH323" s="862">
        <v>-0.12303860441123948</v>
      </c>
      <c r="MI323" s="862">
        <v>-0.12303860441123948</v>
      </c>
      <c r="MJ323" s="862">
        <v>-0.12303860441123948</v>
      </c>
      <c r="MK323" s="862">
        <v>-0.12303860441123948</v>
      </c>
      <c r="ML323" s="862">
        <v>-0.12303860441123948</v>
      </c>
      <c r="MM323" s="862">
        <v>-0.12303860441123948</v>
      </c>
      <c r="MN323" s="862">
        <v>-0.12303860441123948</v>
      </c>
      <c r="MO323" s="862">
        <v>-0.12303860441123948</v>
      </c>
      <c r="MP323" s="862">
        <v>-0.37178204266100856</v>
      </c>
      <c r="MQ323" s="862">
        <v>-0.37178204266100856</v>
      </c>
      <c r="MR323" s="862">
        <v>-0.37178204266100856</v>
      </c>
      <c r="MS323" s="862">
        <v>-0.37178204266100856</v>
      </c>
      <c r="MT323" s="862">
        <v>-0.37178204266100856</v>
      </c>
      <c r="MU323" s="862">
        <v>-0.37178204266100856</v>
      </c>
      <c r="MV323" s="862">
        <v>-0.37178204266100856</v>
      </c>
      <c r="MW323" s="862">
        <v>-5.2883076239679028E-2</v>
      </c>
      <c r="MX323" s="862">
        <v>-5.2883076239679028E-2</v>
      </c>
      <c r="MY323" s="862">
        <v>-5.2883076239679028E-2</v>
      </c>
      <c r="MZ323" s="862">
        <v>-5.2883076239679028E-2</v>
      </c>
      <c r="NA323" s="862">
        <v>-5.2883076239679028E-2</v>
      </c>
      <c r="NB323" s="862">
        <v>-0.12765419184893378</v>
      </c>
      <c r="NC323" s="862">
        <v>-0.12765419184893378</v>
      </c>
      <c r="ND323" s="862">
        <v>-0.12765419184893378</v>
      </c>
      <c r="NE323" s="862">
        <v>-0.12765419184893378</v>
      </c>
      <c r="NF323" s="862">
        <v>-0.20744234545256468</v>
      </c>
      <c r="NG323" s="862">
        <v>-0.20744234545256468</v>
      </c>
      <c r="NH323" s="862">
        <v>-0.20744234545256468</v>
      </c>
      <c r="NI323" s="862">
        <v>-0.20744234545256468</v>
      </c>
      <c r="NJ323" s="862">
        <v>-0.20744234545256468</v>
      </c>
      <c r="NK323" s="862">
        <v>-0.20744234545256468</v>
      </c>
      <c r="NL323" s="862">
        <v>-0.20744234545256468</v>
      </c>
      <c r="NM323" s="862">
        <v>-0.20744234545256468</v>
      </c>
      <c r="NN323" s="862">
        <v>-0.40756268867227696</v>
      </c>
      <c r="NO323" s="862">
        <v>-0.40756268867227696</v>
      </c>
      <c r="NP323" s="862">
        <v>-0.40756268867227696</v>
      </c>
      <c r="NQ323" s="862">
        <v>-0.40756268867227696</v>
      </c>
      <c r="NR323" s="862">
        <v>-0.40756268867227696</v>
      </c>
      <c r="NS323" s="862">
        <v>-0.40756268867227696</v>
      </c>
      <c r="NT323" s="862">
        <v>-0.40756268867227696</v>
      </c>
      <c r="NU323" s="862">
        <v>-0.10958510928435317</v>
      </c>
      <c r="NV323" s="862">
        <v>-0.10958510928435317</v>
      </c>
      <c r="NW323" s="862">
        <v>-0.10958510928435317</v>
      </c>
      <c r="NX323" s="862">
        <v>-0.10958510928435317</v>
      </c>
      <c r="NY323" s="862">
        <v>0.61131242543262498</v>
      </c>
      <c r="NZ323" s="862">
        <v>0.61131242543262498</v>
      </c>
      <c r="OA323" s="862">
        <v>0.26588572463904647</v>
      </c>
      <c r="OB323" s="862">
        <v>0.26588572463904647</v>
      </c>
      <c r="OC323" s="862">
        <v>0.26588572463904647</v>
      </c>
      <c r="OD323" s="862">
        <v>0.23772593692273514</v>
      </c>
      <c r="OE323" s="862">
        <v>0.23772593692273514</v>
      </c>
      <c r="OF323" s="862">
        <v>0.23772593692273514</v>
      </c>
      <c r="OG323" s="862">
        <v>0.23772593692273514</v>
      </c>
      <c r="OH323" s="862">
        <v>-0.12303860441123948</v>
      </c>
      <c r="OI323" s="862">
        <v>-0.12303860441123948</v>
      </c>
      <c r="OJ323" s="862">
        <v>-0.12303860441123948</v>
      </c>
      <c r="OK323" s="862">
        <v>-0.12303860441123948</v>
      </c>
      <c r="OL323" s="862">
        <v>-0.12303860441123948</v>
      </c>
      <c r="OM323" s="862">
        <v>-0.12303860441123948</v>
      </c>
      <c r="ON323" s="862">
        <v>-0.12303860441123948</v>
      </c>
      <c r="OO323" s="862">
        <v>-0.12303860441123948</v>
      </c>
      <c r="OP323" s="862">
        <v>-0.37178204266100856</v>
      </c>
      <c r="OQ323" s="862">
        <v>-0.37178204266100856</v>
      </c>
      <c r="OR323" s="862">
        <v>-0.37178204266100856</v>
      </c>
      <c r="OS323" s="862">
        <v>-0.37178204266100856</v>
      </c>
      <c r="OT323" s="862">
        <v>-0.37178204266100856</v>
      </c>
      <c r="OU323" s="862">
        <v>-0.37178204266100856</v>
      </c>
      <c r="OV323" s="862">
        <v>-0.37178204266100856</v>
      </c>
      <c r="OW323" s="862">
        <v>-5.2883076239679028E-2</v>
      </c>
      <c r="OX323" s="862">
        <v>-5.2883076239679028E-2</v>
      </c>
      <c r="OY323" s="862">
        <v>-5.2883076239679028E-2</v>
      </c>
      <c r="OZ323" s="862">
        <v>-5.2883076239679028E-2</v>
      </c>
      <c r="PA323" s="862">
        <v>-5.2883076239679028E-2</v>
      </c>
      <c r="PB323" s="862">
        <v>-0.12765419184893378</v>
      </c>
      <c r="PC323" s="862">
        <v>-0.12765419184893378</v>
      </c>
      <c r="PD323" s="862">
        <v>-0.12765419184893378</v>
      </c>
      <c r="PE323" s="862">
        <v>-0.12765419184893378</v>
      </c>
      <c r="PF323" s="862">
        <v>-0.20744234545256468</v>
      </c>
      <c r="PG323" s="862">
        <v>-0.20744234545256468</v>
      </c>
      <c r="PH323" s="862">
        <v>-0.20744234545256468</v>
      </c>
      <c r="PI323" s="862">
        <v>-0.20744234545256468</v>
      </c>
      <c r="PJ323" s="862">
        <v>-0.20744234545256468</v>
      </c>
      <c r="PK323" s="862">
        <v>-0.20744234545256468</v>
      </c>
      <c r="PL323" s="862">
        <v>-0.20744234545256468</v>
      </c>
      <c r="PM323" s="862">
        <v>-0.20744234545256468</v>
      </c>
      <c r="PN323" s="862">
        <v>-0.40756268867227696</v>
      </c>
      <c r="PO323" s="862">
        <v>-0.40756268867227696</v>
      </c>
      <c r="PP323" s="862">
        <v>-0.40756268867227696</v>
      </c>
      <c r="PQ323" s="862">
        <v>-0.40756268867227696</v>
      </c>
      <c r="PR323" s="862">
        <v>-0.40756268867227696</v>
      </c>
      <c r="PS323" s="862">
        <v>-0.40756268867227696</v>
      </c>
      <c r="PT323" s="862">
        <v>-0.40756268867227696</v>
      </c>
      <c r="PU323" s="862">
        <v>-0.10958510928435317</v>
      </c>
      <c r="PV323" s="862">
        <v>-0.10958510928435317</v>
      </c>
      <c r="PW323" s="862">
        <v>-0.10958510928435317</v>
      </c>
      <c r="PX323" s="862">
        <v>-0.10958510928435317</v>
      </c>
      <c r="PY323" s="862">
        <v>0.61131242543262498</v>
      </c>
      <c r="PZ323" s="862">
        <v>0.61131242543262498</v>
      </c>
      <c r="QA323" s="862">
        <v>0.26588572463904647</v>
      </c>
      <c r="QB323" s="862">
        <v>0.26588572463904647</v>
      </c>
      <c r="QC323" s="862">
        <v>0.26588572463904647</v>
      </c>
      <c r="QD323" s="862">
        <v>0.23772593692273514</v>
      </c>
      <c r="QE323" s="862">
        <v>0.23772593692273514</v>
      </c>
      <c r="QF323" s="862">
        <v>0.23772593692273514</v>
      </c>
      <c r="QG323" s="862">
        <v>0.23772593692273514</v>
      </c>
      <c r="QH323" s="862">
        <v>-0.12303860441123948</v>
      </c>
      <c r="QI323" s="862">
        <v>-0.12303860441123948</v>
      </c>
      <c r="QJ323" s="862">
        <v>-0.12303860441123948</v>
      </c>
      <c r="QK323" s="862">
        <v>-0.12303860441123948</v>
      </c>
      <c r="QL323" s="862">
        <v>-0.12303860441123948</v>
      </c>
      <c r="QM323" s="862">
        <v>-0.12303860441123948</v>
      </c>
      <c r="QN323" s="862">
        <v>-0.12303860441123948</v>
      </c>
      <c r="QO323" s="862">
        <v>-0.12303860441123948</v>
      </c>
      <c r="QP323" s="862">
        <v>-0.37178204266100856</v>
      </c>
      <c r="QQ323" s="862">
        <v>-0.37178204266100856</v>
      </c>
      <c r="QR323" s="862">
        <v>-0.37178204266100856</v>
      </c>
      <c r="QS323" s="862">
        <v>-0.37178204266100856</v>
      </c>
      <c r="QT323" s="862">
        <v>-0.37178204266100856</v>
      </c>
      <c r="QU323" s="862">
        <v>-0.37178204266100856</v>
      </c>
      <c r="QV323" s="862">
        <v>-0.37178204266100856</v>
      </c>
      <c r="QW323" s="862">
        <v>-5.2883076239679028E-2</v>
      </c>
      <c r="QX323" s="862">
        <v>-5.2883076239679028E-2</v>
      </c>
      <c r="QY323" s="862">
        <v>-5.2883076239679028E-2</v>
      </c>
      <c r="QZ323" s="862">
        <v>-5.2883076239679028E-2</v>
      </c>
      <c r="RA323" s="862">
        <v>-5.2883076239679028E-2</v>
      </c>
      <c r="RB323" s="862">
        <v>-0.12765419184893378</v>
      </c>
      <c r="RC323" s="862">
        <v>-0.12765419184893378</v>
      </c>
      <c r="RD323" s="862">
        <v>-0.12765419184893378</v>
      </c>
      <c r="RE323" s="862">
        <v>-0.12765419184893378</v>
      </c>
      <c r="RF323" s="862">
        <v>-0.20744234545256468</v>
      </c>
      <c r="RG323" s="862">
        <v>-0.20744234545256468</v>
      </c>
      <c r="RH323" s="862">
        <v>-0.20744234545256468</v>
      </c>
      <c r="RI323" s="862">
        <v>-0.20744234545256468</v>
      </c>
      <c r="RJ323" s="862">
        <v>-0.20744234545256468</v>
      </c>
      <c r="RK323" s="862">
        <v>-0.20744234545256468</v>
      </c>
      <c r="RL323" s="862">
        <v>-0.20744234545256468</v>
      </c>
      <c r="RM323" s="862">
        <v>-0.20744234545256468</v>
      </c>
      <c r="RN323" s="862">
        <v>-0.40756268867227696</v>
      </c>
      <c r="RO323" s="862">
        <v>-0.40756268867227696</v>
      </c>
      <c r="RP323" s="862">
        <v>-0.40756268867227696</v>
      </c>
      <c r="RQ323" s="862">
        <v>-0.40756268867227696</v>
      </c>
      <c r="RR323" s="862">
        <v>-0.40756268867227696</v>
      </c>
      <c r="RS323" s="862">
        <v>-0.40756268867227696</v>
      </c>
      <c r="RT323" s="862">
        <v>-0.40756268867227696</v>
      </c>
      <c r="RU323" s="862">
        <v>-0.10958510928435317</v>
      </c>
      <c r="RV323" s="862">
        <v>-0.10958510928435317</v>
      </c>
      <c r="RW323" s="862">
        <v>-0.10958510928435317</v>
      </c>
      <c r="RX323" s="862">
        <v>-0.10958510928435317</v>
      </c>
      <c r="RY323" s="862">
        <v>0.61131242543262498</v>
      </c>
      <c r="RZ323" s="862">
        <v>0.61131242543262498</v>
      </c>
      <c r="SA323" s="862">
        <v>0.26588572463904647</v>
      </c>
      <c r="SB323" s="862">
        <v>0.26588572463904647</v>
      </c>
      <c r="SC323" s="862">
        <v>0.26588572463904647</v>
      </c>
      <c r="SD323" s="862">
        <v>0.23772593692273514</v>
      </c>
      <c r="SE323" s="862">
        <v>0.23772593692273514</v>
      </c>
      <c r="SF323" s="862">
        <v>0.23772593692273514</v>
      </c>
      <c r="SG323" s="862">
        <v>0.23772593692273514</v>
      </c>
      <c r="SH323" s="862">
        <v>-0.12303860441123948</v>
      </c>
      <c r="SI323" s="862">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929</v>
      </c>
      <c r="J324" s="764"/>
      <c r="K324" s="862">
        <v>0</v>
      </c>
      <c r="L324" s="862">
        <v>0</v>
      </c>
      <c r="M324" s="862">
        <v>0</v>
      </c>
      <c r="N324" s="862">
        <v>0</v>
      </c>
      <c r="O324" s="862">
        <v>0</v>
      </c>
      <c r="P324" s="862">
        <v>0</v>
      </c>
      <c r="Q324" s="862">
        <v>0</v>
      </c>
      <c r="R324" s="862">
        <v>0</v>
      </c>
      <c r="S324" s="862">
        <v>0</v>
      </c>
      <c r="T324" s="862">
        <v>0</v>
      </c>
      <c r="U324" s="862">
        <v>0</v>
      </c>
      <c r="V324" s="862">
        <v>0</v>
      </c>
      <c r="W324" s="862">
        <v>0</v>
      </c>
      <c r="X324" s="862">
        <v>0</v>
      </c>
      <c r="Y324" s="862">
        <v>0</v>
      </c>
      <c r="Z324" s="862">
        <v>0</v>
      </c>
      <c r="AA324" s="862">
        <v>0</v>
      </c>
      <c r="AB324" s="862">
        <v>0</v>
      </c>
      <c r="AC324" s="862">
        <v>0</v>
      </c>
      <c r="AD324" s="862">
        <v>0</v>
      </c>
      <c r="AE324" s="862">
        <v>0</v>
      </c>
      <c r="AF324" s="862">
        <v>0</v>
      </c>
      <c r="AG324" s="862">
        <v>0</v>
      </c>
      <c r="AH324" s="862">
        <v>0</v>
      </c>
      <c r="AI324" s="862">
        <v>0</v>
      </c>
      <c r="AJ324" s="862">
        <v>0</v>
      </c>
      <c r="AK324" s="862">
        <v>0</v>
      </c>
      <c r="AL324" s="862">
        <v>0</v>
      </c>
      <c r="AM324" s="862">
        <v>0</v>
      </c>
      <c r="AN324" s="862">
        <v>0</v>
      </c>
      <c r="AO324" s="862">
        <v>0</v>
      </c>
      <c r="AP324" s="862">
        <v>0</v>
      </c>
      <c r="AQ324" s="862">
        <v>0</v>
      </c>
      <c r="AR324" s="862">
        <v>0</v>
      </c>
      <c r="AS324" s="862">
        <v>0</v>
      </c>
      <c r="AT324" s="862">
        <v>0</v>
      </c>
      <c r="AU324" s="862">
        <v>0</v>
      </c>
      <c r="AV324" s="862">
        <v>0</v>
      </c>
      <c r="AW324" s="862">
        <v>-2.9327658700101011E-2</v>
      </c>
      <c r="AX324" s="862">
        <v>-2.9327658700101011E-2</v>
      </c>
      <c r="AY324" s="862">
        <v>-2.9327658700101011E-2</v>
      </c>
      <c r="AZ324" s="862">
        <v>-2.9327658700101011E-2</v>
      </c>
      <c r="BA324" s="862">
        <v>-2.9327658700101011E-2</v>
      </c>
      <c r="BB324" s="862">
        <v>-0.24420801918926038</v>
      </c>
      <c r="BC324" s="862">
        <v>-0.24420801918926038</v>
      </c>
      <c r="BD324" s="862">
        <v>-0.24420801918926038</v>
      </c>
      <c r="BE324" s="862">
        <v>-0.24420801918926038</v>
      </c>
      <c r="BF324" s="862">
        <v>-0.12714208269673399</v>
      </c>
      <c r="BG324" s="862">
        <v>-0.12045039413375047</v>
      </c>
      <c r="BH324" s="862">
        <v>-0.12045039413375047</v>
      </c>
      <c r="BI324" s="862">
        <v>-0.12045039413375047</v>
      </c>
      <c r="BJ324" s="862">
        <v>-0.12045039413375047</v>
      </c>
      <c r="BK324" s="862">
        <v>-0.12045039413375047</v>
      </c>
      <c r="BL324" s="862">
        <v>-0.12045039413375047</v>
      </c>
      <c r="BM324" s="862">
        <v>-0.12045039413375047</v>
      </c>
      <c r="BN324" s="862">
        <v>-4.2454446736693185E-2</v>
      </c>
      <c r="BO324" s="862">
        <v>-4.2454446736693185E-2</v>
      </c>
      <c r="BP324" s="862">
        <v>-4.2454446736693185E-2</v>
      </c>
      <c r="BQ324" s="862">
        <v>-4.2454446736693185E-2</v>
      </c>
      <c r="BR324" s="862">
        <v>-4.2454446736693185E-2</v>
      </c>
      <c r="BS324" s="862">
        <v>-4.2454446736693185E-2</v>
      </c>
      <c r="BT324" s="862">
        <v>-4.2454446736693185E-2</v>
      </c>
      <c r="BU324" s="862">
        <v>9.9622826622143279E-3</v>
      </c>
      <c r="BV324" s="862">
        <v>9.9622826622143279E-3</v>
      </c>
      <c r="BW324" s="862">
        <v>9.9622826622143279E-3</v>
      </c>
      <c r="BX324" s="862">
        <v>9.9622826622143279E-3</v>
      </c>
      <c r="BY324" s="862">
        <v>1.1534196706275424E-2</v>
      </c>
      <c r="BZ324" s="862">
        <v>1.1534196706275424E-2</v>
      </c>
      <c r="CA324" s="862">
        <v>0.42344763553625508</v>
      </c>
      <c r="CB324" s="862">
        <v>0.42344763553625508</v>
      </c>
      <c r="CC324" s="862">
        <v>0.42344763553625508</v>
      </c>
      <c r="CD324" s="862">
        <v>0.28414723296760958</v>
      </c>
      <c r="CE324" s="862">
        <v>0.28414723296760958</v>
      </c>
      <c r="CF324" s="862">
        <v>0.28414723296760958</v>
      </c>
      <c r="CG324" s="862">
        <v>0.28414723296760958</v>
      </c>
      <c r="CH324" s="862">
        <v>-2.5170483557862333E-2</v>
      </c>
      <c r="CI324" s="862">
        <v>3.0383281040710308E-2</v>
      </c>
      <c r="CJ324" s="862">
        <v>3.0383281040710308E-2</v>
      </c>
      <c r="CK324" s="862">
        <v>3.0383281040710308E-2</v>
      </c>
      <c r="CL324" s="862">
        <v>3.0383281040710308E-2</v>
      </c>
      <c r="CM324" s="862">
        <v>3.0383281040710308E-2</v>
      </c>
      <c r="CN324" s="862">
        <v>3.0383281040710308E-2</v>
      </c>
      <c r="CO324" s="862">
        <v>3.0383281040710308E-2</v>
      </c>
      <c r="CP324" s="862">
        <v>0.11740485557716163</v>
      </c>
      <c r="CQ324" s="862">
        <v>0.11740485557716163</v>
      </c>
      <c r="CR324" s="862">
        <v>0.11740485557716163</v>
      </c>
      <c r="CS324" s="862">
        <v>0.11740485557716163</v>
      </c>
      <c r="CT324" s="862">
        <v>0.11740485557716163</v>
      </c>
      <c r="CU324" s="862">
        <v>0.11740485557716163</v>
      </c>
      <c r="CV324" s="862">
        <v>0.11740485557716163</v>
      </c>
      <c r="CW324" s="862">
        <v>-0.19620967662539002</v>
      </c>
      <c r="CX324" s="862">
        <v>-0.19620967662539002</v>
      </c>
      <c r="CY324" s="862">
        <v>-0.19620967662539002</v>
      </c>
      <c r="CZ324" s="862">
        <v>-0.19620967662539002</v>
      </c>
      <c r="DA324" s="862">
        <v>-0.19620967662539002</v>
      </c>
      <c r="DB324" s="862">
        <v>-0.59940979962993435</v>
      </c>
      <c r="DC324" s="862">
        <v>-0.59940979962993435</v>
      </c>
      <c r="DD324" s="862">
        <v>-0.59940979962993435</v>
      </c>
      <c r="DE324" s="862">
        <v>-0.59940979962993435</v>
      </c>
      <c r="DF324" s="862">
        <v>-0.63571041348366641</v>
      </c>
      <c r="DG324" s="862">
        <v>-0.55541015072783662</v>
      </c>
      <c r="DH324" s="862">
        <v>-0.55541015072783662</v>
      </c>
      <c r="DI324" s="862">
        <v>-0.55541015072783662</v>
      </c>
      <c r="DJ324" s="862">
        <v>-0.55541015072783662</v>
      </c>
      <c r="DK324" s="862">
        <v>-0.55541015072783662</v>
      </c>
      <c r="DL324" s="862">
        <v>-0.55541015072783662</v>
      </c>
      <c r="DM324" s="862">
        <v>-0.55541015072783662</v>
      </c>
      <c r="DN324" s="862">
        <v>8.490889347337216E-3</v>
      </c>
      <c r="DO324" s="862">
        <v>8.490889347337216E-3</v>
      </c>
      <c r="DP324" s="862">
        <v>8.490889347337216E-3</v>
      </c>
      <c r="DQ324" s="862">
        <v>8.490889347337216E-3</v>
      </c>
      <c r="DR324" s="862">
        <v>8.490889347337216E-3</v>
      </c>
      <c r="DS324" s="862">
        <v>8.490889347337216E-3</v>
      </c>
      <c r="DT324" s="862">
        <v>8.490889347337216E-3</v>
      </c>
      <c r="DU324" s="862">
        <v>0</v>
      </c>
      <c r="DV324" s="862">
        <v>0</v>
      </c>
      <c r="DW324" s="862">
        <v>0</v>
      </c>
      <c r="DX324" s="862">
        <v>0</v>
      </c>
      <c r="DY324" s="862">
        <v>0.68051760567028285</v>
      </c>
      <c r="DZ324" s="862">
        <v>0.68051760567028285</v>
      </c>
      <c r="EA324" s="862">
        <v>3.9390477724303707E-2</v>
      </c>
      <c r="EB324" s="862">
        <v>3.9390477724303707E-2</v>
      </c>
      <c r="EC324" s="862">
        <v>3.9390477724303707E-2</v>
      </c>
      <c r="ED324" s="862">
        <v>-2.2241155938544308</v>
      </c>
      <c r="EE324" s="862">
        <v>-2.2241155938544308</v>
      </c>
      <c r="EF324" s="862">
        <v>-2.2241155938544308</v>
      </c>
      <c r="EG324" s="862">
        <v>-2.2241155938544308</v>
      </c>
      <c r="EH324" s="862">
        <v>-3.0315689151664857</v>
      </c>
      <c r="EI324" s="862">
        <v>-2.9921118732855749</v>
      </c>
      <c r="EJ324" s="862">
        <v>-2.9921118732855749</v>
      </c>
      <c r="EK324" s="862">
        <v>-2.9921118732855749</v>
      </c>
      <c r="EL324" s="862">
        <v>-2.9921118732855749</v>
      </c>
      <c r="EM324" s="862">
        <v>-2.9921118732855749</v>
      </c>
      <c r="EN324" s="862">
        <v>-2.9921118732855749</v>
      </c>
      <c r="EO324" s="862">
        <v>-2.9921118732855749</v>
      </c>
      <c r="EP324" s="862">
        <v>-0.92754772003038077</v>
      </c>
      <c r="EQ324" s="862">
        <v>-0.92754772003038077</v>
      </c>
      <c r="ER324" s="862">
        <v>-0.92754772003038077</v>
      </c>
      <c r="ES324" s="862">
        <v>-0.92754772003038077</v>
      </c>
      <c r="ET324" s="862">
        <v>-0.92754772003038077</v>
      </c>
      <c r="EU324" s="862">
        <v>-0.92754772003038077</v>
      </c>
      <c r="EV324" s="862">
        <v>-0.92754772003038077</v>
      </c>
      <c r="EW324" s="862">
        <v>-0.61887167667540943</v>
      </c>
      <c r="EX324" s="862">
        <v>-0.61887167667540943</v>
      </c>
      <c r="EY324" s="862">
        <v>-0.61887167667540943</v>
      </c>
      <c r="EZ324" s="862">
        <v>-0.61887167667540943</v>
      </c>
      <c r="FA324" s="862">
        <v>-0.61887167667540943</v>
      </c>
      <c r="FB324" s="862">
        <v>-0.97691786246312695</v>
      </c>
      <c r="FC324" s="862">
        <v>-0.97691786246312695</v>
      </c>
      <c r="FD324" s="862">
        <v>-0.97691786246312695</v>
      </c>
      <c r="FE324" s="862">
        <v>-0.97691786246312695</v>
      </c>
      <c r="FF324" s="862">
        <v>-0.6810208364738104</v>
      </c>
      <c r="FG324" s="862">
        <v>-0.6326034943005876</v>
      </c>
      <c r="FH324" s="862">
        <v>-0.6326034943005876</v>
      </c>
      <c r="FI324" s="862">
        <v>-0.6326034943005876</v>
      </c>
      <c r="FJ324" s="862">
        <v>-0.6326034943005876</v>
      </c>
      <c r="FK324" s="862">
        <v>-0.6326034943005876</v>
      </c>
      <c r="FL324" s="862">
        <v>-0.6326034943005876</v>
      </c>
      <c r="FM324" s="862">
        <v>-0.6326034943005876</v>
      </c>
      <c r="FN324" s="862">
        <v>-0.34812646324090757</v>
      </c>
      <c r="FO324" s="862">
        <v>-0.34812646324090757</v>
      </c>
      <c r="FP324" s="862">
        <v>-0.34812646324090757</v>
      </c>
      <c r="FQ324" s="862">
        <v>-0.34812646324090757</v>
      </c>
      <c r="FR324" s="862">
        <v>-0.34812646324090757</v>
      </c>
      <c r="FS324" s="862">
        <v>-0.34812646324090757</v>
      </c>
      <c r="FT324" s="862">
        <v>-0.34812646324090757</v>
      </c>
      <c r="FU324" s="862">
        <v>-0.17932108791985257</v>
      </c>
      <c r="FV324" s="862">
        <v>-0.17932108791985257</v>
      </c>
      <c r="FW324" s="862">
        <v>-0.17932108791985257</v>
      </c>
      <c r="FX324" s="862">
        <v>-0.17932108791985257</v>
      </c>
      <c r="FY324" s="862">
        <v>0.47290206495731368</v>
      </c>
      <c r="FZ324" s="862">
        <v>0.47290206495731368</v>
      </c>
      <c r="GA324" s="862">
        <v>0.40375239667410501</v>
      </c>
      <c r="GB324" s="862">
        <v>0.40375239667410501</v>
      </c>
      <c r="GC324" s="862">
        <v>0.40375239667410501</v>
      </c>
      <c r="GD324" s="862">
        <v>-2.9912440248407046</v>
      </c>
      <c r="GE324" s="862">
        <v>-2.9912440248407046</v>
      </c>
      <c r="GF324" s="862">
        <v>-2.9912440248407046</v>
      </c>
      <c r="GG324" s="862">
        <v>-2.9912440248407046</v>
      </c>
      <c r="GH324" s="862">
        <v>-4.0696841134063213</v>
      </c>
      <c r="GI324" s="862">
        <v>-4.1517988136807755</v>
      </c>
      <c r="GJ324" s="862">
        <v>-4.1517988136807755</v>
      </c>
      <c r="GK324" s="862">
        <v>-4.1517988136807755</v>
      </c>
      <c r="GL324" s="862">
        <v>-4.1517988136807755</v>
      </c>
      <c r="GM324" s="862">
        <v>-4.1517988136807755</v>
      </c>
      <c r="GN324" s="862">
        <v>-4.1517988136807755</v>
      </c>
      <c r="GO324" s="862">
        <v>-4.1517988136807755</v>
      </c>
      <c r="GP324" s="862">
        <v>-1.1936160317011204</v>
      </c>
      <c r="GQ324" s="862">
        <v>-1.1936160317011204</v>
      </c>
      <c r="GR324" s="862">
        <v>-1.1936160317011204</v>
      </c>
      <c r="GS324" s="862">
        <v>-1.1936160317011204</v>
      </c>
      <c r="GT324" s="862">
        <v>-1.1936160317011204</v>
      </c>
      <c r="GU324" s="862">
        <v>-1.1936160317011204</v>
      </c>
      <c r="GV324" s="862">
        <v>-1.1936160317011204</v>
      </c>
      <c r="GW324" s="862">
        <v>-0.87066341558531946</v>
      </c>
      <c r="GX324" s="862">
        <v>-0.87066341558531946</v>
      </c>
      <c r="GY324" s="862">
        <v>-0.87066341558531946</v>
      </c>
      <c r="GZ324" s="862">
        <v>-0.87066341558531946</v>
      </c>
      <c r="HA324" s="862">
        <v>-0.87066341558531946</v>
      </c>
      <c r="HB324" s="862">
        <v>-1.3355068558797125</v>
      </c>
      <c r="HC324" s="862">
        <v>-1.3355068558797125</v>
      </c>
      <c r="HD324" s="862">
        <v>-1.3355068558797125</v>
      </c>
      <c r="HE324" s="862">
        <v>-1.3355068558797125</v>
      </c>
      <c r="HF324" s="862">
        <v>-1.3142748983012975</v>
      </c>
      <c r="HG324" s="862">
        <v>-1.1277503957695743</v>
      </c>
      <c r="HH324" s="862">
        <v>-1.1277503957695743</v>
      </c>
      <c r="HI324" s="862">
        <v>-1.1277503957695743</v>
      </c>
      <c r="HJ324" s="862">
        <v>-1.1277503957695743</v>
      </c>
      <c r="HK324" s="862">
        <v>-1.1277503957695743</v>
      </c>
      <c r="HL324" s="862">
        <v>-1.1277503957695743</v>
      </c>
      <c r="HM324" s="862">
        <v>-1.1277503957695743</v>
      </c>
      <c r="HN324" s="862">
        <v>0.22925401237815635</v>
      </c>
      <c r="HO324" s="862">
        <v>0.22925401237815635</v>
      </c>
      <c r="HP324" s="862">
        <v>0.22925401237815635</v>
      </c>
      <c r="HQ324" s="862">
        <v>0.22925401237815635</v>
      </c>
      <c r="HR324" s="862">
        <v>0.22925401237815635</v>
      </c>
      <c r="HS324" s="862">
        <v>0.22925401237815635</v>
      </c>
      <c r="HT324" s="862">
        <v>0.22925401237815635</v>
      </c>
      <c r="HU324" s="862">
        <v>0.11954739194657016</v>
      </c>
      <c r="HV324" s="862">
        <v>0.11954739194657016</v>
      </c>
      <c r="HW324" s="862">
        <v>0.11954739194657016</v>
      </c>
      <c r="HX324" s="862">
        <v>0.11954739194657016</v>
      </c>
      <c r="HY324" s="862">
        <v>0.81892796614559416</v>
      </c>
      <c r="HZ324" s="862">
        <v>0.81892796614559416</v>
      </c>
      <c r="IA324" s="862">
        <v>-4.9238097155383187E-2</v>
      </c>
      <c r="IB324" s="862">
        <v>-4.9238097155383187E-2</v>
      </c>
      <c r="IC324" s="862">
        <v>-4.9238097155383187E-2</v>
      </c>
      <c r="ID324" s="862">
        <v>-2.7471127365493699</v>
      </c>
      <c r="IE324" s="862">
        <v>-2.7471127365493699</v>
      </c>
      <c r="IF324" s="862">
        <v>-2.7471127365493699</v>
      </c>
      <c r="IG324" s="862">
        <v>-2.7471127365493699</v>
      </c>
      <c r="IH324" s="862">
        <v>-2.4242592461208643</v>
      </c>
      <c r="II324" s="862">
        <v>-2.3791544285658039</v>
      </c>
      <c r="IJ324" s="862">
        <v>-2.3791544285658039</v>
      </c>
      <c r="IK324" s="862">
        <v>-2.3791544285658039</v>
      </c>
      <c r="IL324" s="862">
        <v>-2.3791544285658039</v>
      </c>
      <c r="IM324" s="862">
        <v>-2.3791544285658039</v>
      </c>
      <c r="IN324" s="862">
        <v>-2.3791544285658039</v>
      </c>
      <c r="IO324" s="862">
        <v>-2.3791544285658039</v>
      </c>
      <c r="IP324" s="862">
        <v>-0.26660685953979879</v>
      </c>
      <c r="IQ324" s="862">
        <v>-0.26660685953979879</v>
      </c>
      <c r="IR324" s="862">
        <v>-0.26660685953979879</v>
      </c>
      <c r="IS324" s="862">
        <v>-0.26660685953979879</v>
      </c>
      <c r="IT324" s="862">
        <v>-0.26660685953979879</v>
      </c>
      <c r="IU324" s="862">
        <v>-0.26660685953979879</v>
      </c>
      <c r="IV324" s="862">
        <v>-0.26660685953979879</v>
      </c>
      <c r="IW324" s="862">
        <v>-0.77135679989436134</v>
      </c>
      <c r="IX324" s="862">
        <v>-0.77135679989436134</v>
      </c>
      <c r="IY324" s="862">
        <v>-0.77135679989436134</v>
      </c>
      <c r="IZ324" s="862">
        <v>-0.77135679989436134</v>
      </c>
      <c r="JA324" s="862">
        <v>-0.77135679989436134</v>
      </c>
      <c r="JB324" s="862">
        <v>-1.3867842295307478</v>
      </c>
      <c r="JC324" s="862">
        <v>-1.3867842295307478</v>
      </c>
      <c r="JD324" s="862">
        <v>-1.3867842295307478</v>
      </c>
      <c r="JE324" s="862">
        <v>-1.3867842295307478</v>
      </c>
      <c r="JF324" s="862">
        <v>-1.1662755845591395</v>
      </c>
      <c r="JG324" s="862">
        <v>-1.0403545630059385</v>
      </c>
      <c r="JH324" s="862">
        <v>-1.0403545630059385</v>
      </c>
      <c r="JI324" s="862">
        <v>-1.0403545630059385</v>
      </c>
      <c r="JJ324" s="862">
        <v>-1.0403545630059385</v>
      </c>
      <c r="JK324" s="862">
        <v>-1.0403545630059385</v>
      </c>
      <c r="JL324" s="862">
        <v>-1.0403545630059385</v>
      </c>
      <c r="JM324" s="862">
        <v>-1.0403545630059385</v>
      </c>
      <c r="JN324" s="862">
        <v>-0.16981778694678162</v>
      </c>
      <c r="JO324" s="862">
        <v>-0.16981778694678162</v>
      </c>
      <c r="JP324" s="862">
        <v>-0.16981778694678162</v>
      </c>
      <c r="JQ324" s="862">
        <v>-0.16981778694678162</v>
      </c>
      <c r="JR324" s="862">
        <v>-0.16981778694678162</v>
      </c>
      <c r="JS324" s="862">
        <v>-0.16981778694678162</v>
      </c>
      <c r="JT324" s="862">
        <v>-0.16981778694678162</v>
      </c>
      <c r="JU324" s="862">
        <v>-7.9698261297712847E-2</v>
      </c>
      <c r="JV324" s="862">
        <v>-7.9698261297712847E-2</v>
      </c>
      <c r="JW324" s="862">
        <v>-7.9698261297712847E-2</v>
      </c>
      <c r="JX324" s="862">
        <v>-7.9698261297712847E-2</v>
      </c>
      <c r="JY324" s="862">
        <v>0.59977822872635134</v>
      </c>
      <c r="JZ324" s="862">
        <v>0.59977822872635134</v>
      </c>
      <c r="KA324" s="862">
        <v>1.102933376280486</v>
      </c>
      <c r="KB324" s="862">
        <v>1.102933376280486</v>
      </c>
      <c r="KC324" s="862">
        <v>1.102933376280486</v>
      </c>
      <c r="KD324" s="862">
        <v>-0.92741381273556378</v>
      </c>
      <c r="KE324" s="862">
        <v>-0.92741381273556378</v>
      </c>
      <c r="KF324" s="862">
        <v>-0.92741381273556378</v>
      </c>
      <c r="KG324" s="862">
        <v>-0.92741381273556378</v>
      </c>
      <c r="KH324" s="862">
        <v>-2.3710683825700292</v>
      </c>
      <c r="KI324" s="862">
        <v>-2.3771639290556275</v>
      </c>
      <c r="KJ324" s="862">
        <v>-2.3771639290556275</v>
      </c>
      <c r="KK324" s="862">
        <v>-2.3771639290556275</v>
      </c>
      <c r="KL324" s="862">
        <v>-2.3771639290556275</v>
      </c>
      <c r="KM324" s="862">
        <v>-2.3771639290556275</v>
      </c>
      <c r="KN324" s="862">
        <v>-2.3771639290556275</v>
      </c>
      <c r="KO324" s="862">
        <v>-2.3771639290556275</v>
      </c>
      <c r="KP324" s="862">
        <v>-0.48429502925578838</v>
      </c>
      <c r="KQ324" s="862">
        <v>-0.48429502925578838</v>
      </c>
      <c r="KR324" s="862">
        <v>-0.48429502925578838</v>
      </c>
      <c r="KS324" s="862">
        <v>-0.48429502925578838</v>
      </c>
      <c r="KT324" s="862">
        <v>-0.48429502925578838</v>
      </c>
      <c r="KU324" s="862">
        <v>-0.48429502925578838</v>
      </c>
      <c r="KV324" s="862">
        <v>-0.48429502925578838</v>
      </c>
      <c r="KW324" s="862">
        <v>-0.39883226648344028</v>
      </c>
      <c r="KX324" s="862">
        <v>-0.39883226648344028</v>
      </c>
      <c r="KY324" s="862">
        <v>-0.39883226648344028</v>
      </c>
      <c r="KZ324" s="862">
        <v>-0.39883226648344028</v>
      </c>
      <c r="LA324" s="862">
        <v>-0.39883226648344028</v>
      </c>
      <c r="LB324" s="862">
        <v>-0.72599016547420536</v>
      </c>
      <c r="LC324" s="862">
        <v>-0.72599016547420536</v>
      </c>
      <c r="LD324" s="862">
        <v>-0.72599016547420536</v>
      </c>
      <c r="LE324" s="862">
        <v>-0.72599016547420536</v>
      </c>
      <c r="LF324" s="862">
        <v>-0.70931898767651624</v>
      </c>
      <c r="LG324" s="862">
        <v>-0.60225197066874081</v>
      </c>
      <c r="LH324" s="862">
        <v>-0.60225197066874081</v>
      </c>
      <c r="LI324" s="862">
        <v>-0.60225197066874081</v>
      </c>
      <c r="LJ324" s="862">
        <v>-0.60225197066874081</v>
      </c>
      <c r="LK324" s="862">
        <v>-0.60225197066874081</v>
      </c>
      <c r="LL324" s="862">
        <v>-0.60225197066874081</v>
      </c>
      <c r="LM324" s="862">
        <v>-0.60225197066874081</v>
      </c>
      <c r="LN324" s="862">
        <v>0.14434511890476642</v>
      </c>
      <c r="LO324" s="862">
        <v>0.14434511890476642</v>
      </c>
      <c r="LP324" s="862">
        <v>0.14434511890476642</v>
      </c>
      <c r="LQ324" s="862">
        <v>0.14434511890476642</v>
      </c>
      <c r="LR324" s="862">
        <v>0.14434511890476642</v>
      </c>
      <c r="LS324" s="862">
        <v>0.14434511890476642</v>
      </c>
      <c r="LT324" s="862">
        <v>0.14434511890476642</v>
      </c>
      <c r="LU324" s="862">
        <v>5.9773695973286856E-2</v>
      </c>
      <c r="LV324" s="862">
        <v>5.9773695973286856E-2</v>
      </c>
      <c r="LW324" s="862">
        <v>5.9773695973286856E-2</v>
      </c>
      <c r="LX324" s="862">
        <v>5.9773695973286856E-2</v>
      </c>
      <c r="LY324" s="862">
        <v>0.69205180237655295</v>
      </c>
      <c r="LZ324" s="862">
        <v>0.69205180237655295</v>
      </c>
      <c r="MA324" s="862">
        <v>0.4332952549673319</v>
      </c>
      <c r="MB324" s="862">
        <v>0.4332952549673319</v>
      </c>
      <c r="MC324" s="862">
        <v>0.4332952549673319</v>
      </c>
      <c r="MD324" s="862">
        <v>-1.3087316707379655</v>
      </c>
      <c r="ME324" s="862">
        <v>-1.3087316707379655</v>
      </c>
      <c r="MF324" s="862">
        <v>-1.3087316707379655</v>
      </c>
      <c r="MG324" s="862">
        <v>-1.3087316707379655</v>
      </c>
      <c r="MH324" s="862">
        <v>-1.7557299013803576</v>
      </c>
      <c r="MI324" s="862">
        <v>-1.7557299013803576</v>
      </c>
      <c r="MJ324" s="862">
        <v>-1.7557299013803576</v>
      </c>
      <c r="MK324" s="862">
        <v>-1.7557299013803576</v>
      </c>
      <c r="ML324" s="862">
        <v>-1.7557299013803576</v>
      </c>
      <c r="MM324" s="862">
        <v>-1.7557299013803576</v>
      </c>
      <c r="MN324" s="862">
        <v>-1.7557299013803576</v>
      </c>
      <c r="MO324" s="862">
        <v>-1.7557299013803576</v>
      </c>
      <c r="MP324" s="862">
        <v>-0.24948531810146868</v>
      </c>
      <c r="MQ324" s="862">
        <v>-0.24948531810146868</v>
      </c>
      <c r="MR324" s="862">
        <v>-0.24948531810146868</v>
      </c>
      <c r="MS324" s="862">
        <v>-0.24948531810146868</v>
      </c>
      <c r="MT324" s="862">
        <v>-0.24948531810146868</v>
      </c>
      <c r="MU324" s="862">
        <v>-0.24948531810146868</v>
      </c>
      <c r="MV324" s="862">
        <v>-0.24948531810146868</v>
      </c>
      <c r="MW324" s="862">
        <v>-8.6801379915979027E-2</v>
      </c>
      <c r="MX324" s="862">
        <v>-8.6801379915979027E-2</v>
      </c>
      <c r="MY324" s="862">
        <v>-8.6801379915979027E-2</v>
      </c>
      <c r="MZ324" s="862">
        <v>-8.6801379915979027E-2</v>
      </c>
      <c r="NA324" s="862">
        <v>-8.6801379915979027E-2</v>
      </c>
      <c r="NB324" s="862">
        <v>-6.105200479731554E-2</v>
      </c>
      <c r="NC324" s="862">
        <v>-6.105200479731554E-2</v>
      </c>
      <c r="ND324" s="862">
        <v>-6.105200479731554E-2</v>
      </c>
      <c r="NE324" s="862">
        <v>-6.105200479731554E-2</v>
      </c>
      <c r="NF324" s="862">
        <v>-0.27435923108242566</v>
      </c>
      <c r="NG324" s="862">
        <v>-0.27435923108242566</v>
      </c>
      <c r="NH324" s="862">
        <v>-0.27435923108242566</v>
      </c>
      <c r="NI324" s="862">
        <v>-0.27435923108242566</v>
      </c>
      <c r="NJ324" s="862">
        <v>-0.27435923108242566</v>
      </c>
      <c r="NK324" s="862">
        <v>-0.27435923108242566</v>
      </c>
      <c r="NL324" s="862">
        <v>-0.27435923108242566</v>
      </c>
      <c r="NM324" s="862">
        <v>-0.27435923108242566</v>
      </c>
      <c r="NN324" s="862">
        <v>0.14434511890476642</v>
      </c>
      <c r="NO324" s="862">
        <v>0.14434511890476642</v>
      </c>
      <c r="NP324" s="862">
        <v>0.14434511890476642</v>
      </c>
      <c r="NQ324" s="862">
        <v>0.14434511890476642</v>
      </c>
      <c r="NR324" s="862">
        <v>0.14434511890476642</v>
      </c>
      <c r="NS324" s="862">
        <v>0.14434511890476642</v>
      </c>
      <c r="NT324" s="862">
        <v>0.14434511890476642</v>
      </c>
      <c r="NU324" s="862">
        <v>5.9773695973286856E-2</v>
      </c>
      <c r="NV324" s="862">
        <v>5.9773695973286856E-2</v>
      </c>
      <c r="NW324" s="862">
        <v>5.9773695973286856E-2</v>
      </c>
      <c r="NX324" s="862">
        <v>5.9773695973286856E-2</v>
      </c>
      <c r="NY324" s="862">
        <v>0.69205180237655295</v>
      </c>
      <c r="NZ324" s="862">
        <v>0.69205180237655295</v>
      </c>
      <c r="OA324" s="862">
        <v>0.4332952549673319</v>
      </c>
      <c r="OB324" s="862">
        <v>0.4332952549673319</v>
      </c>
      <c r="OC324" s="862">
        <v>0.4332952549673319</v>
      </c>
      <c r="OD324" s="862">
        <v>-1.3087316707379655</v>
      </c>
      <c r="OE324" s="862">
        <v>-1.3087316707379655</v>
      </c>
      <c r="OF324" s="862">
        <v>-1.3087316707379655</v>
      </c>
      <c r="OG324" s="862">
        <v>-1.3087316707379655</v>
      </c>
      <c r="OH324" s="862">
        <v>-1.7557299013803576</v>
      </c>
      <c r="OI324" s="862">
        <v>-1.7557299013803576</v>
      </c>
      <c r="OJ324" s="862">
        <v>-1.7557299013803576</v>
      </c>
      <c r="OK324" s="862">
        <v>-1.7557299013803576</v>
      </c>
      <c r="OL324" s="862">
        <v>-1.7557299013803576</v>
      </c>
      <c r="OM324" s="862">
        <v>-1.7557299013803576</v>
      </c>
      <c r="ON324" s="862">
        <v>-1.7557299013803576</v>
      </c>
      <c r="OO324" s="862">
        <v>-1.7557299013803576</v>
      </c>
      <c r="OP324" s="862">
        <v>-0.24948531810146868</v>
      </c>
      <c r="OQ324" s="862">
        <v>-0.24948531810146868</v>
      </c>
      <c r="OR324" s="862">
        <v>-0.24948531810146868</v>
      </c>
      <c r="OS324" s="862">
        <v>-0.24948531810146868</v>
      </c>
      <c r="OT324" s="862">
        <v>-0.24948531810146868</v>
      </c>
      <c r="OU324" s="862">
        <v>-0.24948531810146868</v>
      </c>
      <c r="OV324" s="862">
        <v>-0.24948531810146868</v>
      </c>
      <c r="OW324" s="862">
        <v>-8.6801379915979027E-2</v>
      </c>
      <c r="OX324" s="862">
        <v>-8.6801379915979027E-2</v>
      </c>
      <c r="OY324" s="862">
        <v>-8.6801379915979027E-2</v>
      </c>
      <c r="OZ324" s="862">
        <v>-8.6801379915979027E-2</v>
      </c>
      <c r="PA324" s="862">
        <v>-8.6801379915979027E-2</v>
      </c>
      <c r="PB324" s="862">
        <v>-6.105200479731554E-2</v>
      </c>
      <c r="PC324" s="862">
        <v>-6.105200479731554E-2</v>
      </c>
      <c r="PD324" s="862">
        <v>-6.105200479731554E-2</v>
      </c>
      <c r="PE324" s="862">
        <v>-6.105200479731554E-2</v>
      </c>
      <c r="PF324" s="862">
        <v>-0.27435923108242566</v>
      </c>
      <c r="PG324" s="862">
        <v>-0.27435923108242566</v>
      </c>
      <c r="PH324" s="862">
        <v>-0.27435923108242566</v>
      </c>
      <c r="PI324" s="862">
        <v>-0.27435923108242566</v>
      </c>
      <c r="PJ324" s="862">
        <v>-0.27435923108242566</v>
      </c>
      <c r="PK324" s="862">
        <v>-0.27435923108242566</v>
      </c>
      <c r="PL324" s="862">
        <v>-0.27435923108242566</v>
      </c>
      <c r="PM324" s="862">
        <v>-0.27435923108242566</v>
      </c>
      <c r="PN324" s="862">
        <v>0.14434511890476642</v>
      </c>
      <c r="PO324" s="862">
        <v>0.14434511890476642</v>
      </c>
      <c r="PP324" s="862">
        <v>0.14434511890476642</v>
      </c>
      <c r="PQ324" s="862">
        <v>0.14434511890476642</v>
      </c>
      <c r="PR324" s="862">
        <v>0.14434511890476642</v>
      </c>
      <c r="PS324" s="862">
        <v>0.14434511890476642</v>
      </c>
      <c r="PT324" s="862">
        <v>0.14434511890476642</v>
      </c>
      <c r="PU324" s="862">
        <v>5.9773695973286856E-2</v>
      </c>
      <c r="PV324" s="862">
        <v>5.9773695973286856E-2</v>
      </c>
      <c r="PW324" s="862">
        <v>5.9773695973286856E-2</v>
      </c>
      <c r="PX324" s="862">
        <v>5.9773695973286856E-2</v>
      </c>
      <c r="PY324" s="862">
        <v>0.69205180237655295</v>
      </c>
      <c r="PZ324" s="862">
        <v>0.69205180237655295</v>
      </c>
      <c r="QA324" s="862">
        <v>0.4332952549673319</v>
      </c>
      <c r="QB324" s="862">
        <v>0.4332952549673319</v>
      </c>
      <c r="QC324" s="862">
        <v>0.4332952549673319</v>
      </c>
      <c r="QD324" s="862">
        <v>-1.3087316707379655</v>
      </c>
      <c r="QE324" s="862">
        <v>-1.3087316707379655</v>
      </c>
      <c r="QF324" s="862">
        <v>-1.3087316707379655</v>
      </c>
      <c r="QG324" s="862">
        <v>-1.3087316707379655</v>
      </c>
      <c r="QH324" s="862">
        <v>-1.7557299013803576</v>
      </c>
      <c r="QI324" s="862">
        <v>-1.7557299013803576</v>
      </c>
      <c r="QJ324" s="862">
        <v>-1.7557299013803576</v>
      </c>
      <c r="QK324" s="862">
        <v>-1.7557299013803576</v>
      </c>
      <c r="QL324" s="862">
        <v>-1.7557299013803576</v>
      </c>
      <c r="QM324" s="862">
        <v>-1.7557299013803576</v>
      </c>
      <c r="QN324" s="862">
        <v>-1.7557299013803576</v>
      </c>
      <c r="QO324" s="862">
        <v>-1.7557299013803576</v>
      </c>
      <c r="QP324" s="862">
        <v>-0.24948531810146868</v>
      </c>
      <c r="QQ324" s="862">
        <v>-0.24948531810146868</v>
      </c>
      <c r="QR324" s="862">
        <v>-0.24948531810146868</v>
      </c>
      <c r="QS324" s="862">
        <v>-0.24948531810146868</v>
      </c>
      <c r="QT324" s="862">
        <v>-0.24948531810146868</v>
      </c>
      <c r="QU324" s="862">
        <v>-0.24948531810146868</v>
      </c>
      <c r="QV324" s="862">
        <v>-0.24948531810146868</v>
      </c>
      <c r="QW324" s="862">
        <v>-8.6801379915979027E-2</v>
      </c>
      <c r="QX324" s="862">
        <v>-8.6801379915979027E-2</v>
      </c>
      <c r="QY324" s="862">
        <v>-8.6801379915979027E-2</v>
      </c>
      <c r="QZ324" s="862">
        <v>-8.6801379915979027E-2</v>
      </c>
      <c r="RA324" s="862">
        <v>-8.6801379915979027E-2</v>
      </c>
      <c r="RB324" s="862">
        <v>-6.105200479731554E-2</v>
      </c>
      <c r="RC324" s="862">
        <v>-6.105200479731554E-2</v>
      </c>
      <c r="RD324" s="862">
        <v>-6.105200479731554E-2</v>
      </c>
      <c r="RE324" s="862">
        <v>-6.105200479731554E-2</v>
      </c>
      <c r="RF324" s="862">
        <v>-0.27435923108242566</v>
      </c>
      <c r="RG324" s="862">
        <v>-0.27435923108242566</v>
      </c>
      <c r="RH324" s="862">
        <v>-0.27435923108242566</v>
      </c>
      <c r="RI324" s="862">
        <v>-0.27435923108242566</v>
      </c>
      <c r="RJ324" s="862">
        <v>-0.27435923108242566</v>
      </c>
      <c r="RK324" s="862">
        <v>-0.27435923108242566</v>
      </c>
      <c r="RL324" s="862">
        <v>-0.27435923108242566</v>
      </c>
      <c r="RM324" s="862">
        <v>-0.27435923108242566</v>
      </c>
      <c r="RN324" s="862">
        <v>0.14434511890476642</v>
      </c>
      <c r="RO324" s="862">
        <v>0.14434511890476642</v>
      </c>
      <c r="RP324" s="862">
        <v>0.14434511890476642</v>
      </c>
      <c r="RQ324" s="862">
        <v>0.14434511890476642</v>
      </c>
      <c r="RR324" s="862">
        <v>0.14434511890476642</v>
      </c>
      <c r="RS324" s="862">
        <v>0.14434511890476642</v>
      </c>
      <c r="RT324" s="862">
        <v>0.14434511890476642</v>
      </c>
      <c r="RU324" s="862">
        <v>5.9773695973286856E-2</v>
      </c>
      <c r="RV324" s="862">
        <v>5.9773695973286856E-2</v>
      </c>
      <c r="RW324" s="862">
        <v>5.9773695973286856E-2</v>
      </c>
      <c r="RX324" s="862">
        <v>5.9773695973286856E-2</v>
      </c>
      <c r="RY324" s="862">
        <v>0.69205180237655295</v>
      </c>
      <c r="RZ324" s="862">
        <v>0.69205180237655295</v>
      </c>
      <c r="SA324" s="862">
        <v>0.4332952549673319</v>
      </c>
      <c r="SB324" s="862">
        <v>0.4332952549673319</v>
      </c>
      <c r="SC324" s="862">
        <v>0.4332952549673319</v>
      </c>
      <c r="SD324" s="862">
        <v>-1.3087316707379655</v>
      </c>
      <c r="SE324" s="862">
        <v>-1.3087316707379655</v>
      </c>
      <c r="SF324" s="862">
        <v>-1.3087316707379655</v>
      </c>
      <c r="SG324" s="862">
        <v>-1.3087316707379655</v>
      </c>
      <c r="SH324" s="862">
        <v>-1.7557299013803576</v>
      </c>
      <c r="SI324" s="862">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931</v>
      </c>
      <c r="J325" s="764"/>
      <c r="K325" s="862">
        <v>0</v>
      </c>
      <c r="L325" s="862">
        <v>0</v>
      </c>
      <c r="M325" s="862">
        <v>0</v>
      </c>
      <c r="N325" s="862">
        <v>0</v>
      </c>
      <c r="O325" s="862">
        <v>0</v>
      </c>
      <c r="P325" s="862">
        <v>0</v>
      </c>
      <c r="Q325" s="862">
        <v>0</v>
      </c>
      <c r="R325" s="862">
        <v>0</v>
      </c>
      <c r="S325" s="862">
        <v>0</v>
      </c>
      <c r="T325" s="862">
        <v>0</v>
      </c>
      <c r="U325" s="862">
        <v>0</v>
      </c>
      <c r="V325" s="862">
        <v>0</v>
      </c>
      <c r="W325" s="862">
        <v>0</v>
      </c>
      <c r="X325" s="862">
        <v>0</v>
      </c>
      <c r="Y325" s="862">
        <v>0</v>
      </c>
      <c r="Z325" s="862">
        <v>0</v>
      </c>
      <c r="AA325" s="862">
        <v>0</v>
      </c>
      <c r="AB325" s="862">
        <v>0</v>
      </c>
      <c r="AC325" s="862">
        <v>0</v>
      </c>
      <c r="AD325" s="862">
        <v>0</v>
      </c>
      <c r="AE325" s="862">
        <v>0</v>
      </c>
      <c r="AF325" s="862">
        <v>0</v>
      </c>
      <c r="AG325" s="862">
        <v>0</v>
      </c>
      <c r="AH325" s="862">
        <v>0</v>
      </c>
      <c r="AI325" s="862">
        <v>0</v>
      </c>
      <c r="AJ325" s="862">
        <v>0</v>
      </c>
      <c r="AK325" s="862">
        <v>0</v>
      </c>
      <c r="AL325" s="862">
        <v>0</v>
      </c>
      <c r="AM325" s="862">
        <v>0</v>
      </c>
      <c r="AN325" s="862">
        <v>0</v>
      </c>
      <c r="AO325" s="862">
        <v>0</v>
      </c>
      <c r="AP325" s="862">
        <v>0</v>
      </c>
      <c r="AQ325" s="862">
        <v>0</v>
      </c>
      <c r="AR325" s="862">
        <v>0</v>
      </c>
      <c r="AS325" s="862">
        <v>0</v>
      </c>
      <c r="AT325" s="862">
        <v>0</v>
      </c>
      <c r="AU325" s="862">
        <v>0</v>
      </c>
      <c r="AV325" s="862">
        <v>0</v>
      </c>
      <c r="AW325" s="862">
        <v>-2.9327658700101011E-2</v>
      </c>
      <c r="AX325" s="862">
        <v>-2.9327658700101011E-2</v>
      </c>
      <c r="AY325" s="862">
        <v>-2.9327658700101011E-2</v>
      </c>
      <c r="AZ325" s="862">
        <v>-2.9327658700101011E-2</v>
      </c>
      <c r="BA325" s="862">
        <v>-2.9327658700101011E-2</v>
      </c>
      <c r="BB325" s="862">
        <v>-0.24420801918926038</v>
      </c>
      <c r="BC325" s="862">
        <v>-0.24420801918926038</v>
      </c>
      <c r="BD325" s="862">
        <v>-0.24420801918926038</v>
      </c>
      <c r="BE325" s="862">
        <v>-0.24420801918926038</v>
      </c>
      <c r="BF325" s="862">
        <v>-0.12714208269673399</v>
      </c>
      <c r="BG325" s="862">
        <v>-0.12045039413375047</v>
      </c>
      <c r="BH325" s="862">
        <v>-0.12045039413375047</v>
      </c>
      <c r="BI325" s="862">
        <v>-0.12045039413375047</v>
      </c>
      <c r="BJ325" s="862">
        <v>-0.12045039413375047</v>
      </c>
      <c r="BK325" s="862">
        <v>-0.12045039413375047</v>
      </c>
      <c r="BL325" s="862">
        <v>-0.12045039413375047</v>
      </c>
      <c r="BM325" s="862">
        <v>-0.12045039413375047</v>
      </c>
      <c r="BN325" s="862">
        <v>-5.0945336084037507E-2</v>
      </c>
      <c r="BO325" s="862">
        <v>-5.0945336084037507E-2</v>
      </c>
      <c r="BP325" s="862">
        <v>-5.0945336084037507E-2</v>
      </c>
      <c r="BQ325" s="862">
        <v>-5.0945336084037507E-2</v>
      </c>
      <c r="BR325" s="862">
        <v>-5.0945336084037507E-2</v>
      </c>
      <c r="BS325" s="862">
        <v>-5.0945336084037507E-2</v>
      </c>
      <c r="BT325" s="862">
        <v>-5.0945336084037507E-2</v>
      </c>
      <c r="BU325" s="862">
        <v>9.9622826622143279E-3</v>
      </c>
      <c r="BV325" s="862">
        <v>9.9622826622143279E-3</v>
      </c>
      <c r="BW325" s="862">
        <v>9.9622826622143279E-3</v>
      </c>
      <c r="BX325" s="862">
        <v>9.9622826622143279E-3</v>
      </c>
      <c r="BY325" s="862">
        <v>0</v>
      </c>
      <c r="BZ325" s="862">
        <v>0</v>
      </c>
      <c r="CA325" s="862">
        <v>-0.23634286634581958</v>
      </c>
      <c r="CB325" s="862">
        <v>-0.23634286634581958</v>
      </c>
      <c r="CC325" s="862">
        <v>-0.23634286634581958</v>
      </c>
      <c r="CD325" s="862">
        <v>-0.35613664851103266</v>
      </c>
      <c r="CE325" s="862">
        <v>-0.35613664851103266</v>
      </c>
      <c r="CF325" s="862">
        <v>-0.35613664851103266</v>
      </c>
      <c r="CG325" s="862">
        <v>-0.35613664851103266</v>
      </c>
      <c r="CH325" s="862">
        <v>-0.49248751683108161</v>
      </c>
      <c r="CI325" s="862">
        <v>-0.43188591633932827</v>
      </c>
      <c r="CJ325" s="862">
        <v>-0.43188591633932827</v>
      </c>
      <c r="CK325" s="862">
        <v>-0.43188591633932827</v>
      </c>
      <c r="CL325" s="862">
        <v>-0.43188591633932827</v>
      </c>
      <c r="CM325" s="862">
        <v>-0.43188591633932827</v>
      </c>
      <c r="CN325" s="862">
        <v>-0.43188591633932827</v>
      </c>
      <c r="CO325" s="862">
        <v>-0.43188591633932827</v>
      </c>
      <c r="CP325" s="862">
        <v>0</v>
      </c>
      <c r="CQ325" s="862">
        <v>0</v>
      </c>
      <c r="CR325" s="862">
        <v>0</v>
      </c>
      <c r="CS325" s="862">
        <v>0</v>
      </c>
      <c r="CT325" s="862">
        <v>0</v>
      </c>
      <c r="CU325" s="862">
        <v>0</v>
      </c>
      <c r="CV325" s="862">
        <v>0</v>
      </c>
      <c r="CW325" s="862">
        <v>0</v>
      </c>
      <c r="CX325" s="862">
        <v>0</v>
      </c>
      <c r="CY325" s="862">
        <v>0</v>
      </c>
      <c r="CZ325" s="862">
        <v>0</v>
      </c>
      <c r="DA325" s="862">
        <v>0</v>
      </c>
      <c r="DB325" s="862">
        <v>0</v>
      </c>
      <c r="DC325" s="862">
        <v>0</v>
      </c>
      <c r="DD325" s="862">
        <v>0</v>
      </c>
      <c r="DE325" s="862">
        <v>0</v>
      </c>
      <c r="DF325" s="862">
        <v>0</v>
      </c>
      <c r="DG325" s="862">
        <v>0</v>
      </c>
      <c r="DH325" s="862">
        <v>0</v>
      </c>
      <c r="DI325" s="862">
        <v>0</v>
      </c>
      <c r="DJ325" s="862">
        <v>0</v>
      </c>
      <c r="DK325" s="862">
        <v>0</v>
      </c>
      <c r="DL325" s="862">
        <v>0</v>
      </c>
      <c r="DM325" s="862">
        <v>0</v>
      </c>
      <c r="DN325" s="862">
        <v>8.490889347337216E-3</v>
      </c>
      <c r="DO325" s="862">
        <v>8.490889347337216E-3</v>
      </c>
      <c r="DP325" s="862">
        <v>8.490889347337216E-3</v>
      </c>
      <c r="DQ325" s="862">
        <v>8.490889347337216E-3</v>
      </c>
      <c r="DR325" s="862">
        <v>8.490889347337216E-3</v>
      </c>
      <c r="DS325" s="862">
        <v>8.490889347337216E-3</v>
      </c>
      <c r="DT325" s="862">
        <v>8.490889347337216E-3</v>
      </c>
      <c r="DU325" s="862">
        <v>9.9622826622169924E-3</v>
      </c>
      <c r="DV325" s="862">
        <v>9.9622826622169924E-3</v>
      </c>
      <c r="DW325" s="862">
        <v>9.9622826622169924E-3</v>
      </c>
      <c r="DX325" s="862">
        <v>9.9622826622169924E-3</v>
      </c>
      <c r="DY325" s="862">
        <v>0.17301295059414024</v>
      </c>
      <c r="DZ325" s="862">
        <v>0.17301295059414024</v>
      </c>
      <c r="EA325" s="862">
        <v>-0.53177144927809383</v>
      </c>
      <c r="EB325" s="862">
        <v>-0.53177144927809383</v>
      </c>
      <c r="EC325" s="862">
        <v>-0.53177144927809383</v>
      </c>
      <c r="ED325" s="862">
        <v>-2.2241155938544308</v>
      </c>
      <c r="EE325" s="862">
        <v>-2.2241155938544308</v>
      </c>
      <c r="EF325" s="862">
        <v>-2.2241155938544308</v>
      </c>
      <c r="EG325" s="862">
        <v>-2.2241155938544308</v>
      </c>
      <c r="EH325" s="862">
        <v>-0.64810785615696354</v>
      </c>
      <c r="EI325" s="862">
        <v>-0.66864835496296049</v>
      </c>
      <c r="EJ325" s="862">
        <v>-0.66864835496296049</v>
      </c>
      <c r="EK325" s="862">
        <v>-0.66864835496296049</v>
      </c>
      <c r="EL325" s="862">
        <v>-0.66864835496296049</v>
      </c>
      <c r="EM325" s="862">
        <v>-0.66864835496296049</v>
      </c>
      <c r="EN325" s="862">
        <v>-0.66864835496296049</v>
      </c>
      <c r="EO325" s="862">
        <v>-0.66864835496296049</v>
      </c>
      <c r="EP325" s="862">
        <v>0.20301256276884061</v>
      </c>
      <c r="EQ325" s="862">
        <v>0.20301256276884061</v>
      </c>
      <c r="ER325" s="862">
        <v>0.20301256276884061</v>
      </c>
      <c r="ES325" s="862">
        <v>0.20301256276884061</v>
      </c>
      <c r="ET325" s="862">
        <v>0.20301256276884061</v>
      </c>
      <c r="EU325" s="862">
        <v>0.20301256276884061</v>
      </c>
      <c r="EV325" s="862">
        <v>0.20301256276884061</v>
      </c>
      <c r="EW325" s="862">
        <v>0.14565831350311065</v>
      </c>
      <c r="EX325" s="862">
        <v>0.14565831350311065</v>
      </c>
      <c r="EY325" s="862">
        <v>0.14565831350311065</v>
      </c>
      <c r="EZ325" s="862">
        <v>0.14565831350311065</v>
      </c>
      <c r="FA325" s="862">
        <v>0.14565831350311065</v>
      </c>
      <c r="FB325" s="862">
        <v>0.1148232942120524</v>
      </c>
      <c r="FC325" s="862">
        <v>0.1148232942120524</v>
      </c>
      <c r="FD325" s="862">
        <v>0.1148232942120524</v>
      </c>
      <c r="FE325" s="862">
        <v>0.1148232942120524</v>
      </c>
      <c r="FF325" s="862">
        <v>0.10706701700777455</v>
      </c>
      <c r="FG325" s="862">
        <v>5.3533508503886829E-2</v>
      </c>
      <c r="FH325" s="862">
        <v>5.3533508503886829E-2</v>
      </c>
      <c r="FI325" s="862">
        <v>5.3533508503886829E-2</v>
      </c>
      <c r="FJ325" s="862">
        <v>5.3533508503886829E-2</v>
      </c>
      <c r="FK325" s="862">
        <v>5.3533508503886829E-2</v>
      </c>
      <c r="FL325" s="862">
        <v>5.3533508503886829E-2</v>
      </c>
      <c r="FM325" s="862">
        <v>5.3533508503886829E-2</v>
      </c>
      <c r="FN325" s="862">
        <v>-0.34812646324090757</v>
      </c>
      <c r="FO325" s="862">
        <v>-0.34812646324090757</v>
      </c>
      <c r="FP325" s="862">
        <v>-0.34812646324090757</v>
      </c>
      <c r="FQ325" s="862">
        <v>-0.34812646324090757</v>
      </c>
      <c r="FR325" s="862">
        <v>-0.34812646324090757</v>
      </c>
      <c r="FS325" s="862">
        <v>-0.34812646324090757</v>
      </c>
      <c r="FT325" s="862">
        <v>-0.34812646324090757</v>
      </c>
      <c r="FU325" s="862">
        <v>-0.17932108791985257</v>
      </c>
      <c r="FV325" s="862">
        <v>-0.17932108791985257</v>
      </c>
      <c r="FW325" s="862">
        <v>-0.17932108791985257</v>
      </c>
      <c r="FX325" s="862">
        <v>-0.17932108791985257</v>
      </c>
      <c r="FY325" s="862">
        <v>0.38062849130710674</v>
      </c>
      <c r="FZ325" s="862">
        <v>0.38062849130710674</v>
      </c>
      <c r="GA325" s="862">
        <v>0.49238097155378568</v>
      </c>
      <c r="GB325" s="862">
        <v>0.49238097155378568</v>
      </c>
      <c r="GC325" s="862">
        <v>0.49238097155378568</v>
      </c>
      <c r="GD325" s="862">
        <v>-0.77213768260711202</v>
      </c>
      <c r="GE325" s="862">
        <v>-0.77213768260711202</v>
      </c>
      <c r="GF325" s="862">
        <v>-0.77213768260711202</v>
      </c>
      <c r="GG325" s="862">
        <v>-0.77213768260711202</v>
      </c>
      <c r="GH325" s="862">
        <v>1.2099210569819512</v>
      </c>
      <c r="GI325" s="862">
        <v>1.2238764457889513</v>
      </c>
      <c r="GJ325" s="862">
        <v>1.2238764457889513</v>
      </c>
      <c r="GK325" s="862">
        <v>1.2238764457889513</v>
      </c>
      <c r="GL325" s="862">
        <v>1.2238764457889513</v>
      </c>
      <c r="GM325" s="862">
        <v>1.2238764457889513</v>
      </c>
      <c r="GN325" s="862">
        <v>1.2238764457889513</v>
      </c>
      <c r="GO325" s="862">
        <v>1.2238764457889513</v>
      </c>
      <c r="GP325" s="862">
        <v>0.22747190768074965</v>
      </c>
      <c r="GQ325" s="862">
        <v>0.22747190768074965</v>
      </c>
      <c r="GR325" s="862">
        <v>0.22747190768074965</v>
      </c>
      <c r="GS325" s="862">
        <v>0.22747190768074965</v>
      </c>
      <c r="GT325" s="862">
        <v>0.22747190768074965</v>
      </c>
      <c r="GU325" s="862">
        <v>0.22747190768074965</v>
      </c>
      <c r="GV325" s="862">
        <v>0.22747190768074965</v>
      </c>
      <c r="GW325" s="862">
        <v>-3.446775573386951E-2</v>
      </c>
      <c r="GX325" s="862">
        <v>-3.446775573386951E-2</v>
      </c>
      <c r="GY325" s="862">
        <v>-3.446775573386951E-2</v>
      </c>
      <c r="GZ325" s="862">
        <v>-3.446775573386951E-2</v>
      </c>
      <c r="HA325" s="862">
        <v>-3.446775573386951E-2</v>
      </c>
      <c r="HB325" s="862">
        <v>-4.1858296896708502E-2</v>
      </c>
      <c r="HC325" s="862">
        <v>-4.1858296896708502E-2</v>
      </c>
      <c r="HD325" s="862">
        <v>-4.1858296896708502E-2</v>
      </c>
      <c r="HE325" s="862">
        <v>-4.1858296896708502E-2</v>
      </c>
      <c r="HF325" s="862">
        <v>-0.14721714838569255</v>
      </c>
      <c r="HG325" s="862">
        <v>-0.10706701700777632</v>
      </c>
      <c r="HH325" s="862">
        <v>-0.10706701700777632</v>
      </c>
      <c r="HI325" s="862">
        <v>-0.10706701700777632</v>
      </c>
      <c r="HJ325" s="862">
        <v>-0.10706701700777632</v>
      </c>
      <c r="HK325" s="862">
        <v>-0.10706701700777632</v>
      </c>
      <c r="HL325" s="862">
        <v>-0.10706701700777632</v>
      </c>
      <c r="HM325" s="862">
        <v>-0.10706701700777632</v>
      </c>
      <c r="HN325" s="862">
        <v>0.22925401237815635</v>
      </c>
      <c r="HO325" s="862">
        <v>0.22925401237815635</v>
      </c>
      <c r="HP325" s="862">
        <v>0.22925401237815635</v>
      </c>
      <c r="HQ325" s="862">
        <v>0.22925401237815635</v>
      </c>
      <c r="HR325" s="862">
        <v>0.22925401237815635</v>
      </c>
      <c r="HS325" s="862">
        <v>0.22925401237815635</v>
      </c>
      <c r="HT325" s="862">
        <v>0.22925401237815635</v>
      </c>
      <c r="HU325" s="862">
        <v>0.11954739194657016</v>
      </c>
      <c r="HV325" s="862">
        <v>0.11954739194657016</v>
      </c>
      <c r="HW325" s="862">
        <v>0.11954739194657016</v>
      </c>
      <c r="HX325" s="862">
        <v>0.11954739194657016</v>
      </c>
      <c r="HY325" s="862">
        <v>0.71512019578911179</v>
      </c>
      <c r="HZ325" s="862">
        <v>0.71512019578911179</v>
      </c>
      <c r="IA325" s="862">
        <v>0.16740953032828632</v>
      </c>
      <c r="IB325" s="862">
        <v>0.16740953032828632</v>
      </c>
      <c r="IC325" s="862">
        <v>0.16740953032828632</v>
      </c>
      <c r="ID325" s="862">
        <v>-1.3711801725598267</v>
      </c>
      <c r="IE325" s="862">
        <v>-1.3711801725598267</v>
      </c>
      <c r="IF325" s="862">
        <v>-1.3711801725598267</v>
      </c>
      <c r="IG325" s="862">
        <v>-1.3711801725598267</v>
      </c>
      <c r="IH325" s="862">
        <v>-0.61283498528819269</v>
      </c>
      <c r="II325" s="862">
        <v>-0.72062893851549248</v>
      </c>
      <c r="IJ325" s="862">
        <v>-0.72062893851549248</v>
      </c>
      <c r="IK325" s="862">
        <v>-0.72062893851549248</v>
      </c>
      <c r="IL325" s="862">
        <v>-0.72062893851549248</v>
      </c>
      <c r="IM325" s="862">
        <v>-0.72062893851549248</v>
      </c>
      <c r="IN325" s="862">
        <v>-0.72062893851549248</v>
      </c>
      <c r="IO325" s="862">
        <v>-0.72062893851549248</v>
      </c>
      <c r="IP325" s="862">
        <v>-0.19322882480407877</v>
      </c>
      <c r="IQ325" s="862">
        <v>-0.19322882480407877</v>
      </c>
      <c r="IR325" s="862">
        <v>-0.19322882480407877</v>
      </c>
      <c r="IS325" s="862">
        <v>-0.19322882480407877</v>
      </c>
      <c r="IT325" s="862">
        <v>-0.19322882480407877</v>
      </c>
      <c r="IU325" s="862">
        <v>-0.19322882480407877</v>
      </c>
      <c r="IV325" s="862">
        <v>-0.19322882480407877</v>
      </c>
      <c r="IW325" s="862">
        <v>-1.8805791373900149E-2</v>
      </c>
      <c r="IX325" s="862">
        <v>-1.8805791373900149E-2</v>
      </c>
      <c r="IY325" s="862">
        <v>-1.8805791373900149E-2</v>
      </c>
      <c r="IZ325" s="862">
        <v>-1.8805791373900149E-2</v>
      </c>
      <c r="JA325" s="862">
        <v>-1.8805791373900149E-2</v>
      </c>
      <c r="JB325" s="862">
        <v>3.8851275780109162E-2</v>
      </c>
      <c r="JC325" s="862">
        <v>3.8851275780109162E-2</v>
      </c>
      <c r="JD325" s="862">
        <v>3.8851275780109162E-2</v>
      </c>
      <c r="JE325" s="862">
        <v>3.8851275780109162E-2</v>
      </c>
      <c r="JF325" s="862">
        <v>4.684181994090153E-2</v>
      </c>
      <c r="JG325" s="862">
        <v>2.676675425194297E-2</v>
      </c>
      <c r="JH325" s="862">
        <v>2.676675425194297E-2</v>
      </c>
      <c r="JI325" s="862">
        <v>2.676675425194297E-2</v>
      </c>
      <c r="JJ325" s="862">
        <v>2.676675425194297E-2</v>
      </c>
      <c r="JK325" s="862">
        <v>2.676675425194297E-2</v>
      </c>
      <c r="JL325" s="862">
        <v>2.676675425194297E-2</v>
      </c>
      <c r="JM325" s="862">
        <v>2.676675425194297E-2</v>
      </c>
      <c r="JN325" s="862">
        <v>-0.16981778694678162</v>
      </c>
      <c r="JO325" s="862">
        <v>-0.16981778694678162</v>
      </c>
      <c r="JP325" s="862">
        <v>-0.16981778694678162</v>
      </c>
      <c r="JQ325" s="862">
        <v>-0.16981778694678162</v>
      </c>
      <c r="JR325" s="862">
        <v>-0.16981778694678162</v>
      </c>
      <c r="JS325" s="862">
        <v>-0.16981778694678162</v>
      </c>
      <c r="JT325" s="862">
        <v>-0.16981778694678162</v>
      </c>
      <c r="JU325" s="862">
        <v>-6.9735978635495854E-2</v>
      </c>
      <c r="JV325" s="862">
        <v>-6.9735978635495854E-2</v>
      </c>
      <c r="JW325" s="862">
        <v>-6.9735978635495854E-2</v>
      </c>
      <c r="JX325" s="862">
        <v>-6.9735978635495854E-2</v>
      </c>
      <c r="JY325" s="862">
        <v>4.6136786825105247E-2</v>
      </c>
      <c r="JZ325" s="862">
        <v>4.6136786825105247E-2</v>
      </c>
      <c r="KA325" s="862">
        <v>9.8476194310761045E-2</v>
      </c>
      <c r="KB325" s="862">
        <v>9.8476194310761045E-2</v>
      </c>
      <c r="KC325" s="862">
        <v>9.8476194310761045E-2</v>
      </c>
      <c r="KD325" s="862">
        <v>-1.5914620822717307</v>
      </c>
      <c r="KE325" s="862">
        <v>-1.5914620822717307</v>
      </c>
      <c r="KF325" s="862">
        <v>-1.5914620822717307</v>
      </c>
      <c r="KG325" s="862">
        <v>-1.5914620822717307</v>
      </c>
      <c r="KH325" s="862">
        <v>0.25726452905924635</v>
      </c>
      <c r="KI325" s="862">
        <v>0.19051304083564791</v>
      </c>
      <c r="KJ325" s="862">
        <v>0.19051304083564791</v>
      </c>
      <c r="KK325" s="862">
        <v>0.19051304083564791</v>
      </c>
      <c r="KL325" s="862">
        <v>0.19051304083564791</v>
      </c>
      <c r="KM325" s="862">
        <v>0.19051304083564791</v>
      </c>
      <c r="KN325" s="862">
        <v>0.19051304083564791</v>
      </c>
      <c r="KO325" s="862">
        <v>0.19051304083564791</v>
      </c>
      <c r="KP325" s="862">
        <v>0.32041741834600046</v>
      </c>
      <c r="KQ325" s="862">
        <v>0.32041741834600046</v>
      </c>
      <c r="KR325" s="862">
        <v>0.32041741834600046</v>
      </c>
      <c r="KS325" s="862">
        <v>0.32041741834600046</v>
      </c>
      <c r="KT325" s="862">
        <v>0.32041741834600046</v>
      </c>
      <c r="KU325" s="862">
        <v>0.32041741834600046</v>
      </c>
      <c r="KV325" s="862">
        <v>0.32041741834600046</v>
      </c>
      <c r="KW325" s="862">
        <v>-1.0461793084104443E-3</v>
      </c>
      <c r="KX325" s="862">
        <v>-1.0461793084104443E-3</v>
      </c>
      <c r="KY325" s="862">
        <v>-1.0461793084104443E-3</v>
      </c>
      <c r="KZ325" s="862">
        <v>-1.0461793084104443E-3</v>
      </c>
      <c r="LA325" s="862">
        <v>-1.0461793084104443E-3</v>
      </c>
      <c r="LB325" s="862">
        <v>-1.8317020310876231E-2</v>
      </c>
      <c r="LC325" s="862">
        <v>-1.8317020310876231E-2</v>
      </c>
      <c r="LD325" s="862">
        <v>-1.8317020310876231E-2</v>
      </c>
      <c r="LE325" s="862">
        <v>-1.8317020310876231E-2</v>
      </c>
      <c r="LF325" s="862">
        <v>-4.0150131377918008E-2</v>
      </c>
      <c r="LG325" s="862">
        <v>-2.0075065688957672E-2</v>
      </c>
      <c r="LH325" s="862">
        <v>-2.0075065688957672E-2</v>
      </c>
      <c r="LI325" s="862">
        <v>-2.0075065688957672E-2</v>
      </c>
      <c r="LJ325" s="862">
        <v>-2.0075065688957672E-2</v>
      </c>
      <c r="LK325" s="862">
        <v>-2.0075065688957672E-2</v>
      </c>
      <c r="LL325" s="862">
        <v>-2.0075065688957672E-2</v>
      </c>
      <c r="LM325" s="862">
        <v>-2.0075065688957672E-2</v>
      </c>
      <c r="LN325" s="862">
        <v>0.15283600825210542</v>
      </c>
      <c r="LO325" s="862">
        <v>0.15283600825210542</v>
      </c>
      <c r="LP325" s="862">
        <v>0.15283600825210542</v>
      </c>
      <c r="LQ325" s="862">
        <v>0.15283600825210542</v>
      </c>
      <c r="LR325" s="862">
        <v>0.15283600825210542</v>
      </c>
      <c r="LS325" s="862">
        <v>0.15283600825210542</v>
      </c>
      <c r="LT325" s="862">
        <v>0.15283600825210542</v>
      </c>
      <c r="LU325" s="862">
        <v>5.9773695973286856E-2</v>
      </c>
      <c r="LV325" s="862">
        <v>5.9773695973286856E-2</v>
      </c>
      <c r="LW325" s="862">
        <v>5.9773695973286856E-2</v>
      </c>
      <c r="LX325" s="862">
        <v>5.9773695973286856E-2</v>
      </c>
      <c r="LY325" s="862">
        <v>-2.30683934125544E-2</v>
      </c>
      <c r="LZ325" s="862">
        <v>-2.30683934125544E-2</v>
      </c>
      <c r="MA325" s="862">
        <v>-0.76811431562390808</v>
      </c>
      <c r="MB325" s="862">
        <v>-0.76811431562390808</v>
      </c>
      <c r="MC325" s="862">
        <v>-0.76811431562390808</v>
      </c>
      <c r="MD325" s="862">
        <v>-1.5379005076472145</v>
      </c>
      <c r="ME325" s="862">
        <v>-1.5379005076472145</v>
      </c>
      <c r="MF325" s="862">
        <v>-1.5379005076472145</v>
      </c>
      <c r="MG325" s="862">
        <v>-1.5379005076472145</v>
      </c>
      <c r="MH325" s="862">
        <v>-0.86575611324178769</v>
      </c>
      <c r="MI325" s="862">
        <v>-0.86030123341840081</v>
      </c>
      <c r="MJ325" s="862">
        <v>-0.86030123341840081</v>
      </c>
      <c r="MK325" s="862">
        <v>-0.86030123341840081</v>
      </c>
      <c r="ML325" s="862">
        <v>-0.86030123341840081</v>
      </c>
      <c r="MM325" s="862">
        <v>-0.86030123341840081</v>
      </c>
      <c r="MN325" s="862">
        <v>-0.86030123341840081</v>
      </c>
      <c r="MO325" s="862">
        <v>-0.86030123341840081</v>
      </c>
      <c r="MP325" s="862">
        <v>-0.56501086746507845</v>
      </c>
      <c r="MQ325" s="862">
        <v>-0.56501086746507845</v>
      </c>
      <c r="MR325" s="862">
        <v>-0.56501086746507845</v>
      </c>
      <c r="MS325" s="862">
        <v>-0.56501086746507845</v>
      </c>
      <c r="MT325" s="862">
        <v>-0.56501086746507845</v>
      </c>
      <c r="MU325" s="862">
        <v>-0.56501086746507845</v>
      </c>
      <c r="MV325" s="862">
        <v>-0.56501086746507845</v>
      </c>
      <c r="MW325" s="862">
        <v>-7.5119846866659401E-2</v>
      </c>
      <c r="MX325" s="862">
        <v>-7.5119846866659401E-2</v>
      </c>
      <c r="MY325" s="862">
        <v>-7.5119846866659401E-2</v>
      </c>
      <c r="MZ325" s="862">
        <v>-7.5119846866659401E-2</v>
      </c>
      <c r="NA325" s="862">
        <v>-7.5119846866659401E-2</v>
      </c>
      <c r="NB325" s="862">
        <v>-0.17760583213764569</v>
      </c>
      <c r="NC325" s="862">
        <v>-0.17760583213764569</v>
      </c>
      <c r="ND325" s="862">
        <v>-0.17760583213764569</v>
      </c>
      <c r="NE325" s="862">
        <v>-0.17760583213764569</v>
      </c>
      <c r="NF325" s="862">
        <v>-0.32789273958631338</v>
      </c>
      <c r="NG325" s="862">
        <v>-0.32789273958631338</v>
      </c>
      <c r="NH325" s="862">
        <v>-0.32789273958631338</v>
      </c>
      <c r="NI325" s="862">
        <v>-0.32789273958631338</v>
      </c>
      <c r="NJ325" s="862">
        <v>-0.32789273958631338</v>
      </c>
      <c r="NK325" s="862">
        <v>-0.32789273958631338</v>
      </c>
      <c r="NL325" s="862">
        <v>-0.32789273958631338</v>
      </c>
      <c r="NM325" s="862">
        <v>-0.32789273958631338</v>
      </c>
      <c r="NN325" s="862">
        <v>0.15283600825210542</v>
      </c>
      <c r="NO325" s="862">
        <v>0.15283600825210542</v>
      </c>
      <c r="NP325" s="862">
        <v>0.15283600825210542</v>
      </c>
      <c r="NQ325" s="862">
        <v>0.15283600825210542</v>
      </c>
      <c r="NR325" s="862">
        <v>0.15283600825210542</v>
      </c>
      <c r="NS325" s="862">
        <v>0.15283600825210542</v>
      </c>
      <c r="NT325" s="862">
        <v>0.15283600825210542</v>
      </c>
      <c r="NU325" s="862">
        <v>5.9773695973286856E-2</v>
      </c>
      <c r="NV325" s="862">
        <v>5.9773695973286856E-2</v>
      </c>
      <c r="NW325" s="862">
        <v>5.9773695973286856E-2</v>
      </c>
      <c r="NX325" s="862">
        <v>5.9773695973286856E-2</v>
      </c>
      <c r="NY325" s="862">
        <v>-2.30683934125544E-2</v>
      </c>
      <c r="NZ325" s="862">
        <v>-2.30683934125544E-2</v>
      </c>
      <c r="OA325" s="862">
        <v>-0.76811431562390808</v>
      </c>
      <c r="OB325" s="862">
        <v>-0.76811431562390808</v>
      </c>
      <c r="OC325" s="862">
        <v>-0.76811431562390808</v>
      </c>
      <c r="OD325" s="862">
        <v>-1.5379005076472145</v>
      </c>
      <c r="OE325" s="862">
        <v>-1.5379005076472145</v>
      </c>
      <c r="OF325" s="862">
        <v>-1.5379005076472145</v>
      </c>
      <c r="OG325" s="862">
        <v>-1.5379005076472145</v>
      </c>
      <c r="OH325" s="862">
        <v>-0.86575611324178769</v>
      </c>
      <c r="OI325" s="862">
        <v>-0.86030123341840081</v>
      </c>
      <c r="OJ325" s="862">
        <v>-0.86030123341840081</v>
      </c>
      <c r="OK325" s="862">
        <v>-0.86030123341840081</v>
      </c>
      <c r="OL325" s="862">
        <v>-0.86030123341840081</v>
      </c>
      <c r="OM325" s="862">
        <v>-0.86030123341840081</v>
      </c>
      <c r="ON325" s="862">
        <v>-0.86030123341840081</v>
      </c>
      <c r="OO325" s="862">
        <v>-0.86030123341840081</v>
      </c>
      <c r="OP325" s="862">
        <v>-0.56501086746507845</v>
      </c>
      <c r="OQ325" s="862">
        <v>-0.56501086746507845</v>
      </c>
      <c r="OR325" s="862">
        <v>-0.56501086746507845</v>
      </c>
      <c r="OS325" s="862">
        <v>-0.56501086746507845</v>
      </c>
      <c r="OT325" s="862">
        <v>-0.56501086746507845</v>
      </c>
      <c r="OU325" s="862">
        <v>-0.56501086746507845</v>
      </c>
      <c r="OV325" s="862">
        <v>-0.56501086746507845</v>
      </c>
      <c r="OW325" s="862">
        <v>-7.5119846866659401E-2</v>
      </c>
      <c r="OX325" s="862">
        <v>-7.5119846866659401E-2</v>
      </c>
      <c r="OY325" s="862">
        <v>-7.5119846866659401E-2</v>
      </c>
      <c r="OZ325" s="862">
        <v>-7.5119846866659401E-2</v>
      </c>
      <c r="PA325" s="862">
        <v>-7.5119846866659401E-2</v>
      </c>
      <c r="PB325" s="862">
        <v>-0.17760583213764569</v>
      </c>
      <c r="PC325" s="862">
        <v>-0.17760583213764569</v>
      </c>
      <c r="PD325" s="862">
        <v>-0.17760583213764569</v>
      </c>
      <c r="PE325" s="862">
        <v>-0.17760583213764569</v>
      </c>
      <c r="PF325" s="862">
        <v>-0.32789273958631338</v>
      </c>
      <c r="PG325" s="862">
        <v>-0.32789273958631338</v>
      </c>
      <c r="PH325" s="862">
        <v>-0.32789273958631338</v>
      </c>
      <c r="PI325" s="862">
        <v>-0.32789273958631338</v>
      </c>
      <c r="PJ325" s="862">
        <v>-0.32789273958631338</v>
      </c>
      <c r="PK325" s="862">
        <v>-0.32789273958631338</v>
      </c>
      <c r="PL325" s="862">
        <v>-0.32789273958631338</v>
      </c>
      <c r="PM325" s="862">
        <v>-0.32789273958631338</v>
      </c>
      <c r="PN325" s="862">
        <v>0.15283600825210542</v>
      </c>
      <c r="PO325" s="862">
        <v>0.15283600825210542</v>
      </c>
      <c r="PP325" s="862">
        <v>0.15283600825210542</v>
      </c>
      <c r="PQ325" s="862">
        <v>0.15283600825210542</v>
      </c>
      <c r="PR325" s="862">
        <v>0.15283600825210542</v>
      </c>
      <c r="PS325" s="862">
        <v>0.15283600825210542</v>
      </c>
      <c r="PT325" s="862">
        <v>0.15283600825210542</v>
      </c>
      <c r="PU325" s="862">
        <v>5.9773695973286856E-2</v>
      </c>
      <c r="PV325" s="862">
        <v>5.9773695973286856E-2</v>
      </c>
      <c r="PW325" s="862">
        <v>5.9773695973286856E-2</v>
      </c>
      <c r="PX325" s="862">
        <v>5.9773695973286856E-2</v>
      </c>
      <c r="PY325" s="862">
        <v>-2.30683934125544E-2</v>
      </c>
      <c r="PZ325" s="862">
        <v>-2.30683934125544E-2</v>
      </c>
      <c r="QA325" s="862">
        <v>-0.76811431562390808</v>
      </c>
      <c r="QB325" s="862">
        <v>-0.76811431562390808</v>
      </c>
      <c r="QC325" s="862">
        <v>-0.76811431562390808</v>
      </c>
      <c r="QD325" s="862">
        <v>-1.5379005076472145</v>
      </c>
      <c r="QE325" s="862">
        <v>-1.5379005076472145</v>
      </c>
      <c r="QF325" s="862">
        <v>-1.5379005076472145</v>
      </c>
      <c r="QG325" s="862">
        <v>-1.5379005076472145</v>
      </c>
      <c r="QH325" s="862">
        <v>-0.86575611324178769</v>
      </c>
      <c r="QI325" s="862">
        <v>-0.86030123341840081</v>
      </c>
      <c r="QJ325" s="862">
        <v>-0.86030123341840081</v>
      </c>
      <c r="QK325" s="862">
        <v>-0.86030123341840081</v>
      </c>
      <c r="QL325" s="862">
        <v>-0.86030123341840081</v>
      </c>
      <c r="QM325" s="862">
        <v>-0.86030123341840081</v>
      </c>
      <c r="QN325" s="862">
        <v>-0.86030123341840081</v>
      </c>
      <c r="QO325" s="862">
        <v>-0.86030123341840081</v>
      </c>
      <c r="QP325" s="862">
        <v>-0.56501086746507845</v>
      </c>
      <c r="QQ325" s="862">
        <v>-0.56501086746507845</v>
      </c>
      <c r="QR325" s="862">
        <v>-0.56501086746507845</v>
      </c>
      <c r="QS325" s="862">
        <v>-0.56501086746507845</v>
      </c>
      <c r="QT325" s="862">
        <v>-0.56501086746507845</v>
      </c>
      <c r="QU325" s="862">
        <v>-0.56501086746507845</v>
      </c>
      <c r="QV325" s="862">
        <v>-0.56501086746507845</v>
      </c>
      <c r="QW325" s="862">
        <v>-7.5119846866659401E-2</v>
      </c>
      <c r="QX325" s="862">
        <v>-7.5119846866659401E-2</v>
      </c>
      <c r="QY325" s="862">
        <v>-7.5119846866659401E-2</v>
      </c>
      <c r="QZ325" s="862">
        <v>-7.5119846866659401E-2</v>
      </c>
      <c r="RA325" s="862">
        <v>-7.5119846866659401E-2</v>
      </c>
      <c r="RB325" s="862">
        <v>-0.17760583213764569</v>
      </c>
      <c r="RC325" s="862">
        <v>-0.17760583213764569</v>
      </c>
      <c r="RD325" s="862">
        <v>-0.17760583213764569</v>
      </c>
      <c r="RE325" s="862">
        <v>-0.17760583213764569</v>
      </c>
      <c r="RF325" s="862">
        <v>-0.32789273958631338</v>
      </c>
      <c r="RG325" s="862">
        <v>-0.32789273958631338</v>
      </c>
      <c r="RH325" s="862">
        <v>-0.32789273958631338</v>
      </c>
      <c r="RI325" s="862">
        <v>-0.32789273958631338</v>
      </c>
      <c r="RJ325" s="862">
        <v>-0.32789273958631338</v>
      </c>
      <c r="RK325" s="862">
        <v>-0.32789273958631338</v>
      </c>
      <c r="RL325" s="862">
        <v>-0.32789273958631338</v>
      </c>
      <c r="RM325" s="862">
        <v>-0.32789273958631338</v>
      </c>
      <c r="RN325" s="862">
        <v>0.15283600825210542</v>
      </c>
      <c r="RO325" s="862">
        <v>0.15283600825210542</v>
      </c>
      <c r="RP325" s="862">
        <v>0.15283600825210542</v>
      </c>
      <c r="RQ325" s="862">
        <v>0.15283600825210542</v>
      </c>
      <c r="RR325" s="862">
        <v>0.15283600825210542</v>
      </c>
      <c r="RS325" s="862">
        <v>0.15283600825210542</v>
      </c>
      <c r="RT325" s="862">
        <v>0.15283600825210542</v>
      </c>
      <c r="RU325" s="862">
        <v>5.9773695973286856E-2</v>
      </c>
      <c r="RV325" s="862">
        <v>5.9773695973286856E-2</v>
      </c>
      <c r="RW325" s="862">
        <v>5.9773695973286856E-2</v>
      </c>
      <c r="RX325" s="862">
        <v>5.9773695973286856E-2</v>
      </c>
      <c r="RY325" s="862">
        <v>-2.30683934125544E-2</v>
      </c>
      <c r="RZ325" s="862">
        <v>-2.30683934125544E-2</v>
      </c>
      <c r="SA325" s="862">
        <v>-0.76811431562390808</v>
      </c>
      <c r="SB325" s="862">
        <v>-0.76811431562390808</v>
      </c>
      <c r="SC325" s="862">
        <v>-0.76811431562390808</v>
      </c>
      <c r="SD325" s="862">
        <v>-1.5379005076472145</v>
      </c>
      <c r="SE325" s="862">
        <v>-1.5379005076472145</v>
      </c>
      <c r="SF325" s="862">
        <v>-1.5379005076472145</v>
      </c>
      <c r="SG325" s="862">
        <v>-1.5379005076472145</v>
      </c>
      <c r="SH325" s="862">
        <v>-0.86575611324178769</v>
      </c>
      <c r="SI325" s="862">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934</v>
      </c>
      <c r="J326" s="764"/>
      <c r="K326" s="862">
        <v>0</v>
      </c>
      <c r="L326" s="862">
        <v>0</v>
      </c>
      <c r="M326" s="862">
        <v>0</v>
      </c>
      <c r="N326" s="862">
        <v>0</v>
      </c>
      <c r="O326" s="862">
        <v>0</v>
      </c>
      <c r="P326" s="862">
        <v>0</v>
      </c>
      <c r="Q326" s="862">
        <v>0</v>
      </c>
      <c r="R326" s="862">
        <v>0</v>
      </c>
      <c r="S326" s="862">
        <v>0</v>
      </c>
      <c r="T326" s="862">
        <v>0</v>
      </c>
      <c r="U326" s="862">
        <v>0</v>
      </c>
      <c r="V326" s="862">
        <v>0</v>
      </c>
      <c r="W326" s="862">
        <v>0</v>
      </c>
      <c r="X326" s="862">
        <v>0</v>
      </c>
      <c r="Y326" s="862">
        <v>0</v>
      </c>
      <c r="Z326" s="862">
        <v>0</v>
      </c>
      <c r="AA326" s="862">
        <v>0</v>
      </c>
      <c r="AB326" s="862">
        <v>0</v>
      </c>
      <c r="AC326" s="862">
        <v>0</v>
      </c>
      <c r="AD326" s="862">
        <v>0</v>
      </c>
      <c r="AE326" s="862">
        <v>0</v>
      </c>
      <c r="AF326" s="862">
        <v>0</v>
      </c>
      <c r="AG326" s="862">
        <v>0</v>
      </c>
      <c r="AH326" s="862">
        <v>0</v>
      </c>
      <c r="AI326" s="862">
        <v>0</v>
      </c>
      <c r="AJ326" s="862">
        <v>0</v>
      </c>
      <c r="AK326" s="862">
        <v>0</v>
      </c>
      <c r="AL326" s="862">
        <v>0</v>
      </c>
      <c r="AM326" s="862">
        <v>0</v>
      </c>
      <c r="AN326" s="862">
        <v>0</v>
      </c>
      <c r="AO326" s="862">
        <v>0</v>
      </c>
      <c r="AP326" s="862">
        <v>0</v>
      </c>
      <c r="AQ326" s="862">
        <v>0</v>
      </c>
      <c r="AR326" s="862">
        <v>0</v>
      </c>
      <c r="AS326" s="862">
        <v>0</v>
      </c>
      <c r="AT326" s="862">
        <v>0</v>
      </c>
      <c r="AU326" s="862">
        <v>0</v>
      </c>
      <c r="AV326" s="862">
        <v>0</v>
      </c>
      <c r="AW326" s="862">
        <v>-2.9327658700101011E-2</v>
      </c>
      <c r="AX326" s="862">
        <v>-2.9327658700101011E-2</v>
      </c>
      <c r="AY326" s="862">
        <v>-2.9327658700101011E-2</v>
      </c>
      <c r="AZ326" s="862">
        <v>-2.9327658700101011E-2</v>
      </c>
      <c r="BA326" s="862">
        <v>-2.9327658700101011E-2</v>
      </c>
      <c r="BB326" s="862">
        <v>-0.24420801918926038</v>
      </c>
      <c r="BC326" s="862">
        <v>-0.24420801918926038</v>
      </c>
      <c r="BD326" s="862">
        <v>-0.24420801918926038</v>
      </c>
      <c r="BE326" s="862">
        <v>-0.24420801918926038</v>
      </c>
      <c r="BF326" s="862">
        <v>-0.12714208269673399</v>
      </c>
      <c r="BG326" s="862">
        <v>-0.12045039413375047</v>
      </c>
      <c r="BH326" s="862">
        <v>-0.12045039413375047</v>
      </c>
      <c r="BI326" s="862">
        <v>-0.12045039413375047</v>
      </c>
      <c r="BJ326" s="862">
        <v>-0.12045039413375047</v>
      </c>
      <c r="BK326" s="862">
        <v>-0.12045039413375047</v>
      </c>
      <c r="BL326" s="862">
        <v>-0.12045039413375047</v>
      </c>
      <c r="BM326" s="862">
        <v>-0.12045039413375047</v>
      </c>
      <c r="BN326" s="862">
        <v>-6.7927114778712827E-2</v>
      </c>
      <c r="BO326" s="862">
        <v>-6.7927114778712827E-2</v>
      </c>
      <c r="BP326" s="862">
        <v>-6.7927114778712827E-2</v>
      </c>
      <c r="BQ326" s="862">
        <v>-6.7927114778712827E-2</v>
      </c>
      <c r="BR326" s="862">
        <v>-6.7927114778712827E-2</v>
      </c>
      <c r="BS326" s="862">
        <v>-6.7927114778712827E-2</v>
      </c>
      <c r="BT326" s="862">
        <v>-6.7927114778712827E-2</v>
      </c>
      <c r="BU326" s="862">
        <v>0</v>
      </c>
      <c r="BV326" s="862">
        <v>0</v>
      </c>
      <c r="BW326" s="862">
        <v>0</v>
      </c>
      <c r="BX326" s="862">
        <v>0</v>
      </c>
      <c r="BY326" s="862">
        <v>0</v>
      </c>
      <c r="BZ326" s="862">
        <v>0</v>
      </c>
      <c r="CA326" s="862">
        <v>-0.23634286634581958</v>
      </c>
      <c r="CB326" s="862">
        <v>-0.23634286634581958</v>
      </c>
      <c r="CC326" s="862">
        <v>-0.23634286634581958</v>
      </c>
      <c r="CD326" s="862">
        <v>-0.35613664851103266</v>
      </c>
      <c r="CE326" s="862">
        <v>-0.35613664851103266</v>
      </c>
      <c r="CF326" s="862">
        <v>-0.35613664851103266</v>
      </c>
      <c r="CG326" s="862">
        <v>-0.35613664851103266</v>
      </c>
      <c r="CH326" s="862">
        <v>-0.49248751683108161</v>
      </c>
      <c r="CI326" s="862">
        <v>-0.43188591633932827</v>
      </c>
      <c r="CJ326" s="862">
        <v>-0.43188591633932827</v>
      </c>
      <c r="CK326" s="862">
        <v>-0.43188591633932827</v>
      </c>
      <c r="CL326" s="862">
        <v>-0.43188591633932827</v>
      </c>
      <c r="CM326" s="862">
        <v>-0.43188591633932827</v>
      </c>
      <c r="CN326" s="862">
        <v>-0.43188591633932827</v>
      </c>
      <c r="CO326" s="862">
        <v>-0.43188591633932827</v>
      </c>
      <c r="CP326" s="862">
        <v>0</v>
      </c>
      <c r="CQ326" s="862">
        <v>0</v>
      </c>
      <c r="CR326" s="862">
        <v>0</v>
      </c>
      <c r="CS326" s="862">
        <v>0</v>
      </c>
      <c r="CT326" s="862">
        <v>0</v>
      </c>
      <c r="CU326" s="862">
        <v>0</v>
      </c>
      <c r="CV326" s="862">
        <v>0</v>
      </c>
      <c r="CW326" s="862">
        <v>0</v>
      </c>
      <c r="CX326" s="862">
        <v>0</v>
      </c>
      <c r="CY326" s="862">
        <v>0</v>
      </c>
      <c r="CZ326" s="862">
        <v>0</v>
      </c>
      <c r="DA326" s="862">
        <v>0</v>
      </c>
      <c r="DB326" s="862">
        <v>0</v>
      </c>
      <c r="DC326" s="862">
        <v>0</v>
      </c>
      <c r="DD326" s="862">
        <v>0</v>
      </c>
      <c r="DE326" s="862">
        <v>0</v>
      </c>
      <c r="DF326" s="862">
        <v>0</v>
      </c>
      <c r="DG326" s="862">
        <v>0</v>
      </c>
      <c r="DH326" s="862">
        <v>0</v>
      </c>
      <c r="DI326" s="862">
        <v>0</v>
      </c>
      <c r="DJ326" s="862">
        <v>0</v>
      </c>
      <c r="DK326" s="862">
        <v>0</v>
      </c>
      <c r="DL326" s="862">
        <v>0</v>
      </c>
      <c r="DM326" s="862">
        <v>0</v>
      </c>
      <c r="DN326" s="862">
        <v>8.490889347337216E-3</v>
      </c>
      <c r="DO326" s="862">
        <v>8.490889347337216E-3</v>
      </c>
      <c r="DP326" s="862">
        <v>8.490889347337216E-3</v>
      </c>
      <c r="DQ326" s="862">
        <v>8.490889347337216E-3</v>
      </c>
      <c r="DR326" s="862">
        <v>8.490889347337216E-3</v>
      </c>
      <c r="DS326" s="862">
        <v>8.490889347337216E-3</v>
      </c>
      <c r="DT326" s="862">
        <v>8.490889347337216E-3</v>
      </c>
      <c r="DU326" s="862">
        <v>9.9622826622169924E-3</v>
      </c>
      <c r="DV326" s="862">
        <v>9.9622826622169924E-3</v>
      </c>
      <c r="DW326" s="862">
        <v>9.9622826622169924E-3</v>
      </c>
      <c r="DX326" s="862">
        <v>9.9622826622169924E-3</v>
      </c>
      <c r="DY326" s="862">
        <v>0.10380777035648681</v>
      </c>
      <c r="DZ326" s="862">
        <v>0.10380777035648681</v>
      </c>
      <c r="EA326" s="862">
        <v>0.67948574074422563</v>
      </c>
      <c r="EB326" s="862">
        <v>0.67948574074422563</v>
      </c>
      <c r="EC326" s="862">
        <v>0.67948574074422563</v>
      </c>
      <c r="ED326" s="862">
        <v>0.60852510340582011</v>
      </c>
      <c r="EE326" s="862">
        <v>0.60852510340582011</v>
      </c>
      <c r="EF326" s="862">
        <v>0.60852510340582011</v>
      </c>
      <c r="EG326" s="862">
        <v>0.60852510340582011</v>
      </c>
      <c r="EH326" s="862">
        <v>6.4970022569013075E-2</v>
      </c>
      <c r="EI326" s="862">
        <v>0.1012020001641396</v>
      </c>
      <c r="EJ326" s="862">
        <v>0.1012020001641396</v>
      </c>
      <c r="EK326" s="862">
        <v>0.1012020001641396</v>
      </c>
      <c r="EL326" s="862">
        <v>0.1012020001641396</v>
      </c>
      <c r="EM326" s="862">
        <v>0.1012020001641396</v>
      </c>
      <c r="EN326" s="862">
        <v>0.1012020001641396</v>
      </c>
      <c r="EO326" s="862">
        <v>0.1012020001641396</v>
      </c>
      <c r="EP326" s="862">
        <v>0.14186420048907067</v>
      </c>
      <c r="EQ326" s="862">
        <v>0.14186420048907067</v>
      </c>
      <c r="ER326" s="862">
        <v>0.14186420048907067</v>
      </c>
      <c r="ES326" s="862">
        <v>0.14186420048907067</v>
      </c>
      <c r="ET326" s="862">
        <v>0.14186420048907067</v>
      </c>
      <c r="EU326" s="862">
        <v>0.14186420048907067</v>
      </c>
      <c r="EV326" s="862">
        <v>0.14186420048907067</v>
      </c>
      <c r="EW326" s="862">
        <v>1.3001304449620221E-2</v>
      </c>
      <c r="EX326" s="862">
        <v>1.3001304449620221E-2</v>
      </c>
      <c r="EY326" s="862">
        <v>1.3001304449620221E-2</v>
      </c>
      <c r="EZ326" s="862">
        <v>1.3001304449620221E-2</v>
      </c>
      <c r="FA326" s="862">
        <v>1.3001304449620221E-2</v>
      </c>
      <c r="FB326" s="862">
        <v>-2.6065874231163022E-2</v>
      </c>
      <c r="FC326" s="862">
        <v>-2.6065874231163022E-2</v>
      </c>
      <c r="FD326" s="862">
        <v>-2.6065874231163022E-2</v>
      </c>
      <c r="FE326" s="862">
        <v>-2.6065874231163022E-2</v>
      </c>
      <c r="FF326" s="862">
        <v>3.3458442814930045E-2</v>
      </c>
      <c r="FG326" s="862">
        <v>-6.6916885629861866E-3</v>
      </c>
      <c r="FH326" s="862">
        <v>-6.6916885629861866E-3</v>
      </c>
      <c r="FI326" s="862">
        <v>-6.6916885629861866E-3</v>
      </c>
      <c r="FJ326" s="862">
        <v>-6.6916885629861866E-3</v>
      </c>
      <c r="FK326" s="862">
        <v>-6.6916885629861866E-3</v>
      </c>
      <c r="FL326" s="862">
        <v>-6.6916885629861866E-3</v>
      </c>
      <c r="FM326" s="862">
        <v>-6.6916885629861866E-3</v>
      </c>
      <c r="FN326" s="862">
        <v>-0.35661735258824567</v>
      </c>
      <c r="FO326" s="862">
        <v>-0.35661735258824567</v>
      </c>
      <c r="FP326" s="862">
        <v>-0.35661735258824567</v>
      </c>
      <c r="FQ326" s="862">
        <v>-0.35661735258824567</v>
      </c>
      <c r="FR326" s="862">
        <v>-0.35661735258824567</v>
      </c>
      <c r="FS326" s="862">
        <v>-0.35661735258824567</v>
      </c>
      <c r="FT326" s="862">
        <v>-0.35661735258824567</v>
      </c>
      <c r="FU326" s="862">
        <v>-0.17932108791985257</v>
      </c>
      <c r="FV326" s="862">
        <v>-0.17932108791985257</v>
      </c>
      <c r="FW326" s="862">
        <v>-0.17932108791985257</v>
      </c>
      <c r="FX326" s="862">
        <v>-0.17932108791985257</v>
      </c>
      <c r="FY326" s="862">
        <v>1.1534196706280753E-2</v>
      </c>
      <c r="FZ326" s="862">
        <v>1.1534196706280753E-2</v>
      </c>
      <c r="GA326" s="862">
        <v>1.2506476677466187</v>
      </c>
      <c r="GB326" s="862">
        <v>1.2506476677466187</v>
      </c>
      <c r="GC326" s="862">
        <v>1.2506476677466187</v>
      </c>
      <c r="GD326" s="862">
        <v>0.89586036285896053</v>
      </c>
      <c r="GE326" s="862">
        <v>0.89586036285896053</v>
      </c>
      <c r="GF326" s="862">
        <v>0.89586036285896053</v>
      </c>
      <c r="GG326" s="862">
        <v>0.89586036285896053</v>
      </c>
      <c r="GH326" s="862">
        <v>-0.77632998119369034</v>
      </c>
      <c r="GI326" s="862">
        <v>-0.90122396126391813</v>
      </c>
      <c r="GJ326" s="862">
        <v>-0.90122396126391813</v>
      </c>
      <c r="GK326" s="862">
        <v>-0.90122396126391813</v>
      </c>
      <c r="GL326" s="862">
        <v>-0.90122396126391813</v>
      </c>
      <c r="GM326" s="862">
        <v>-0.90122396126391813</v>
      </c>
      <c r="GN326" s="862">
        <v>-0.90122396126391813</v>
      </c>
      <c r="GO326" s="862">
        <v>-0.90122396126391813</v>
      </c>
      <c r="GP326" s="862">
        <v>-0.48674096374696951</v>
      </c>
      <c r="GQ326" s="862">
        <v>-0.48674096374696951</v>
      </c>
      <c r="GR326" s="862">
        <v>-0.48674096374696951</v>
      </c>
      <c r="GS326" s="862">
        <v>-0.48674096374696951</v>
      </c>
      <c r="GT326" s="862">
        <v>-0.48674096374696951</v>
      </c>
      <c r="GU326" s="862">
        <v>-0.48674096374696951</v>
      </c>
      <c r="GV326" s="862">
        <v>-0.48674096374696951</v>
      </c>
      <c r="GW326" s="862">
        <v>6.7531686303592409E-3</v>
      </c>
      <c r="GX326" s="862">
        <v>6.7531686303592409E-3</v>
      </c>
      <c r="GY326" s="862">
        <v>6.7531686303592409E-3</v>
      </c>
      <c r="GZ326" s="862">
        <v>6.7531686303592409E-3</v>
      </c>
      <c r="HA326" s="862">
        <v>6.7531686303592409E-3</v>
      </c>
      <c r="HB326" s="862">
        <v>4.5760501308017787E-2</v>
      </c>
      <c r="HC326" s="862">
        <v>4.5760501308017787E-2</v>
      </c>
      <c r="HD326" s="862">
        <v>4.5760501308017787E-2</v>
      </c>
      <c r="HE326" s="862">
        <v>4.5760501308017787E-2</v>
      </c>
      <c r="HF326" s="862">
        <v>-6.691688562987963E-3</v>
      </c>
      <c r="HG326" s="862">
        <v>2.0075065688955007E-2</v>
      </c>
      <c r="HH326" s="862">
        <v>2.0075065688955007E-2</v>
      </c>
      <c r="HI326" s="862">
        <v>2.0075065688955007E-2</v>
      </c>
      <c r="HJ326" s="862">
        <v>2.0075065688955007E-2</v>
      </c>
      <c r="HK326" s="862">
        <v>2.0075065688955007E-2</v>
      </c>
      <c r="HL326" s="862">
        <v>2.0075065688955007E-2</v>
      </c>
      <c r="HM326" s="862">
        <v>2.0075065688955007E-2</v>
      </c>
      <c r="HN326" s="862">
        <v>0.21227223368347747</v>
      </c>
      <c r="HO326" s="862">
        <v>0.21227223368347747</v>
      </c>
      <c r="HP326" s="862">
        <v>0.21227223368347747</v>
      </c>
      <c r="HQ326" s="862">
        <v>0.21227223368347747</v>
      </c>
      <c r="HR326" s="862">
        <v>0.21227223368347747</v>
      </c>
      <c r="HS326" s="862">
        <v>0.21227223368347747</v>
      </c>
      <c r="HT326" s="862">
        <v>0.21227223368347747</v>
      </c>
      <c r="HU326" s="862">
        <v>0.10958510928435761</v>
      </c>
      <c r="HV326" s="862">
        <v>0.10958510928435761</v>
      </c>
      <c r="HW326" s="862">
        <v>0.10958510928435761</v>
      </c>
      <c r="HX326" s="862">
        <v>0.10958510928435761</v>
      </c>
      <c r="HY326" s="862">
        <v>0.35756009789455678</v>
      </c>
      <c r="HZ326" s="862">
        <v>0.35756009789455678</v>
      </c>
      <c r="IA326" s="862">
        <v>1.211257190022315</v>
      </c>
      <c r="IB326" s="862">
        <v>1.211257190022315</v>
      </c>
      <c r="IC326" s="862">
        <v>1.211257190022315</v>
      </c>
      <c r="ID326" s="862">
        <v>0.99792943477380636</v>
      </c>
      <c r="IE326" s="862">
        <v>0.99792943477380636</v>
      </c>
      <c r="IF326" s="862">
        <v>0.99792943477380636</v>
      </c>
      <c r="IG326" s="862">
        <v>0.99792943477380636</v>
      </c>
      <c r="IH326" s="862">
        <v>1.8432617461758518</v>
      </c>
      <c r="II326" s="862">
        <v>2.0238584854968851</v>
      </c>
      <c r="IJ326" s="862">
        <v>2.0238584854968851</v>
      </c>
      <c r="IK326" s="862">
        <v>2.0238584854968851</v>
      </c>
      <c r="IL326" s="862">
        <v>2.0238584854968851</v>
      </c>
      <c r="IM326" s="862">
        <v>2.0238584854968851</v>
      </c>
      <c r="IN326" s="862">
        <v>2.0238584854968851</v>
      </c>
      <c r="IO326" s="862">
        <v>2.0238584854968851</v>
      </c>
      <c r="IP326" s="862">
        <v>0.3815657806257704</v>
      </c>
      <c r="IQ326" s="862">
        <v>0.3815657806257704</v>
      </c>
      <c r="IR326" s="862">
        <v>0.3815657806257704</v>
      </c>
      <c r="IS326" s="862">
        <v>0.3815657806257704</v>
      </c>
      <c r="IT326" s="862">
        <v>0.3815657806257704</v>
      </c>
      <c r="IU326" s="862">
        <v>0.3815657806257704</v>
      </c>
      <c r="IV326" s="862">
        <v>0.3815657806257704</v>
      </c>
      <c r="IW326" s="862">
        <v>-4.5153179228901053E-2</v>
      </c>
      <c r="IX326" s="862">
        <v>-4.5153179228901053E-2</v>
      </c>
      <c r="IY326" s="862">
        <v>-4.5153179228901053E-2</v>
      </c>
      <c r="IZ326" s="862">
        <v>-4.5153179228901053E-2</v>
      </c>
      <c r="JA326" s="862">
        <v>-4.5153179228901053E-2</v>
      </c>
      <c r="JB326" s="862">
        <v>-8.8802916068823734E-2</v>
      </c>
      <c r="JC326" s="862">
        <v>-8.8802916068823734E-2</v>
      </c>
      <c r="JD326" s="862">
        <v>-8.8802916068823734E-2</v>
      </c>
      <c r="JE326" s="862">
        <v>-8.8802916068823734E-2</v>
      </c>
      <c r="JF326" s="862">
        <v>-0.11375870557076162</v>
      </c>
      <c r="JG326" s="862">
        <v>-0.12045039413374869</v>
      </c>
      <c r="JH326" s="862">
        <v>-0.12045039413374869</v>
      </c>
      <c r="JI326" s="862">
        <v>-0.12045039413374869</v>
      </c>
      <c r="JJ326" s="862">
        <v>-0.12045039413374869</v>
      </c>
      <c r="JK326" s="862">
        <v>-0.12045039413374869</v>
      </c>
      <c r="JL326" s="862">
        <v>-0.12045039413374869</v>
      </c>
      <c r="JM326" s="862">
        <v>-0.12045039413374869</v>
      </c>
      <c r="JN326" s="862">
        <v>-0.18679956564145872</v>
      </c>
      <c r="JO326" s="862">
        <v>-0.18679956564145872</v>
      </c>
      <c r="JP326" s="862">
        <v>-0.18679956564145872</v>
      </c>
      <c r="JQ326" s="862">
        <v>-0.18679956564145872</v>
      </c>
      <c r="JR326" s="862">
        <v>-0.18679956564145872</v>
      </c>
      <c r="JS326" s="862">
        <v>-0.18679956564145872</v>
      </c>
      <c r="JT326" s="862">
        <v>-0.18679956564145872</v>
      </c>
      <c r="JU326" s="862">
        <v>-7.9698261297712847E-2</v>
      </c>
      <c r="JV326" s="862">
        <v>-7.9698261297712847E-2</v>
      </c>
      <c r="JW326" s="862">
        <v>-7.9698261297712847E-2</v>
      </c>
      <c r="JX326" s="862">
        <v>-7.9698261297712847E-2</v>
      </c>
      <c r="JY326" s="862">
        <v>-0.10380777035648148</v>
      </c>
      <c r="JZ326" s="862">
        <v>-0.10380777035648148</v>
      </c>
      <c r="KA326" s="862">
        <v>0.92567622652112025</v>
      </c>
      <c r="KB326" s="862">
        <v>0.92567622652112025</v>
      </c>
      <c r="KC326" s="862">
        <v>0.92567622652112025</v>
      </c>
      <c r="KD326" s="862">
        <v>1.0210904285026956</v>
      </c>
      <c r="KE326" s="862">
        <v>1.0210904285026956</v>
      </c>
      <c r="KF326" s="862">
        <v>1.0210904285026956</v>
      </c>
      <c r="KG326" s="862">
        <v>1.0210904285026956</v>
      </c>
      <c r="KH326" s="862">
        <v>0.26826030614806928</v>
      </c>
      <c r="KI326" s="862">
        <v>0.27648295859861083</v>
      </c>
      <c r="KJ326" s="862">
        <v>0.27648295859861083</v>
      </c>
      <c r="KK326" s="862">
        <v>0.27648295859861083</v>
      </c>
      <c r="KL326" s="862">
        <v>0.27648295859861083</v>
      </c>
      <c r="KM326" s="862">
        <v>0.27648295859861083</v>
      </c>
      <c r="KN326" s="862">
        <v>0.27648295859861083</v>
      </c>
      <c r="KO326" s="862">
        <v>0.27648295859861083</v>
      </c>
      <c r="KP326" s="862">
        <v>-0.31797148385480867</v>
      </c>
      <c r="KQ326" s="862">
        <v>-0.31797148385480867</v>
      </c>
      <c r="KR326" s="862">
        <v>-0.31797148385480867</v>
      </c>
      <c r="KS326" s="862">
        <v>-0.31797148385480867</v>
      </c>
      <c r="KT326" s="862">
        <v>-0.31797148385480867</v>
      </c>
      <c r="KU326" s="862">
        <v>-0.31797148385480867</v>
      </c>
      <c r="KV326" s="862">
        <v>-0.31797148385480867</v>
      </c>
      <c r="KW326" s="862">
        <v>4.0375579437229803E-2</v>
      </c>
      <c r="KX326" s="862">
        <v>4.0375579437229803E-2</v>
      </c>
      <c r="KY326" s="862">
        <v>4.0375579437229803E-2</v>
      </c>
      <c r="KZ326" s="862">
        <v>4.0375579437229803E-2</v>
      </c>
      <c r="LA326" s="862">
        <v>4.0375579437229803E-2</v>
      </c>
      <c r="LB326" s="862">
        <v>-4.7088304847988205E-2</v>
      </c>
      <c r="LC326" s="862">
        <v>-4.7088304847988205E-2</v>
      </c>
      <c r="LD326" s="862">
        <v>-4.7088304847988205E-2</v>
      </c>
      <c r="LE326" s="862">
        <v>-4.7088304847988205E-2</v>
      </c>
      <c r="LF326" s="862">
        <v>8.6991951318817762E-2</v>
      </c>
      <c r="LG326" s="862">
        <v>9.3683639881803948E-2</v>
      </c>
      <c r="LH326" s="862">
        <v>9.3683639881803948E-2</v>
      </c>
      <c r="LI326" s="862">
        <v>9.3683639881803948E-2</v>
      </c>
      <c r="LJ326" s="862">
        <v>9.3683639881803948E-2</v>
      </c>
      <c r="LK326" s="862">
        <v>9.3683639881803948E-2</v>
      </c>
      <c r="LL326" s="862">
        <v>9.3683639881803948E-2</v>
      </c>
      <c r="LM326" s="862">
        <v>9.3683639881803948E-2</v>
      </c>
      <c r="LN326" s="862">
        <v>0.11038156151541223</v>
      </c>
      <c r="LO326" s="862">
        <v>0.11038156151541223</v>
      </c>
      <c r="LP326" s="862">
        <v>0.11038156151541223</v>
      </c>
      <c r="LQ326" s="862">
        <v>0.11038156151541223</v>
      </c>
      <c r="LR326" s="862">
        <v>0.11038156151541223</v>
      </c>
      <c r="LS326" s="862">
        <v>0.11038156151541223</v>
      </c>
      <c r="LT326" s="862">
        <v>0.11038156151541223</v>
      </c>
      <c r="LU326" s="862">
        <v>4.9811413311074304E-2</v>
      </c>
      <c r="LV326" s="862">
        <v>4.9811413311074304E-2</v>
      </c>
      <c r="LW326" s="862">
        <v>4.9811413311074304E-2</v>
      </c>
      <c r="LX326" s="862">
        <v>4.9811413311074304E-2</v>
      </c>
      <c r="LY326" s="862">
        <v>0.18454714730041566</v>
      </c>
      <c r="LZ326" s="862">
        <v>0.18454714730041566</v>
      </c>
      <c r="MA326" s="862">
        <v>1.8119619753179395</v>
      </c>
      <c r="MB326" s="862">
        <v>1.8119619753179395</v>
      </c>
      <c r="MC326" s="862">
        <v>1.8119619753179395</v>
      </c>
      <c r="MD326" s="862">
        <v>1.5655032963280098</v>
      </c>
      <c r="ME326" s="862">
        <v>1.5655032963280098</v>
      </c>
      <c r="MF326" s="862">
        <v>1.5655032963280098</v>
      </c>
      <c r="MG326" s="862">
        <v>1.5655032963280098</v>
      </c>
      <c r="MH326" s="862">
        <v>2.7446159558147203</v>
      </c>
      <c r="MI326" s="862">
        <v>2.9256711236990016</v>
      </c>
      <c r="MJ326" s="862">
        <v>2.9256711236990016</v>
      </c>
      <c r="MK326" s="862">
        <v>2.9256711236990016</v>
      </c>
      <c r="ML326" s="862">
        <v>2.9256711236990016</v>
      </c>
      <c r="MM326" s="862">
        <v>2.9256711236990016</v>
      </c>
      <c r="MN326" s="862">
        <v>2.9256711236990016</v>
      </c>
      <c r="MO326" s="862">
        <v>2.9256711236990016</v>
      </c>
      <c r="MP326" s="862">
        <v>0.54055152255318006</v>
      </c>
      <c r="MQ326" s="862">
        <v>0.54055152255318006</v>
      </c>
      <c r="MR326" s="862">
        <v>0.54055152255318006</v>
      </c>
      <c r="MS326" s="862">
        <v>0.54055152255318006</v>
      </c>
      <c r="MT326" s="862">
        <v>0.54055152255318006</v>
      </c>
      <c r="MU326" s="862">
        <v>0.54055152255318006</v>
      </c>
      <c r="MV326" s="862">
        <v>0.54055152255318006</v>
      </c>
      <c r="MW326" s="862">
        <v>-4.184777970019482E-3</v>
      </c>
      <c r="MX326" s="862">
        <v>-4.184777970019482E-3</v>
      </c>
      <c r="MY326" s="862">
        <v>-4.184777970019482E-3</v>
      </c>
      <c r="MZ326" s="862">
        <v>-4.184777970019482E-3</v>
      </c>
      <c r="NA326" s="862">
        <v>-4.184777970019482E-3</v>
      </c>
      <c r="NB326" s="862">
        <v>-6.105200479731554E-2</v>
      </c>
      <c r="NC326" s="862">
        <v>-6.105200479731554E-2</v>
      </c>
      <c r="ND326" s="862">
        <v>-6.105200479731554E-2</v>
      </c>
      <c r="NE326" s="862">
        <v>-6.105200479731554E-2</v>
      </c>
      <c r="NF326" s="862">
        <v>-7.36085741928445E-2</v>
      </c>
      <c r="NG326" s="862">
        <v>-7.36085741928445E-2</v>
      </c>
      <c r="NH326" s="862">
        <v>-7.36085741928445E-2</v>
      </c>
      <c r="NI326" s="862">
        <v>-7.36085741928445E-2</v>
      </c>
      <c r="NJ326" s="862">
        <v>-7.36085741928445E-2</v>
      </c>
      <c r="NK326" s="862">
        <v>-7.36085741928445E-2</v>
      </c>
      <c r="NL326" s="862">
        <v>-7.36085741928445E-2</v>
      </c>
      <c r="NM326" s="862">
        <v>-7.36085741928445E-2</v>
      </c>
      <c r="NN326" s="862">
        <v>0.11038156151541223</v>
      </c>
      <c r="NO326" s="862">
        <v>0.11038156151541223</v>
      </c>
      <c r="NP326" s="862">
        <v>0.11038156151541223</v>
      </c>
      <c r="NQ326" s="862">
        <v>0.11038156151541223</v>
      </c>
      <c r="NR326" s="862">
        <v>0.11038156151541223</v>
      </c>
      <c r="NS326" s="862">
        <v>0.11038156151541223</v>
      </c>
      <c r="NT326" s="862">
        <v>0.11038156151541223</v>
      </c>
      <c r="NU326" s="862">
        <v>4.9811413311074304E-2</v>
      </c>
      <c r="NV326" s="862">
        <v>4.9811413311074304E-2</v>
      </c>
      <c r="NW326" s="862">
        <v>4.9811413311074304E-2</v>
      </c>
      <c r="NX326" s="862">
        <v>4.9811413311074304E-2</v>
      </c>
      <c r="NY326" s="862">
        <v>0.18454714730041566</v>
      </c>
      <c r="NZ326" s="862">
        <v>0.18454714730041566</v>
      </c>
      <c r="OA326" s="862">
        <v>1.8119619753179395</v>
      </c>
      <c r="OB326" s="862">
        <v>1.8119619753179395</v>
      </c>
      <c r="OC326" s="862">
        <v>1.8119619753179395</v>
      </c>
      <c r="OD326" s="862">
        <v>1.5655032963280098</v>
      </c>
      <c r="OE326" s="862">
        <v>1.5655032963280098</v>
      </c>
      <c r="OF326" s="862">
        <v>1.5655032963280098</v>
      </c>
      <c r="OG326" s="862">
        <v>1.5655032963280098</v>
      </c>
      <c r="OH326" s="862">
        <v>2.7446159558147203</v>
      </c>
      <c r="OI326" s="862">
        <v>2.9256711236990016</v>
      </c>
      <c r="OJ326" s="862">
        <v>2.9256711236990016</v>
      </c>
      <c r="OK326" s="862">
        <v>2.9256711236990016</v>
      </c>
      <c r="OL326" s="862">
        <v>2.9256711236990016</v>
      </c>
      <c r="OM326" s="862">
        <v>2.9256711236990016</v>
      </c>
      <c r="ON326" s="862">
        <v>2.9256711236990016</v>
      </c>
      <c r="OO326" s="862">
        <v>2.9256711236990016</v>
      </c>
      <c r="OP326" s="862">
        <v>0.54055152255318006</v>
      </c>
      <c r="OQ326" s="862">
        <v>0.54055152255318006</v>
      </c>
      <c r="OR326" s="862">
        <v>0.54055152255318006</v>
      </c>
      <c r="OS326" s="862">
        <v>0.54055152255318006</v>
      </c>
      <c r="OT326" s="862">
        <v>0.54055152255318006</v>
      </c>
      <c r="OU326" s="862">
        <v>0.54055152255318006</v>
      </c>
      <c r="OV326" s="862">
        <v>0.54055152255318006</v>
      </c>
      <c r="OW326" s="862">
        <v>-4.184777970019482E-3</v>
      </c>
      <c r="OX326" s="862">
        <v>-4.184777970019482E-3</v>
      </c>
      <c r="OY326" s="862">
        <v>-4.184777970019482E-3</v>
      </c>
      <c r="OZ326" s="862">
        <v>-4.184777970019482E-3</v>
      </c>
      <c r="PA326" s="862">
        <v>-4.184777970019482E-3</v>
      </c>
      <c r="PB326" s="862">
        <v>-6.105200479731554E-2</v>
      </c>
      <c r="PC326" s="862">
        <v>-6.105200479731554E-2</v>
      </c>
      <c r="PD326" s="862">
        <v>-6.105200479731554E-2</v>
      </c>
      <c r="PE326" s="862">
        <v>-6.105200479731554E-2</v>
      </c>
      <c r="PF326" s="862">
        <v>-7.36085741928445E-2</v>
      </c>
      <c r="PG326" s="862">
        <v>-7.36085741928445E-2</v>
      </c>
      <c r="PH326" s="862">
        <v>-7.36085741928445E-2</v>
      </c>
      <c r="PI326" s="862">
        <v>-7.36085741928445E-2</v>
      </c>
      <c r="PJ326" s="862">
        <v>-7.36085741928445E-2</v>
      </c>
      <c r="PK326" s="862">
        <v>-7.36085741928445E-2</v>
      </c>
      <c r="PL326" s="862">
        <v>-7.36085741928445E-2</v>
      </c>
      <c r="PM326" s="862">
        <v>-7.36085741928445E-2</v>
      </c>
      <c r="PN326" s="862">
        <v>0.11038156151541223</v>
      </c>
      <c r="PO326" s="862">
        <v>0.11038156151541223</v>
      </c>
      <c r="PP326" s="862">
        <v>0.11038156151541223</v>
      </c>
      <c r="PQ326" s="862">
        <v>0.11038156151541223</v>
      </c>
      <c r="PR326" s="862">
        <v>0.11038156151541223</v>
      </c>
      <c r="PS326" s="862">
        <v>0.11038156151541223</v>
      </c>
      <c r="PT326" s="862">
        <v>0.11038156151541223</v>
      </c>
      <c r="PU326" s="862">
        <v>4.9811413311074304E-2</v>
      </c>
      <c r="PV326" s="862">
        <v>4.9811413311074304E-2</v>
      </c>
      <c r="PW326" s="862">
        <v>4.9811413311074304E-2</v>
      </c>
      <c r="PX326" s="862">
        <v>4.9811413311074304E-2</v>
      </c>
      <c r="PY326" s="862">
        <v>0.18454714730041566</v>
      </c>
      <c r="PZ326" s="862">
        <v>0.18454714730041566</v>
      </c>
      <c r="QA326" s="862">
        <v>1.8119619753179395</v>
      </c>
      <c r="QB326" s="862">
        <v>1.8119619753179395</v>
      </c>
      <c r="QC326" s="862">
        <v>1.8119619753179395</v>
      </c>
      <c r="QD326" s="862">
        <v>1.5655032963280098</v>
      </c>
      <c r="QE326" s="862">
        <v>1.5655032963280098</v>
      </c>
      <c r="QF326" s="862">
        <v>1.5655032963280098</v>
      </c>
      <c r="QG326" s="862">
        <v>1.5655032963280098</v>
      </c>
      <c r="QH326" s="862">
        <v>2.7446159558147203</v>
      </c>
      <c r="QI326" s="862">
        <v>2.9256711236990016</v>
      </c>
      <c r="QJ326" s="862">
        <v>2.9256711236990016</v>
      </c>
      <c r="QK326" s="862">
        <v>2.9256711236990016</v>
      </c>
      <c r="QL326" s="862">
        <v>2.9256711236990016</v>
      </c>
      <c r="QM326" s="862">
        <v>2.9256711236990016</v>
      </c>
      <c r="QN326" s="862">
        <v>2.9256711236990016</v>
      </c>
      <c r="QO326" s="862">
        <v>2.9256711236990016</v>
      </c>
      <c r="QP326" s="862">
        <v>0.54055152255318006</v>
      </c>
      <c r="QQ326" s="862">
        <v>0.54055152255318006</v>
      </c>
      <c r="QR326" s="862">
        <v>0.54055152255318006</v>
      </c>
      <c r="QS326" s="862">
        <v>0.54055152255318006</v>
      </c>
      <c r="QT326" s="862">
        <v>0.54055152255318006</v>
      </c>
      <c r="QU326" s="862">
        <v>0.54055152255318006</v>
      </c>
      <c r="QV326" s="862">
        <v>0.54055152255318006</v>
      </c>
      <c r="QW326" s="862">
        <v>-4.184777970019482E-3</v>
      </c>
      <c r="QX326" s="862">
        <v>-4.184777970019482E-3</v>
      </c>
      <c r="QY326" s="862">
        <v>-4.184777970019482E-3</v>
      </c>
      <c r="QZ326" s="862">
        <v>-4.184777970019482E-3</v>
      </c>
      <c r="RA326" s="862">
        <v>-4.184777970019482E-3</v>
      </c>
      <c r="RB326" s="862">
        <v>-6.105200479731554E-2</v>
      </c>
      <c r="RC326" s="862">
        <v>-6.105200479731554E-2</v>
      </c>
      <c r="RD326" s="862">
        <v>-6.105200479731554E-2</v>
      </c>
      <c r="RE326" s="862">
        <v>-6.105200479731554E-2</v>
      </c>
      <c r="RF326" s="862">
        <v>-7.36085741928445E-2</v>
      </c>
      <c r="RG326" s="862">
        <v>-7.36085741928445E-2</v>
      </c>
      <c r="RH326" s="862">
        <v>-7.36085741928445E-2</v>
      </c>
      <c r="RI326" s="862">
        <v>-7.36085741928445E-2</v>
      </c>
      <c r="RJ326" s="862">
        <v>-7.36085741928445E-2</v>
      </c>
      <c r="RK326" s="862">
        <v>-7.36085741928445E-2</v>
      </c>
      <c r="RL326" s="862">
        <v>-7.36085741928445E-2</v>
      </c>
      <c r="RM326" s="862">
        <v>-7.36085741928445E-2</v>
      </c>
      <c r="RN326" s="862">
        <v>0.11038156151541223</v>
      </c>
      <c r="RO326" s="862">
        <v>0.11038156151541223</v>
      </c>
      <c r="RP326" s="862">
        <v>0.11038156151541223</v>
      </c>
      <c r="RQ326" s="862">
        <v>0.11038156151541223</v>
      </c>
      <c r="RR326" s="862">
        <v>0.11038156151541223</v>
      </c>
      <c r="RS326" s="862">
        <v>0.11038156151541223</v>
      </c>
      <c r="RT326" s="862">
        <v>0.11038156151541223</v>
      </c>
      <c r="RU326" s="862">
        <v>4.9811413311074304E-2</v>
      </c>
      <c r="RV326" s="862">
        <v>4.9811413311074304E-2</v>
      </c>
      <c r="RW326" s="862">
        <v>4.9811413311074304E-2</v>
      </c>
      <c r="RX326" s="862">
        <v>4.9811413311074304E-2</v>
      </c>
      <c r="RY326" s="862">
        <v>0.18454714730041566</v>
      </c>
      <c r="RZ326" s="862">
        <v>0.18454714730041566</v>
      </c>
      <c r="SA326" s="862">
        <v>1.8119619753179395</v>
      </c>
      <c r="SB326" s="862">
        <v>1.8119619753179395</v>
      </c>
      <c r="SC326" s="862">
        <v>1.8119619753179395</v>
      </c>
      <c r="SD326" s="862">
        <v>1.5655032963280098</v>
      </c>
      <c r="SE326" s="862">
        <v>1.5655032963280098</v>
      </c>
      <c r="SF326" s="862">
        <v>1.5655032963280098</v>
      </c>
      <c r="SG326" s="862">
        <v>1.5655032963280098</v>
      </c>
      <c r="SH326" s="862">
        <v>2.7446159558147203</v>
      </c>
      <c r="SI326" s="862">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935</v>
      </c>
      <c r="J327" s="764"/>
      <c r="K327" s="862">
        <v>0</v>
      </c>
      <c r="L327" s="862">
        <v>0</v>
      </c>
      <c r="M327" s="862">
        <v>0</v>
      </c>
      <c r="N327" s="862">
        <v>0</v>
      </c>
      <c r="O327" s="862">
        <v>0</v>
      </c>
      <c r="P327" s="862">
        <v>0</v>
      </c>
      <c r="Q327" s="862">
        <v>0</v>
      </c>
      <c r="R327" s="862">
        <v>0</v>
      </c>
      <c r="S327" s="862">
        <v>0</v>
      </c>
      <c r="T327" s="862">
        <v>0</v>
      </c>
      <c r="U327" s="862">
        <v>0</v>
      </c>
      <c r="V327" s="862">
        <v>0</v>
      </c>
      <c r="W327" s="862">
        <v>0</v>
      </c>
      <c r="X327" s="862">
        <v>0</v>
      </c>
      <c r="Y327" s="862">
        <v>0</v>
      </c>
      <c r="Z327" s="862">
        <v>0</v>
      </c>
      <c r="AA327" s="862">
        <v>0</v>
      </c>
      <c r="AB327" s="862">
        <v>0</v>
      </c>
      <c r="AC327" s="862">
        <v>0</v>
      </c>
      <c r="AD327" s="862">
        <v>0</v>
      </c>
      <c r="AE327" s="862">
        <v>0</v>
      </c>
      <c r="AF327" s="862">
        <v>0</v>
      </c>
      <c r="AG327" s="862">
        <v>0</v>
      </c>
      <c r="AH327" s="862">
        <v>0</v>
      </c>
      <c r="AI327" s="862">
        <v>0</v>
      </c>
      <c r="AJ327" s="862">
        <v>0</v>
      </c>
      <c r="AK327" s="862">
        <v>0</v>
      </c>
      <c r="AL327" s="862">
        <v>0</v>
      </c>
      <c r="AM327" s="862">
        <v>0</v>
      </c>
      <c r="AN327" s="862">
        <v>0</v>
      </c>
      <c r="AO327" s="862">
        <v>0</v>
      </c>
      <c r="AP327" s="862">
        <v>0</v>
      </c>
      <c r="AQ327" s="862">
        <v>0</v>
      </c>
      <c r="AR327" s="862">
        <v>0</v>
      </c>
      <c r="AS327" s="862">
        <v>0</v>
      </c>
      <c r="AT327" s="862">
        <v>0</v>
      </c>
      <c r="AU327" s="862">
        <v>0</v>
      </c>
      <c r="AV327" s="862">
        <v>0</v>
      </c>
      <c r="AW327" s="862">
        <v>0</v>
      </c>
      <c r="AX327" s="862">
        <v>0</v>
      </c>
      <c r="AY327" s="862">
        <v>0</v>
      </c>
      <c r="AZ327" s="862">
        <v>0</v>
      </c>
      <c r="BA327" s="862">
        <v>0</v>
      </c>
      <c r="BB327" s="862">
        <v>0</v>
      </c>
      <c r="BC327" s="862">
        <v>0</v>
      </c>
      <c r="BD327" s="862">
        <v>0</v>
      </c>
      <c r="BE327" s="862">
        <v>0</v>
      </c>
      <c r="BF327" s="862">
        <v>0</v>
      </c>
      <c r="BG327" s="862">
        <v>0</v>
      </c>
      <c r="BH327" s="862">
        <v>0</v>
      </c>
      <c r="BI327" s="862">
        <v>0</v>
      </c>
      <c r="BJ327" s="862">
        <v>0</v>
      </c>
      <c r="BK327" s="862">
        <v>0</v>
      </c>
      <c r="BL327" s="862">
        <v>0</v>
      </c>
      <c r="BM327" s="862">
        <v>0</v>
      </c>
      <c r="BN327" s="862">
        <v>0</v>
      </c>
      <c r="BO327" s="862">
        <v>0</v>
      </c>
      <c r="BP327" s="862">
        <v>0</v>
      </c>
      <c r="BQ327" s="862">
        <v>0</v>
      </c>
      <c r="BR327" s="862">
        <v>0</v>
      </c>
      <c r="BS327" s="862">
        <v>0</v>
      </c>
      <c r="BT327" s="862">
        <v>0</v>
      </c>
      <c r="BU327" s="862">
        <v>0</v>
      </c>
      <c r="BV327" s="862">
        <v>0</v>
      </c>
      <c r="BW327" s="862">
        <v>0</v>
      </c>
      <c r="BX327" s="862">
        <v>0</v>
      </c>
      <c r="BY327" s="862">
        <v>0</v>
      </c>
      <c r="BZ327" s="862">
        <v>0</v>
      </c>
      <c r="CA327" s="862">
        <v>0</v>
      </c>
      <c r="CB327" s="862">
        <v>0</v>
      </c>
      <c r="CC327" s="862">
        <v>0</v>
      </c>
      <c r="CD327" s="862">
        <v>0</v>
      </c>
      <c r="CE327" s="862">
        <v>0</v>
      </c>
      <c r="CF327" s="862">
        <v>0</v>
      </c>
      <c r="CG327" s="862">
        <v>0</v>
      </c>
      <c r="CH327" s="862">
        <v>0</v>
      </c>
      <c r="CI327" s="862">
        <v>0</v>
      </c>
      <c r="CJ327" s="862">
        <v>0</v>
      </c>
      <c r="CK327" s="862">
        <v>0</v>
      </c>
      <c r="CL327" s="862">
        <v>0</v>
      </c>
      <c r="CM327" s="862">
        <v>0</v>
      </c>
      <c r="CN327" s="862">
        <v>0</v>
      </c>
      <c r="CO327" s="862">
        <v>0</v>
      </c>
      <c r="CP327" s="862">
        <v>0</v>
      </c>
      <c r="CQ327" s="862">
        <v>0</v>
      </c>
      <c r="CR327" s="862">
        <v>0</v>
      </c>
      <c r="CS327" s="862">
        <v>0</v>
      </c>
      <c r="CT327" s="862">
        <v>0</v>
      </c>
      <c r="CU327" s="862">
        <v>0</v>
      </c>
      <c r="CV327" s="862">
        <v>0</v>
      </c>
      <c r="CW327" s="862">
        <v>0</v>
      </c>
      <c r="CX327" s="862">
        <v>0</v>
      </c>
      <c r="CY327" s="862">
        <v>0</v>
      </c>
      <c r="CZ327" s="862">
        <v>0</v>
      </c>
      <c r="DA327" s="862">
        <v>0</v>
      </c>
      <c r="DB327" s="862">
        <v>0</v>
      </c>
      <c r="DC327" s="862">
        <v>0</v>
      </c>
      <c r="DD327" s="862">
        <v>0</v>
      </c>
      <c r="DE327" s="862">
        <v>0</v>
      </c>
      <c r="DF327" s="862">
        <v>0</v>
      </c>
      <c r="DG327" s="862">
        <v>0</v>
      </c>
      <c r="DH327" s="862">
        <v>0</v>
      </c>
      <c r="DI327" s="862">
        <v>0</v>
      </c>
      <c r="DJ327" s="862">
        <v>0</v>
      </c>
      <c r="DK327" s="862">
        <v>0</v>
      </c>
      <c r="DL327" s="862">
        <v>0</v>
      </c>
      <c r="DM327" s="862">
        <v>0</v>
      </c>
      <c r="DN327" s="862">
        <v>0</v>
      </c>
      <c r="DO327" s="862">
        <v>0</v>
      </c>
      <c r="DP327" s="862">
        <v>0</v>
      </c>
      <c r="DQ327" s="862">
        <v>0</v>
      </c>
      <c r="DR327" s="862">
        <v>0</v>
      </c>
      <c r="DS327" s="862">
        <v>0</v>
      </c>
      <c r="DT327" s="862">
        <v>0</v>
      </c>
      <c r="DU327" s="862">
        <v>0</v>
      </c>
      <c r="DV327" s="862">
        <v>0</v>
      </c>
      <c r="DW327" s="862">
        <v>0</v>
      </c>
      <c r="DX327" s="862">
        <v>0</v>
      </c>
      <c r="DY327" s="862">
        <v>0</v>
      </c>
      <c r="DZ327" s="862">
        <v>0</v>
      </c>
      <c r="EA327" s="862">
        <v>0</v>
      </c>
      <c r="EB327" s="862">
        <v>0</v>
      </c>
      <c r="EC327" s="862">
        <v>0</v>
      </c>
      <c r="ED327" s="862">
        <v>0</v>
      </c>
      <c r="EE327" s="862">
        <v>0</v>
      </c>
      <c r="EF327" s="862">
        <v>0</v>
      </c>
      <c r="EG327" s="862">
        <v>0</v>
      </c>
      <c r="EH327" s="862">
        <v>0</v>
      </c>
      <c r="EI327" s="862">
        <v>0</v>
      </c>
      <c r="EJ327" s="862">
        <v>0</v>
      </c>
      <c r="EK327" s="862">
        <v>0</v>
      </c>
      <c r="EL327" s="862">
        <v>0</v>
      </c>
      <c r="EM327" s="862">
        <v>0</v>
      </c>
      <c r="EN327" s="862">
        <v>0</v>
      </c>
      <c r="EO327" s="862">
        <v>0</v>
      </c>
      <c r="EP327" s="862">
        <v>0</v>
      </c>
      <c r="EQ327" s="862">
        <v>0</v>
      </c>
      <c r="ER327" s="862">
        <v>0</v>
      </c>
      <c r="ES327" s="862">
        <v>0</v>
      </c>
      <c r="ET327" s="862">
        <v>0</v>
      </c>
      <c r="EU327" s="862">
        <v>0</v>
      </c>
      <c r="EV327" s="862">
        <v>0</v>
      </c>
      <c r="EW327" s="862">
        <v>0</v>
      </c>
      <c r="EX327" s="862">
        <v>0</v>
      </c>
      <c r="EY327" s="862">
        <v>0</v>
      </c>
      <c r="EZ327" s="862">
        <v>0</v>
      </c>
      <c r="FA327" s="862">
        <v>0</v>
      </c>
      <c r="FB327" s="862">
        <v>0</v>
      </c>
      <c r="FC327" s="862">
        <v>0</v>
      </c>
      <c r="FD327" s="862">
        <v>0</v>
      </c>
      <c r="FE327" s="862">
        <v>0</v>
      </c>
      <c r="FF327" s="862">
        <v>0</v>
      </c>
      <c r="FG327" s="862">
        <v>0</v>
      </c>
      <c r="FH327" s="862">
        <v>0</v>
      </c>
      <c r="FI327" s="862">
        <v>0</v>
      </c>
      <c r="FJ327" s="862">
        <v>0</v>
      </c>
      <c r="FK327" s="862">
        <v>0</v>
      </c>
      <c r="FL327" s="862">
        <v>0</v>
      </c>
      <c r="FM327" s="862">
        <v>0</v>
      </c>
      <c r="FN327" s="862">
        <v>0</v>
      </c>
      <c r="FO327" s="862">
        <v>0</v>
      </c>
      <c r="FP327" s="862">
        <v>0</v>
      </c>
      <c r="FQ327" s="862">
        <v>0</v>
      </c>
      <c r="FR327" s="862">
        <v>0</v>
      </c>
      <c r="FS327" s="862">
        <v>0</v>
      </c>
      <c r="FT327" s="862">
        <v>0</v>
      </c>
      <c r="FU327" s="862">
        <v>0</v>
      </c>
      <c r="FV327" s="862">
        <v>0</v>
      </c>
      <c r="FW327" s="862">
        <v>0</v>
      </c>
      <c r="FX327" s="862">
        <v>0</v>
      </c>
      <c r="FY327" s="862">
        <v>0</v>
      </c>
      <c r="FZ327" s="862">
        <v>0</v>
      </c>
      <c r="GA327" s="862">
        <v>0</v>
      </c>
      <c r="GB327" s="862">
        <v>0</v>
      </c>
      <c r="GC327" s="862">
        <v>0</v>
      </c>
      <c r="GD327" s="862">
        <v>0</v>
      </c>
      <c r="GE327" s="862">
        <v>0</v>
      </c>
      <c r="GF327" s="862">
        <v>0</v>
      </c>
      <c r="GG327" s="862">
        <v>0</v>
      </c>
      <c r="GH327" s="862">
        <v>0</v>
      </c>
      <c r="GI327" s="862">
        <v>0</v>
      </c>
      <c r="GJ327" s="862">
        <v>0</v>
      </c>
      <c r="GK327" s="862">
        <v>0</v>
      </c>
      <c r="GL327" s="862">
        <v>0</v>
      </c>
      <c r="GM327" s="862">
        <v>0</v>
      </c>
      <c r="GN327" s="862">
        <v>0</v>
      </c>
      <c r="GO327" s="862">
        <v>0</v>
      </c>
      <c r="GP327" s="862">
        <v>0</v>
      </c>
      <c r="GQ327" s="862">
        <v>0</v>
      </c>
      <c r="GR327" s="862">
        <v>0</v>
      </c>
      <c r="GS327" s="862">
        <v>0</v>
      </c>
      <c r="GT327" s="862">
        <v>0</v>
      </c>
      <c r="GU327" s="862">
        <v>0</v>
      </c>
      <c r="GV327" s="862">
        <v>0</v>
      </c>
      <c r="GW327" s="862">
        <v>0</v>
      </c>
      <c r="GX327" s="862">
        <v>0</v>
      </c>
      <c r="GY327" s="862">
        <v>0</v>
      </c>
      <c r="GZ327" s="862">
        <v>0</v>
      </c>
      <c r="HA327" s="862">
        <v>0</v>
      </c>
      <c r="HB327" s="862">
        <v>0</v>
      </c>
      <c r="HC327" s="862">
        <v>0</v>
      </c>
      <c r="HD327" s="862">
        <v>0</v>
      </c>
      <c r="HE327" s="862">
        <v>0</v>
      </c>
      <c r="HF327" s="862">
        <v>0</v>
      </c>
      <c r="HG327" s="862">
        <v>0</v>
      </c>
      <c r="HH327" s="862">
        <v>0</v>
      </c>
      <c r="HI327" s="862">
        <v>0</v>
      </c>
      <c r="HJ327" s="862">
        <v>0</v>
      </c>
      <c r="HK327" s="862">
        <v>0</v>
      </c>
      <c r="HL327" s="862">
        <v>0</v>
      </c>
      <c r="HM327" s="862">
        <v>0</v>
      </c>
      <c r="HN327" s="862">
        <v>0</v>
      </c>
      <c r="HO327" s="862">
        <v>0</v>
      </c>
      <c r="HP327" s="862">
        <v>0</v>
      </c>
      <c r="HQ327" s="862">
        <v>0</v>
      </c>
      <c r="HR327" s="862">
        <v>0</v>
      </c>
      <c r="HS327" s="862">
        <v>0</v>
      </c>
      <c r="HT327" s="862">
        <v>0</v>
      </c>
      <c r="HU327" s="862">
        <v>0</v>
      </c>
      <c r="HV327" s="862">
        <v>0</v>
      </c>
      <c r="HW327" s="862">
        <v>0</v>
      </c>
      <c r="HX327" s="862">
        <v>0</v>
      </c>
      <c r="HY327" s="862">
        <v>0</v>
      </c>
      <c r="HZ327" s="862">
        <v>0</v>
      </c>
      <c r="IA327" s="862">
        <v>0</v>
      </c>
      <c r="IB327" s="862">
        <v>0</v>
      </c>
      <c r="IC327" s="862">
        <v>0</v>
      </c>
      <c r="ID327" s="862">
        <v>0</v>
      </c>
      <c r="IE327" s="862">
        <v>0</v>
      </c>
      <c r="IF327" s="862">
        <v>0</v>
      </c>
      <c r="IG327" s="862">
        <v>0</v>
      </c>
      <c r="IH327" s="862">
        <v>0</v>
      </c>
      <c r="II327" s="862">
        <v>0</v>
      </c>
      <c r="IJ327" s="862">
        <v>0</v>
      </c>
      <c r="IK327" s="862">
        <v>0</v>
      </c>
      <c r="IL327" s="862">
        <v>0</v>
      </c>
      <c r="IM327" s="862">
        <v>0</v>
      </c>
      <c r="IN327" s="862">
        <v>0</v>
      </c>
      <c r="IO327" s="862">
        <v>0</v>
      </c>
      <c r="IP327" s="862">
        <v>0</v>
      </c>
      <c r="IQ327" s="862">
        <v>0</v>
      </c>
      <c r="IR327" s="862">
        <v>0</v>
      </c>
      <c r="IS327" s="862">
        <v>0</v>
      </c>
      <c r="IT327" s="862">
        <v>0</v>
      </c>
      <c r="IU327" s="862">
        <v>0</v>
      </c>
      <c r="IV327" s="862">
        <v>0</v>
      </c>
      <c r="IW327" s="862">
        <v>0</v>
      </c>
      <c r="IX327" s="862">
        <v>0</v>
      </c>
      <c r="IY327" s="862">
        <v>0</v>
      </c>
      <c r="IZ327" s="862">
        <v>0</v>
      </c>
      <c r="JA327" s="862">
        <v>0</v>
      </c>
      <c r="JB327" s="862">
        <v>0</v>
      </c>
      <c r="JC327" s="862">
        <v>0</v>
      </c>
      <c r="JD327" s="862">
        <v>0</v>
      </c>
      <c r="JE327" s="862">
        <v>0</v>
      </c>
      <c r="JF327" s="862">
        <v>0</v>
      </c>
      <c r="JG327" s="862">
        <v>0</v>
      </c>
      <c r="JH327" s="862">
        <v>0</v>
      </c>
      <c r="JI327" s="862">
        <v>0</v>
      </c>
      <c r="JJ327" s="862">
        <v>0</v>
      </c>
      <c r="JK327" s="862">
        <v>0</v>
      </c>
      <c r="JL327" s="862">
        <v>0</v>
      </c>
      <c r="JM327" s="862">
        <v>0</v>
      </c>
      <c r="JN327" s="862">
        <v>0</v>
      </c>
      <c r="JO327" s="862">
        <v>0</v>
      </c>
      <c r="JP327" s="862">
        <v>0</v>
      </c>
      <c r="JQ327" s="862">
        <v>0</v>
      </c>
      <c r="JR327" s="862">
        <v>0</v>
      </c>
      <c r="JS327" s="862">
        <v>0</v>
      </c>
      <c r="JT327" s="862">
        <v>0</v>
      </c>
      <c r="JU327" s="862">
        <v>0</v>
      </c>
      <c r="JV327" s="862">
        <v>0</v>
      </c>
      <c r="JW327" s="862">
        <v>0</v>
      </c>
      <c r="JX327" s="862">
        <v>0</v>
      </c>
      <c r="JY327" s="862">
        <v>0</v>
      </c>
      <c r="JZ327" s="862">
        <v>0</v>
      </c>
      <c r="KA327" s="862">
        <v>0</v>
      </c>
      <c r="KB327" s="862">
        <v>0</v>
      </c>
      <c r="KC327" s="862">
        <v>0</v>
      </c>
      <c r="KD327" s="862">
        <v>0</v>
      </c>
      <c r="KE327" s="862">
        <v>0</v>
      </c>
      <c r="KF327" s="862">
        <v>0</v>
      </c>
      <c r="KG327" s="862">
        <v>0</v>
      </c>
      <c r="KH327" s="862">
        <v>0</v>
      </c>
      <c r="KI327" s="862">
        <v>0</v>
      </c>
      <c r="KJ327" s="862">
        <v>0</v>
      </c>
      <c r="KK327" s="862">
        <v>0</v>
      </c>
      <c r="KL327" s="862">
        <v>0</v>
      </c>
      <c r="KM327" s="862">
        <v>0</v>
      </c>
      <c r="KN327" s="862">
        <v>0</v>
      </c>
      <c r="KO327" s="862">
        <v>0</v>
      </c>
      <c r="KP327" s="862">
        <v>0</v>
      </c>
      <c r="KQ327" s="862">
        <v>0</v>
      </c>
      <c r="KR327" s="862">
        <v>0</v>
      </c>
      <c r="KS327" s="862">
        <v>0</v>
      </c>
      <c r="KT327" s="862">
        <v>0</v>
      </c>
      <c r="KU327" s="862">
        <v>0</v>
      </c>
      <c r="KV327" s="862">
        <v>0</v>
      </c>
      <c r="KW327" s="862">
        <v>0</v>
      </c>
      <c r="KX327" s="862">
        <v>0</v>
      </c>
      <c r="KY327" s="862">
        <v>0</v>
      </c>
      <c r="KZ327" s="862">
        <v>0</v>
      </c>
      <c r="LA327" s="862">
        <v>0</v>
      </c>
      <c r="LB327" s="862">
        <v>0</v>
      </c>
      <c r="LC327" s="862">
        <v>0</v>
      </c>
      <c r="LD327" s="862">
        <v>0</v>
      </c>
      <c r="LE327" s="862">
        <v>0</v>
      </c>
      <c r="LF327" s="862">
        <v>0</v>
      </c>
      <c r="LG327" s="862">
        <v>0</v>
      </c>
      <c r="LH327" s="862">
        <v>0</v>
      </c>
      <c r="LI327" s="862">
        <v>0</v>
      </c>
      <c r="LJ327" s="862">
        <v>0</v>
      </c>
      <c r="LK327" s="862">
        <v>0</v>
      </c>
      <c r="LL327" s="862">
        <v>0</v>
      </c>
      <c r="LM327" s="862">
        <v>0</v>
      </c>
      <c r="LN327" s="862">
        <v>0</v>
      </c>
      <c r="LO327" s="862">
        <v>0</v>
      </c>
      <c r="LP327" s="862">
        <v>0</v>
      </c>
      <c r="LQ327" s="862">
        <v>0</v>
      </c>
      <c r="LR327" s="862">
        <v>0</v>
      </c>
      <c r="LS327" s="862">
        <v>0</v>
      </c>
      <c r="LT327" s="862">
        <v>0</v>
      </c>
      <c r="LU327" s="862">
        <v>0</v>
      </c>
      <c r="LV327" s="862">
        <v>0</v>
      </c>
      <c r="LW327" s="862">
        <v>0</v>
      </c>
      <c r="LX327" s="862">
        <v>0</v>
      </c>
      <c r="LY327" s="862">
        <v>0</v>
      </c>
      <c r="LZ327" s="862">
        <v>0</v>
      </c>
      <c r="MA327" s="862">
        <v>0</v>
      </c>
      <c r="MB327" s="862">
        <v>0</v>
      </c>
      <c r="MC327" s="862">
        <v>0</v>
      </c>
      <c r="MD327" s="862">
        <v>0</v>
      </c>
      <c r="ME327" s="862">
        <v>0</v>
      </c>
      <c r="MF327" s="862">
        <v>0</v>
      </c>
      <c r="MG327" s="862">
        <v>0</v>
      </c>
      <c r="MH327" s="862">
        <v>0</v>
      </c>
      <c r="MI327" s="862">
        <v>0</v>
      </c>
      <c r="MJ327" s="862">
        <v>0</v>
      </c>
      <c r="MK327" s="862">
        <v>0</v>
      </c>
      <c r="ML327" s="862">
        <v>0</v>
      </c>
      <c r="MM327" s="862">
        <v>0</v>
      </c>
      <c r="MN327" s="862">
        <v>0</v>
      </c>
      <c r="MO327" s="862">
        <v>0</v>
      </c>
      <c r="MP327" s="862">
        <v>0</v>
      </c>
      <c r="MQ327" s="862">
        <v>0</v>
      </c>
      <c r="MR327" s="862">
        <v>0</v>
      </c>
      <c r="MS327" s="862">
        <v>0</v>
      </c>
      <c r="MT327" s="862">
        <v>0</v>
      </c>
      <c r="MU327" s="862">
        <v>0</v>
      </c>
      <c r="MV327" s="862">
        <v>0</v>
      </c>
      <c r="MW327" s="862">
        <v>0</v>
      </c>
      <c r="MX327" s="862">
        <v>0</v>
      </c>
      <c r="MY327" s="862">
        <v>0</v>
      </c>
      <c r="MZ327" s="862">
        <v>0</v>
      </c>
      <c r="NA327" s="862">
        <v>0</v>
      </c>
      <c r="NB327" s="862">
        <v>0</v>
      </c>
      <c r="NC327" s="862">
        <v>0</v>
      </c>
      <c r="ND327" s="862">
        <v>0</v>
      </c>
      <c r="NE327" s="862">
        <v>0</v>
      </c>
      <c r="NF327" s="862">
        <v>0</v>
      </c>
      <c r="NG327" s="862">
        <v>0</v>
      </c>
      <c r="NH327" s="862">
        <v>0</v>
      </c>
      <c r="NI327" s="862">
        <v>0</v>
      </c>
      <c r="NJ327" s="862">
        <v>0</v>
      </c>
      <c r="NK327" s="862">
        <v>0</v>
      </c>
      <c r="NL327" s="862">
        <v>0</v>
      </c>
      <c r="NM327" s="862">
        <v>0</v>
      </c>
      <c r="NN327" s="862">
        <v>0</v>
      </c>
      <c r="NO327" s="862">
        <v>0</v>
      </c>
      <c r="NP327" s="862">
        <v>0</v>
      </c>
      <c r="NQ327" s="862">
        <v>0</v>
      </c>
      <c r="NR327" s="862">
        <v>0</v>
      </c>
      <c r="NS327" s="862">
        <v>0</v>
      </c>
      <c r="NT327" s="862">
        <v>0</v>
      </c>
      <c r="NU327" s="862">
        <v>0</v>
      </c>
      <c r="NV327" s="862">
        <v>0</v>
      </c>
      <c r="NW327" s="862">
        <v>0</v>
      </c>
      <c r="NX327" s="862">
        <v>0</v>
      </c>
      <c r="NY327" s="862">
        <v>0</v>
      </c>
      <c r="NZ327" s="862">
        <v>0</v>
      </c>
      <c r="OA327" s="862">
        <v>0</v>
      </c>
      <c r="OB327" s="862">
        <v>0</v>
      </c>
      <c r="OC327" s="862">
        <v>0</v>
      </c>
      <c r="OD327" s="862">
        <v>0</v>
      </c>
      <c r="OE327" s="862">
        <v>0</v>
      </c>
      <c r="OF327" s="862">
        <v>0</v>
      </c>
      <c r="OG327" s="862">
        <v>0</v>
      </c>
      <c r="OH327" s="862">
        <v>0</v>
      </c>
      <c r="OI327" s="862">
        <v>0</v>
      </c>
      <c r="OJ327" s="862">
        <v>0</v>
      </c>
      <c r="OK327" s="862">
        <v>0</v>
      </c>
      <c r="OL327" s="862">
        <v>0</v>
      </c>
      <c r="OM327" s="862">
        <v>0</v>
      </c>
      <c r="ON327" s="862">
        <v>0</v>
      </c>
      <c r="OO327" s="862">
        <v>0</v>
      </c>
      <c r="OP327" s="862">
        <v>0</v>
      </c>
      <c r="OQ327" s="862">
        <v>0</v>
      </c>
      <c r="OR327" s="862">
        <v>0</v>
      </c>
      <c r="OS327" s="862">
        <v>0</v>
      </c>
      <c r="OT327" s="862">
        <v>0</v>
      </c>
      <c r="OU327" s="862">
        <v>0</v>
      </c>
      <c r="OV327" s="862">
        <v>0</v>
      </c>
      <c r="OW327" s="862">
        <v>0</v>
      </c>
      <c r="OX327" s="862">
        <v>0</v>
      </c>
      <c r="OY327" s="862">
        <v>0</v>
      </c>
      <c r="OZ327" s="862">
        <v>0</v>
      </c>
      <c r="PA327" s="862">
        <v>0</v>
      </c>
      <c r="PB327" s="862">
        <v>0</v>
      </c>
      <c r="PC327" s="862">
        <v>0</v>
      </c>
      <c r="PD327" s="862">
        <v>0</v>
      </c>
      <c r="PE327" s="862">
        <v>0</v>
      </c>
      <c r="PF327" s="862">
        <v>0</v>
      </c>
      <c r="PG327" s="862">
        <v>0</v>
      </c>
      <c r="PH327" s="862">
        <v>0</v>
      </c>
      <c r="PI327" s="862">
        <v>0</v>
      </c>
      <c r="PJ327" s="862">
        <v>0</v>
      </c>
      <c r="PK327" s="862">
        <v>0</v>
      </c>
      <c r="PL327" s="862">
        <v>0</v>
      </c>
      <c r="PM327" s="862">
        <v>0</v>
      </c>
      <c r="PN327" s="862">
        <v>0</v>
      </c>
      <c r="PO327" s="862">
        <v>0</v>
      </c>
      <c r="PP327" s="862">
        <v>0</v>
      </c>
      <c r="PQ327" s="862">
        <v>0</v>
      </c>
      <c r="PR327" s="862">
        <v>0</v>
      </c>
      <c r="PS327" s="862">
        <v>0</v>
      </c>
      <c r="PT327" s="862">
        <v>0</v>
      </c>
      <c r="PU327" s="862">
        <v>0</v>
      </c>
      <c r="PV327" s="862">
        <v>0</v>
      </c>
      <c r="PW327" s="862">
        <v>0</v>
      </c>
      <c r="PX327" s="862">
        <v>0</v>
      </c>
      <c r="PY327" s="862">
        <v>0</v>
      </c>
      <c r="PZ327" s="862">
        <v>0</v>
      </c>
      <c r="QA327" s="862">
        <v>0</v>
      </c>
      <c r="QB327" s="862">
        <v>0</v>
      </c>
      <c r="QC327" s="862">
        <v>0</v>
      </c>
      <c r="QD327" s="862">
        <v>0</v>
      </c>
      <c r="QE327" s="862">
        <v>0</v>
      </c>
      <c r="QF327" s="862">
        <v>0</v>
      </c>
      <c r="QG327" s="862">
        <v>0</v>
      </c>
      <c r="QH327" s="862">
        <v>0</v>
      </c>
      <c r="QI327" s="862">
        <v>0</v>
      </c>
      <c r="QJ327" s="862">
        <v>0</v>
      </c>
      <c r="QK327" s="862">
        <v>0</v>
      </c>
      <c r="QL327" s="862">
        <v>0</v>
      </c>
      <c r="QM327" s="862">
        <v>0</v>
      </c>
      <c r="QN327" s="862">
        <v>0</v>
      </c>
      <c r="QO327" s="862">
        <v>0</v>
      </c>
      <c r="QP327" s="862">
        <v>0</v>
      </c>
      <c r="QQ327" s="862">
        <v>0</v>
      </c>
      <c r="QR327" s="862">
        <v>0</v>
      </c>
      <c r="QS327" s="862">
        <v>0</v>
      </c>
      <c r="QT327" s="862">
        <v>0</v>
      </c>
      <c r="QU327" s="862">
        <v>0</v>
      </c>
      <c r="QV327" s="862">
        <v>0</v>
      </c>
      <c r="QW327" s="862">
        <v>0</v>
      </c>
      <c r="QX327" s="862">
        <v>0</v>
      </c>
      <c r="QY327" s="862">
        <v>0</v>
      </c>
      <c r="QZ327" s="862">
        <v>0</v>
      </c>
      <c r="RA327" s="862">
        <v>0</v>
      </c>
      <c r="RB327" s="862">
        <v>0</v>
      </c>
      <c r="RC327" s="862">
        <v>0</v>
      </c>
      <c r="RD327" s="862">
        <v>0</v>
      </c>
      <c r="RE327" s="862">
        <v>0</v>
      </c>
      <c r="RF327" s="862">
        <v>0</v>
      </c>
      <c r="RG327" s="862">
        <v>0</v>
      </c>
      <c r="RH327" s="862">
        <v>0</v>
      </c>
      <c r="RI327" s="862">
        <v>0</v>
      </c>
      <c r="RJ327" s="862">
        <v>0</v>
      </c>
      <c r="RK327" s="862">
        <v>0</v>
      </c>
      <c r="RL327" s="862">
        <v>0</v>
      </c>
      <c r="RM327" s="862">
        <v>0</v>
      </c>
      <c r="RN327" s="862">
        <v>0</v>
      </c>
      <c r="RO327" s="862">
        <v>0</v>
      </c>
      <c r="RP327" s="862">
        <v>0</v>
      </c>
      <c r="RQ327" s="862">
        <v>0</v>
      </c>
      <c r="RR327" s="862">
        <v>0</v>
      </c>
      <c r="RS327" s="862">
        <v>0</v>
      </c>
      <c r="RT327" s="862">
        <v>0</v>
      </c>
      <c r="RU327" s="862">
        <v>0</v>
      </c>
      <c r="RV327" s="862">
        <v>0</v>
      </c>
      <c r="RW327" s="862">
        <v>0</v>
      </c>
      <c r="RX327" s="862">
        <v>0</v>
      </c>
      <c r="RY327" s="862">
        <v>0</v>
      </c>
      <c r="RZ327" s="862">
        <v>0</v>
      </c>
      <c r="SA327" s="862">
        <v>0</v>
      </c>
      <c r="SB327" s="862">
        <v>0</v>
      </c>
      <c r="SC327" s="862">
        <v>0</v>
      </c>
      <c r="SD327" s="862">
        <v>0</v>
      </c>
      <c r="SE327" s="862">
        <v>0</v>
      </c>
      <c r="SF327" s="862">
        <v>0</v>
      </c>
      <c r="SG327" s="862">
        <v>0</v>
      </c>
      <c r="SH327" s="862">
        <v>0</v>
      </c>
      <c r="SI327" s="862">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931</v>
      </c>
      <c r="J328" s="764"/>
      <c r="K328" s="862">
        <v>0</v>
      </c>
      <c r="L328" s="862">
        <v>0</v>
      </c>
      <c r="M328" s="862">
        <v>0</v>
      </c>
      <c r="N328" s="862">
        <v>0</v>
      </c>
      <c r="O328" s="862">
        <v>0</v>
      </c>
      <c r="P328" s="862">
        <v>0</v>
      </c>
      <c r="Q328" s="862">
        <v>0</v>
      </c>
      <c r="R328" s="862">
        <v>0</v>
      </c>
      <c r="S328" s="862">
        <v>0</v>
      </c>
      <c r="T328" s="862">
        <v>0</v>
      </c>
      <c r="U328" s="862">
        <v>0</v>
      </c>
      <c r="V328" s="862">
        <v>0</v>
      </c>
      <c r="W328" s="862">
        <v>0</v>
      </c>
      <c r="X328" s="862">
        <v>0</v>
      </c>
      <c r="Y328" s="862">
        <v>0</v>
      </c>
      <c r="Z328" s="862">
        <v>0</v>
      </c>
      <c r="AA328" s="862">
        <v>0</v>
      </c>
      <c r="AB328" s="862">
        <v>0</v>
      </c>
      <c r="AC328" s="862">
        <v>0</v>
      </c>
      <c r="AD328" s="862">
        <v>0</v>
      </c>
      <c r="AE328" s="862">
        <v>0</v>
      </c>
      <c r="AF328" s="862">
        <v>0</v>
      </c>
      <c r="AG328" s="862">
        <v>0</v>
      </c>
      <c r="AH328" s="862">
        <v>0</v>
      </c>
      <c r="AI328" s="862">
        <v>0</v>
      </c>
      <c r="AJ328" s="862">
        <v>0</v>
      </c>
      <c r="AK328" s="862">
        <v>0</v>
      </c>
      <c r="AL328" s="862">
        <v>0</v>
      </c>
      <c r="AM328" s="862">
        <v>0</v>
      </c>
      <c r="AN328" s="862">
        <v>0</v>
      </c>
      <c r="AO328" s="862">
        <v>0</v>
      </c>
      <c r="AP328" s="862">
        <v>0</v>
      </c>
      <c r="AQ328" s="862">
        <v>0</v>
      </c>
      <c r="AR328" s="862">
        <v>0</v>
      </c>
      <c r="AS328" s="862">
        <v>0</v>
      </c>
      <c r="AT328" s="862">
        <v>0</v>
      </c>
      <c r="AU328" s="862">
        <v>0</v>
      </c>
      <c r="AV328" s="862">
        <v>0</v>
      </c>
      <c r="AW328" s="862">
        <v>0</v>
      </c>
      <c r="AX328" s="862">
        <v>0</v>
      </c>
      <c r="AY328" s="862">
        <v>0</v>
      </c>
      <c r="AZ328" s="862">
        <v>0</v>
      </c>
      <c r="BA328" s="862">
        <v>0</v>
      </c>
      <c r="BB328" s="862">
        <v>0</v>
      </c>
      <c r="BC328" s="862">
        <v>0</v>
      </c>
      <c r="BD328" s="862">
        <v>0</v>
      </c>
      <c r="BE328" s="862">
        <v>0</v>
      </c>
      <c r="BF328" s="862">
        <v>0</v>
      </c>
      <c r="BG328" s="862">
        <v>0</v>
      </c>
      <c r="BH328" s="862">
        <v>0</v>
      </c>
      <c r="BI328" s="862">
        <v>0</v>
      </c>
      <c r="BJ328" s="862">
        <v>0</v>
      </c>
      <c r="BK328" s="862">
        <v>0</v>
      </c>
      <c r="BL328" s="862">
        <v>0</v>
      </c>
      <c r="BM328" s="862">
        <v>0</v>
      </c>
      <c r="BN328" s="862">
        <v>0</v>
      </c>
      <c r="BO328" s="862">
        <v>0</v>
      </c>
      <c r="BP328" s="862">
        <v>0</v>
      </c>
      <c r="BQ328" s="862">
        <v>0</v>
      </c>
      <c r="BR328" s="862">
        <v>0</v>
      </c>
      <c r="BS328" s="862">
        <v>0</v>
      </c>
      <c r="BT328" s="862">
        <v>0</v>
      </c>
      <c r="BU328" s="862">
        <v>0</v>
      </c>
      <c r="BV328" s="862">
        <v>0</v>
      </c>
      <c r="BW328" s="862">
        <v>0</v>
      </c>
      <c r="BX328" s="862">
        <v>0</v>
      </c>
      <c r="BY328" s="862">
        <v>0</v>
      </c>
      <c r="BZ328" s="862">
        <v>0</v>
      </c>
      <c r="CA328" s="862">
        <v>0</v>
      </c>
      <c r="CB328" s="862">
        <v>0</v>
      </c>
      <c r="CC328" s="862">
        <v>0</v>
      </c>
      <c r="CD328" s="862">
        <v>0</v>
      </c>
      <c r="CE328" s="862">
        <v>0</v>
      </c>
      <c r="CF328" s="862">
        <v>0</v>
      </c>
      <c r="CG328" s="862">
        <v>0</v>
      </c>
      <c r="CH328" s="862">
        <v>0</v>
      </c>
      <c r="CI328" s="862">
        <v>0</v>
      </c>
      <c r="CJ328" s="862">
        <v>0</v>
      </c>
      <c r="CK328" s="862">
        <v>0</v>
      </c>
      <c r="CL328" s="862">
        <v>0</v>
      </c>
      <c r="CM328" s="862">
        <v>0</v>
      </c>
      <c r="CN328" s="862">
        <v>0</v>
      </c>
      <c r="CO328" s="862">
        <v>0</v>
      </c>
      <c r="CP328" s="862">
        <v>0</v>
      </c>
      <c r="CQ328" s="862">
        <v>0</v>
      </c>
      <c r="CR328" s="862">
        <v>0</v>
      </c>
      <c r="CS328" s="862">
        <v>0</v>
      </c>
      <c r="CT328" s="862">
        <v>0</v>
      </c>
      <c r="CU328" s="862">
        <v>0</v>
      </c>
      <c r="CV328" s="862">
        <v>0</v>
      </c>
      <c r="CW328" s="862">
        <v>0</v>
      </c>
      <c r="CX328" s="862">
        <v>0</v>
      </c>
      <c r="CY328" s="862">
        <v>0</v>
      </c>
      <c r="CZ328" s="862">
        <v>0</v>
      </c>
      <c r="DA328" s="862">
        <v>0</v>
      </c>
      <c r="DB328" s="862">
        <v>0</v>
      </c>
      <c r="DC328" s="862">
        <v>0</v>
      </c>
      <c r="DD328" s="862">
        <v>0</v>
      </c>
      <c r="DE328" s="862">
        <v>0</v>
      </c>
      <c r="DF328" s="862">
        <v>0</v>
      </c>
      <c r="DG328" s="862">
        <v>0</v>
      </c>
      <c r="DH328" s="862">
        <v>0</v>
      </c>
      <c r="DI328" s="862">
        <v>0</v>
      </c>
      <c r="DJ328" s="862">
        <v>0</v>
      </c>
      <c r="DK328" s="862">
        <v>0</v>
      </c>
      <c r="DL328" s="862">
        <v>0</v>
      </c>
      <c r="DM328" s="862">
        <v>0</v>
      </c>
      <c r="DN328" s="862">
        <v>0</v>
      </c>
      <c r="DO328" s="862">
        <v>0</v>
      </c>
      <c r="DP328" s="862">
        <v>0</v>
      </c>
      <c r="DQ328" s="862">
        <v>0</v>
      </c>
      <c r="DR328" s="862">
        <v>0</v>
      </c>
      <c r="DS328" s="862">
        <v>0</v>
      </c>
      <c r="DT328" s="862">
        <v>0</v>
      </c>
      <c r="DU328" s="862">
        <v>0</v>
      </c>
      <c r="DV328" s="862">
        <v>0</v>
      </c>
      <c r="DW328" s="862">
        <v>0</v>
      </c>
      <c r="DX328" s="862">
        <v>0</v>
      </c>
      <c r="DY328" s="862">
        <v>0</v>
      </c>
      <c r="DZ328" s="862">
        <v>0</v>
      </c>
      <c r="EA328" s="862">
        <v>0</v>
      </c>
      <c r="EB328" s="862">
        <v>0</v>
      </c>
      <c r="EC328" s="862">
        <v>0</v>
      </c>
      <c r="ED328" s="862">
        <v>0</v>
      </c>
      <c r="EE328" s="862">
        <v>0</v>
      </c>
      <c r="EF328" s="862">
        <v>0</v>
      </c>
      <c r="EG328" s="862">
        <v>0</v>
      </c>
      <c r="EH328" s="862">
        <v>0</v>
      </c>
      <c r="EI328" s="862">
        <v>0</v>
      </c>
      <c r="EJ328" s="862">
        <v>0</v>
      </c>
      <c r="EK328" s="862">
        <v>0</v>
      </c>
      <c r="EL328" s="862">
        <v>0</v>
      </c>
      <c r="EM328" s="862">
        <v>0</v>
      </c>
      <c r="EN328" s="862">
        <v>0</v>
      </c>
      <c r="EO328" s="862">
        <v>0</v>
      </c>
      <c r="EP328" s="862">
        <v>0</v>
      </c>
      <c r="EQ328" s="862">
        <v>0</v>
      </c>
      <c r="ER328" s="862">
        <v>0</v>
      </c>
      <c r="ES328" s="862">
        <v>0</v>
      </c>
      <c r="ET328" s="862">
        <v>0</v>
      </c>
      <c r="EU328" s="862">
        <v>0</v>
      </c>
      <c r="EV328" s="862">
        <v>0</v>
      </c>
      <c r="EW328" s="862">
        <v>0</v>
      </c>
      <c r="EX328" s="862">
        <v>0</v>
      </c>
      <c r="EY328" s="862">
        <v>0</v>
      </c>
      <c r="EZ328" s="862">
        <v>0</v>
      </c>
      <c r="FA328" s="862">
        <v>0</v>
      </c>
      <c r="FB328" s="862">
        <v>0</v>
      </c>
      <c r="FC328" s="862">
        <v>0</v>
      </c>
      <c r="FD328" s="862">
        <v>0</v>
      </c>
      <c r="FE328" s="862">
        <v>0</v>
      </c>
      <c r="FF328" s="862">
        <v>0</v>
      </c>
      <c r="FG328" s="862">
        <v>0</v>
      </c>
      <c r="FH328" s="862">
        <v>0</v>
      </c>
      <c r="FI328" s="862">
        <v>0</v>
      </c>
      <c r="FJ328" s="862">
        <v>0</v>
      </c>
      <c r="FK328" s="862">
        <v>0</v>
      </c>
      <c r="FL328" s="862">
        <v>0</v>
      </c>
      <c r="FM328" s="862">
        <v>0</v>
      </c>
      <c r="FN328" s="862">
        <v>0</v>
      </c>
      <c r="FO328" s="862">
        <v>0</v>
      </c>
      <c r="FP328" s="862">
        <v>0</v>
      </c>
      <c r="FQ328" s="862">
        <v>0</v>
      </c>
      <c r="FR328" s="862">
        <v>0</v>
      </c>
      <c r="FS328" s="862">
        <v>0</v>
      </c>
      <c r="FT328" s="862">
        <v>0</v>
      </c>
      <c r="FU328" s="862">
        <v>0</v>
      </c>
      <c r="FV328" s="862">
        <v>0</v>
      </c>
      <c r="FW328" s="862">
        <v>0</v>
      </c>
      <c r="FX328" s="862">
        <v>0</v>
      </c>
      <c r="FY328" s="862">
        <v>0</v>
      </c>
      <c r="FZ328" s="862">
        <v>0</v>
      </c>
      <c r="GA328" s="862">
        <v>0</v>
      </c>
      <c r="GB328" s="862">
        <v>0</v>
      </c>
      <c r="GC328" s="862">
        <v>0</v>
      </c>
      <c r="GD328" s="862">
        <v>0</v>
      </c>
      <c r="GE328" s="862">
        <v>0</v>
      </c>
      <c r="GF328" s="862">
        <v>0</v>
      </c>
      <c r="GG328" s="862">
        <v>0</v>
      </c>
      <c r="GH328" s="862">
        <v>0</v>
      </c>
      <c r="GI328" s="862">
        <v>0</v>
      </c>
      <c r="GJ328" s="862">
        <v>0</v>
      </c>
      <c r="GK328" s="862">
        <v>0</v>
      </c>
      <c r="GL328" s="862">
        <v>0</v>
      </c>
      <c r="GM328" s="862">
        <v>0</v>
      </c>
      <c r="GN328" s="862">
        <v>0</v>
      </c>
      <c r="GO328" s="862">
        <v>0</v>
      </c>
      <c r="GP328" s="862">
        <v>0</v>
      </c>
      <c r="GQ328" s="862">
        <v>0</v>
      </c>
      <c r="GR328" s="862">
        <v>0</v>
      </c>
      <c r="GS328" s="862">
        <v>0</v>
      </c>
      <c r="GT328" s="862">
        <v>0</v>
      </c>
      <c r="GU328" s="862">
        <v>0</v>
      </c>
      <c r="GV328" s="862">
        <v>0</v>
      </c>
      <c r="GW328" s="862">
        <v>0</v>
      </c>
      <c r="GX328" s="862">
        <v>0</v>
      </c>
      <c r="GY328" s="862">
        <v>0</v>
      </c>
      <c r="GZ328" s="862">
        <v>0</v>
      </c>
      <c r="HA328" s="862">
        <v>0</v>
      </c>
      <c r="HB328" s="862">
        <v>0</v>
      </c>
      <c r="HC328" s="862">
        <v>0</v>
      </c>
      <c r="HD328" s="862">
        <v>0</v>
      </c>
      <c r="HE328" s="862">
        <v>0</v>
      </c>
      <c r="HF328" s="862">
        <v>0</v>
      </c>
      <c r="HG328" s="862">
        <v>0</v>
      </c>
      <c r="HH328" s="862">
        <v>0</v>
      </c>
      <c r="HI328" s="862">
        <v>0</v>
      </c>
      <c r="HJ328" s="862">
        <v>0</v>
      </c>
      <c r="HK328" s="862">
        <v>0</v>
      </c>
      <c r="HL328" s="862">
        <v>0</v>
      </c>
      <c r="HM328" s="862">
        <v>0</v>
      </c>
      <c r="HN328" s="862">
        <v>0</v>
      </c>
      <c r="HO328" s="862">
        <v>0</v>
      </c>
      <c r="HP328" s="862">
        <v>0</v>
      </c>
      <c r="HQ328" s="862">
        <v>0</v>
      </c>
      <c r="HR328" s="862">
        <v>0</v>
      </c>
      <c r="HS328" s="862">
        <v>0</v>
      </c>
      <c r="HT328" s="862">
        <v>0</v>
      </c>
      <c r="HU328" s="862">
        <v>0</v>
      </c>
      <c r="HV328" s="862">
        <v>0</v>
      </c>
      <c r="HW328" s="862">
        <v>0</v>
      </c>
      <c r="HX328" s="862">
        <v>0</v>
      </c>
      <c r="HY328" s="862">
        <v>0</v>
      </c>
      <c r="HZ328" s="862">
        <v>0</v>
      </c>
      <c r="IA328" s="862">
        <v>0</v>
      </c>
      <c r="IB328" s="862">
        <v>0</v>
      </c>
      <c r="IC328" s="862">
        <v>0</v>
      </c>
      <c r="ID328" s="862">
        <v>0</v>
      </c>
      <c r="IE328" s="862">
        <v>0</v>
      </c>
      <c r="IF328" s="862">
        <v>0</v>
      </c>
      <c r="IG328" s="862">
        <v>0</v>
      </c>
      <c r="IH328" s="862">
        <v>0</v>
      </c>
      <c r="II328" s="862">
        <v>0</v>
      </c>
      <c r="IJ328" s="862">
        <v>0</v>
      </c>
      <c r="IK328" s="862">
        <v>0</v>
      </c>
      <c r="IL328" s="862">
        <v>0</v>
      </c>
      <c r="IM328" s="862">
        <v>0</v>
      </c>
      <c r="IN328" s="862">
        <v>0</v>
      </c>
      <c r="IO328" s="862">
        <v>0</v>
      </c>
      <c r="IP328" s="862">
        <v>0</v>
      </c>
      <c r="IQ328" s="862">
        <v>0</v>
      </c>
      <c r="IR328" s="862">
        <v>0</v>
      </c>
      <c r="IS328" s="862">
        <v>0</v>
      </c>
      <c r="IT328" s="862">
        <v>0</v>
      </c>
      <c r="IU328" s="862">
        <v>0</v>
      </c>
      <c r="IV328" s="862">
        <v>0</v>
      </c>
      <c r="IW328" s="862">
        <v>0</v>
      </c>
      <c r="IX328" s="862">
        <v>0</v>
      </c>
      <c r="IY328" s="862">
        <v>0</v>
      </c>
      <c r="IZ328" s="862">
        <v>0</v>
      </c>
      <c r="JA328" s="862">
        <v>0</v>
      </c>
      <c r="JB328" s="862">
        <v>0</v>
      </c>
      <c r="JC328" s="862">
        <v>0</v>
      </c>
      <c r="JD328" s="862">
        <v>0</v>
      </c>
      <c r="JE328" s="862">
        <v>0</v>
      </c>
      <c r="JF328" s="862">
        <v>0</v>
      </c>
      <c r="JG328" s="862">
        <v>0</v>
      </c>
      <c r="JH328" s="862">
        <v>0</v>
      </c>
      <c r="JI328" s="862">
        <v>0</v>
      </c>
      <c r="JJ328" s="862">
        <v>0</v>
      </c>
      <c r="JK328" s="862">
        <v>0</v>
      </c>
      <c r="JL328" s="862">
        <v>0</v>
      </c>
      <c r="JM328" s="862">
        <v>0</v>
      </c>
      <c r="JN328" s="862">
        <v>0</v>
      </c>
      <c r="JO328" s="862">
        <v>0</v>
      </c>
      <c r="JP328" s="862">
        <v>0</v>
      </c>
      <c r="JQ328" s="862">
        <v>0</v>
      </c>
      <c r="JR328" s="862">
        <v>0</v>
      </c>
      <c r="JS328" s="862">
        <v>0</v>
      </c>
      <c r="JT328" s="862">
        <v>0</v>
      </c>
      <c r="JU328" s="862">
        <v>0</v>
      </c>
      <c r="JV328" s="862">
        <v>0</v>
      </c>
      <c r="JW328" s="862">
        <v>0</v>
      </c>
      <c r="JX328" s="862">
        <v>0</v>
      </c>
      <c r="JY328" s="862">
        <v>0</v>
      </c>
      <c r="JZ328" s="862">
        <v>0</v>
      </c>
      <c r="KA328" s="862">
        <v>0</v>
      </c>
      <c r="KB328" s="862">
        <v>0</v>
      </c>
      <c r="KC328" s="862">
        <v>0</v>
      </c>
      <c r="KD328" s="862">
        <v>0</v>
      </c>
      <c r="KE328" s="862">
        <v>0</v>
      </c>
      <c r="KF328" s="862">
        <v>0</v>
      </c>
      <c r="KG328" s="862">
        <v>0</v>
      </c>
      <c r="KH328" s="862">
        <v>0</v>
      </c>
      <c r="KI328" s="862">
        <v>0</v>
      </c>
      <c r="KJ328" s="862">
        <v>0</v>
      </c>
      <c r="KK328" s="862">
        <v>0</v>
      </c>
      <c r="KL328" s="862">
        <v>0</v>
      </c>
      <c r="KM328" s="862">
        <v>0</v>
      </c>
      <c r="KN328" s="862">
        <v>0</v>
      </c>
      <c r="KO328" s="862">
        <v>0</v>
      </c>
      <c r="KP328" s="862">
        <v>0</v>
      </c>
      <c r="KQ328" s="862">
        <v>0</v>
      </c>
      <c r="KR328" s="862">
        <v>0</v>
      </c>
      <c r="KS328" s="862">
        <v>0</v>
      </c>
      <c r="KT328" s="862">
        <v>0</v>
      </c>
      <c r="KU328" s="862">
        <v>0</v>
      </c>
      <c r="KV328" s="862">
        <v>0</v>
      </c>
      <c r="KW328" s="862">
        <v>0</v>
      </c>
      <c r="KX328" s="862">
        <v>0</v>
      </c>
      <c r="KY328" s="862">
        <v>0</v>
      </c>
      <c r="KZ328" s="862">
        <v>0</v>
      </c>
      <c r="LA328" s="862">
        <v>0</v>
      </c>
      <c r="LB328" s="862">
        <v>0</v>
      </c>
      <c r="LC328" s="862">
        <v>0</v>
      </c>
      <c r="LD328" s="862">
        <v>0</v>
      </c>
      <c r="LE328" s="862">
        <v>0</v>
      </c>
      <c r="LF328" s="862">
        <v>0</v>
      </c>
      <c r="LG328" s="862">
        <v>0</v>
      </c>
      <c r="LH328" s="862">
        <v>0</v>
      </c>
      <c r="LI328" s="862">
        <v>0</v>
      </c>
      <c r="LJ328" s="862">
        <v>0</v>
      </c>
      <c r="LK328" s="862">
        <v>0</v>
      </c>
      <c r="LL328" s="862">
        <v>0</v>
      </c>
      <c r="LM328" s="862">
        <v>0</v>
      </c>
      <c r="LN328" s="862">
        <v>0</v>
      </c>
      <c r="LO328" s="862">
        <v>0</v>
      </c>
      <c r="LP328" s="862">
        <v>0</v>
      </c>
      <c r="LQ328" s="862">
        <v>0</v>
      </c>
      <c r="LR328" s="862">
        <v>0</v>
      </c>
      <c r="LS328" s="862">
        <v>0</v>
      </c>
      <c r="LT328" s="862">
        <v>0</v>
      </c>
      <c r="LU328" s="862">
        <v>0</v>
      </c>
      <c r="LV328" s="862">
        <v>0</v>
      </c>
      <c r="LW328" s="862">
        <v>0</v>
      </c>
      <c r="LX328" s="862">
        <v>0</v>
      </c>
      <c r="LY328" s="862">
        <v>0</v>
      </c>
      <c r="LZ328" s="862">
        <v>0</v>
      </c>
      <c r="MA328" s="862">
        <v>0</v>
      </c>
      <c r="MB328" s="862">
        <v>0</v>
      </c>
      <c r="MC328" s="862">
        <v>0</v>
      </c>
      <c r="MD328" s="862">
        <v>0</v>
      </c>
      <c r="ME328" s="862">
        <v>0</v>
      </c>
      <c r="MF328" s="862">
        <v>0</v>
      </c>
      <c r="MG328" s="862">
        <v>0</v>
      </c>
      <c r="MH328" s="862">
        <v>0</v>
      </c>
      <c r="MI328" s="862">
        <v>0</v>
      </c>
      <c r="MJ328" s="862">
        <v>0</v>
      </c>
      <c r="MK328" s="862">
        <v>0</v>
      </c>
      <c r="ML328" s="862">
        <v>0</v>
      </c>
      <c r="MM328" s="862">
        <v>0</v>
      </c>
      <c r="MN328" s="862">
        <v>0</v>
      </c>
      <c r="MO328" s="862">
        <v>0</v>
      </c>
      <c r="MP328" s="862">
        <v>0</v>
      </c>
      <c r="MQ328" s="862">
        <v>0</v>
      </c>
      <c r="MR328" s="862">
        <v>0</v>
      </c>
      <c r="MS328" s="862">
        <v>0</v>
      </c>
      <c r="MT328" s="862">
        <v>0</v>
      </c>
      <c r="MU328" s="862">
        <v>0</v>
      </c>
      <c r="MV328" s="862">
        <v>0</v>
      </c>
      <c r="MW328" s="862">
        <v>0</v>
      </c>
      <c r="MX328" s="862">
        <v>0</v>
      </c>
      <c r="MY328" s="862">
        <v>0</v>
      </c>
      <c r="MZ328" s="862">
        <v>0</v>
      </c>
      <c r="NA328" s="862">
        <v>0</v>
      </c>
      <c r="NB328" s="862">
        <v>0</v>
      </c>
      <c r="NC328" s="862">
        <v>0</v>
      </c>
      <c r="ND328" s="862">
        <v>0</v>
      </c>
      <c r="NE328" s="862">
        <v>0</v>
      </c>
      <c r="NF328" s="862">
        <v>0</v>
      </c>
      <c r="NG328" s="862">
        <v>0</v>
      </c>
      <c r="NH328" s="862">
        <v>0</v>
      </c>
      <c r="NI328" s="862">
        <v>0</v>
      </c>
      <c r="NJ328" s="862">
        <v>0</v>
      </c>
      <c r="NK328" s="862">
        <v>0</v>
      </c>
      <c r="NL328" s="862">
        <v>0</v>
      </c>
      <c r="NM328" s="862">
        <v>0</v>
      </c>
      <c r="NN328" s="862">
        <v>0</v>
      </c>
      <c r="NO328" s="862">
        <v>0</v>
      </c>
      <c r="NP328" s="862">
        <v>0</v>
      </c>
      <c r="NQ328" s="862">
        <v>0</v>
      </c>
      <c r="NR328" s="862">
        <v>0</v>
      </c>
      <c r="NS328" s="862">
        <v>0</v>
      </c>
      <c r="NT328" s="862">
        <v>0</v>
      </c>
      <c r="NU328" s="862">
        <v>0</v>
      </c>
      <c r="NV328" s="862">
        <v>0</v>
      </c>
      <c r="NW328" s="862">
        <v>0</v>
      </c>
      <c r="NX328" s="862">
        <v>0</v>
      </c>
      <c r="NY328" s="862">
        <v>0</v>
      </c>
      <c r="NZ328" s="862">
        <v>0</v>
      </c>
      <c r="OA328" s="862">
        <v>0</v>
      </c>
      <c r="OB328" s="862">
        <v>0</v>
      </c>
      <c r="OC328" s="862">
        <v>0</v>
      </c>
      <c r="OD328" s="862">
        <v>0</v>
      </c>
      <c r="OE328" s="862">
        <v>0</v>
      </c>
      <c r="OF328" s="862">
        <v>0</v>
      </c>
      <c r="OG328" s="862">
        <v>0</v>
      </c>
      <c r="OH328" s="862">
        <v>0</v>
      </c>
      <c r="OI328" s="862">
        <v>0</v>
      </c>
      <c r="OJ328" s="862">
        <v>0</v>
      </c>
      <c r="OK328" s="862">
        <v>0</v>
      </c>
      <c r="OL328" s="862">
        <v>0</v>
      </c>
      <c r="OM328" s="862">
        <v>0</v>
      </c>
      <c r="ON328" s="862">
        <v>0</v>
      </c>
      <c r="OO328" s="862">
        <v>0</v>
      </c>
      <c r="OP328" s="862">
        <v>0</v>
      </c>
      <c r="OQ328" s="862">
        <v>0</v>
      </c>
      <c r="OR328" s="862">
        <v>0</v>
      </c>
      <c r="OS328" s="862">
        <v>0</v>
      </c>
      <c r="OT328" s="862">
        <v>0</v>
      </c>
      <c r="OU328" s="862">
        <v>0</v>
      </c>
      <c r="OV328" s="862">
        <v>0</v>
      </c>
      <c r="OW328" s="862">
        <v>0</v>
      </c>
      <c r="OX328" s="862">
        <v>0</v>
      </c>
      <c r="OY328" s="862">
        <v>0</v>
      </c>
      <c r="OZ328" s="862">
        <v>0</v>
      </c>
      <c r="PA328" s="862">
        <v>0</v>
      </c>
      <c r="PB328" s="862">
        <v>0</v>
      </c>
      <c r="PC328" s="862">
        <v>0</v>
      </c>
      <c r="PD328" s="862">
        <v>0</v>
      </c>
      <c r="PE328" s="862">
        <v>0</v>
      </c>
      <c r="PF328" s="862">
        <v>0</v>
      </c>
      <c r="PG328" s="862">
        <v>0</v>
      </c>
      <c r="PH328" s="862">
        <v>0</v>
      </c>
      <c r="PI328" s="862">
        <v>0</v>
      </c>
      <c r="PJ328" s="862">
        <v>0</v>
      </c>
      <c r="PK328" s="862">
        <v>0</v>
      </c>
      <c r="PL328" s="862">
        <v>0</v>
      </c>
      <c r="PM328" s="862">
        <v>0</v>
      </c>
      <c r="PN328" s="862">
        <v>0</v>
      </c>
      <c r="PO328" s="862">
        <v>0</v>
      </c>
      <c r="PP328" s="862">
        <v>0</v>
      </c>
      <c r="PQ328" s="862">
        <v>0</v>
      </c>
      <c r="PR328" s="862">
        <v>0</v>
      </c>
      <c r="PS328" s="862">
        <v>0</v>
      </c>
      <c r="PT328" s="862">
        <v>0</v>
      </c>
      <c r="PU328" s="862">
        <v>0</v>
      </c>
      <c r="PV328" s="862">
        <v>0</v>
      </c>
      <c r="PW328" s="862">
        <v>0</v>
      </c>
      <c r="PX328" s="862">
        <v>0</v>
      </c>
      <c r="PY328" s="862">
        <v>0</v>
      </c>
      <c r="PZ328" s="862">
        <v>0</v>
      </c>
      <c r="QA328" s="862">
        <v>0</v>
      </c>
      <c r="QB328" s="862">
        <v>0</v>
      </c>
      <c r="QC328" s="862">
        <v>0</v>
      </c>
      <c r="QD328" s="862">
        <v>0</v>
      </c>
      <c r="QE328" s="862">
        <v>0</v>
      </c>
      <c r="QF328" s="862">
        <v>0</v>
      </c>
      <c r="QG328" s="862">
        <v>0</v>
      </c>
      <c r="QH328" s="862">
        <v>0</v>
      </c>
      <c r="QI328" s="862">
        <v>0</v>
      </c>
      <c r="QJ328" s="862">
        <v>0</v>
      </c>
      <c r="QK328" s="862">
        <v>0</v>
      </c>
      <c r="QL328" s="862">
        <v>0</v>
      </c>
      <c r="QM328" s="862">
        <v>0</v>
      </c>
      <c r="QN328" s="862">
        <v>0</v>
      </c>
      <c r="QO328" s="862">
        <v>0</v>
      </c>
      <c r="QP328" s="862">
        <v>0</v>
      </c>
      <c r="QQ328" s="862">
        <v>0</v>
      </c>
      <c r="QR328" s="862">
        <v>0</v>
      </c>
      <c r="QS328" s="862">
        <v>0</v>
      </c>
      <c r="QT328" s="862">
        <v>0</v>
      </c>
      <c r="QU328" s="862">
        <v>0</v>
      </c>
      <c r="QV328" s="862">
        <v>0</v>
      </c>
      <c r="QW328" s="862">
        <v>0</v>
      </c>
      <c r="QX328" s="862">
        <v>0</v>
      </c>
      <c r="QY328" s="862">
        <v>0</v>
      </c>
      <c r="QZ328" s="862">
        <v>0</v>
      </c>
      <c r="RA328" s="862">
        <v>0</v>
      </c>
      <c r="RB328" s="862">
        <v>0</v>
      </c>
      <c r="RC328" s="862">
        <v>0</v>
      </c>
      <c r="RD328" s="862">
        <v>0</v>
      </c>
      <c r="RE328" s="862">
        <v>0</v>
      </c>
      <c r="RF328" s="862">
        <v>0</v>
      </c>
      <c r="RG328" s="862">
        <v>0</v>
      </c>
      <c r="RH328" s="862">
        <v>0</v>
      </c>
      <c r="RI328" s="862">
        <v>0</v>
      </c>
      <c r="RJ328" s="862">
        <v>0</v>
      </c>
      <c r="RK328" s="862">
        <v>0</v>
      </c>
      <c r="RL328" s="862">
        <v>0</v>
      </c>
      <c r="RM328" s="862">
        <v>0</v>
      </c>
      <c r="RN328" s="862">
        <v>0</v>
      </c>
      <c r="RO328" s="862">
        <v>0</v>
      </c>
      <c r="RP328" s="862">
        <v>0</v>
      </c>
      <c r="RQ328" s="862">
        <v>0</v>
      </c>
      <c r="RR328" s="862">
        <v>0</v>
      </c>
      <c r="RS328" s="862">
        <v>0</v>
      </c>
      <c r="RT328" s="862">
        <v>0</v>
      </c>
      <c r="RU328" s="862">
        <v>0</v>
      </c>
      <c r="RV328" s="862">
        <v>0</v>
      </c>
      <c r="RW328" s="862">
        <v>0</v>
      </c>
      <c r="RX328" s="862">
        <v>0</v>
      </c>
      <c r="RY328" s="862">
        <v>0</v>
      </c>
      <c r="RZ328" s="862">
        <v>0</v>
      </c>
      <c r="SA328" s="862">
        <v>0</v>
      </c>
      <c r="SB328" s="862">
        <v>0</v>
      </c>
      <c r="SC328" s="862">
        <v>0</v>
      </c>
      <c r="SD328" s="862">
        <v>0</v>
      </c>
      <c r="SE328" s="862">
        <v>0</v>
      </c>
      <c r="SF328" s="862">
        <v>0</v>
      </c>
      <c r="SG328" s="862">
        <v>0</v>
      </c>
      <c r="SH328" s="862">
        <v>0</v>
      </c>
      <c r="SI328" s="862">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932</v>
      </c>
      <c r="J329" s="764"/>
      <c r="K329" s="862">
        <v>0</v>
      </c>
      <c r="L329" s="862">
        <v>0</v>
      </c>
      <c r="M329" s="862">
        <v>0</v>
      </c>
      <c r="N329" s="862">
        <v>0</v>
      </c>
      <c r="O329" s="862">
        <v>0</v>
      </c>
      <c r="P329" s="862">
        <v>0</v>
      </c>
      <c r="Q329" s="862">
        <v>0</v>
      </c>
      <c r="R329" s="862">
        <v>0</v>
      </c>
      <c r="S329" s="862">
        <v>0</v>
      </c>
      <c r="T329" s="862">
        <v>0</v>
      </c>
      <c r="U329" s="862">
        <v>0</v>
      </c>
      <c r="V329" s="862">
        <v>0</v>
      </c>
      <c r="W329" s="862">
        <v>0</v>
      </c>
      <c r="X329" s="862">
        <v>0</v>
      </c>
      <c r="Y329" s="862">
        <v>0</v>
      </c>
      <c r="Z329" s="862">
        <v>0</v>
      </c>
      <c r="AA329" s="862">
        <v>0</v>
      </c>
      <c r="AB329" s="862">
        <v>0</v>
      </c>
      <c r="AC329" s="862">
        <v>0</v>
      </c>
      <c r="AD329" s="862">
        <v>0</v>
      </c>
      <c r="AE329" s="862">
        <v>0</v>
      </c>
      <c r="AF329" s="862">
        <v>0</v>
      </c>
      <c r="AG329" s="862">
        <v>0</v>
      </c>
      <c r="AH329" s="862">
        <v>0</v>
      </c>
      <c r="AI329" s="862">
        <v>0</v>
      </c>
      <c r="AJ329" s="862">
        <v>0</v>
      </c>
      <c r="AK329" s="862">
        <v>0</v>
      </c>
      <c r="AL329" s="862">
        <v>0</v>
      </c>
      <c r="AM329" s="862">
        <v>0</v>
      </c>
      <c r="AN329" s="862">
        <v>0</v>
      </c>
      <c r="AO329" s="862">
        <v>0</v>
      </c>
      <c r="AP329" s="862">
        <v>0</v>
      </c>
      <c r="AQ329" s="862">
        <v>0</v>
      </c>
      <c r="AR329" s="862">
        <v>0</v>
      </c>
      <c r="AS329" s="862">
        <v>0</v>
      </c>
      <c r="AT329" s="862">
        <v>0</v>
      </c>
      <c r="AU329" s="862">
        <v>0</v>
      </c>
      <c r="AV329" s="862">
        <v>0</v>
      </c>
      <c r="AW329" s="862">
        <v>0</v>
      </c>
      <c r="AX329" s="862">
        <v>0</v>
      </c>
      <c r="AY329" s="862">
        <v>0</v>
      </c>
      <c r="AZ329" s="862">
        <v>0</v>
      </c>
      <c r="BA329" s="862">
        <v>0</v>
      </c>
      <c r="BB329" s="862">
        <v>0</v>
      </c>
      <c r="BC329" s="862">
        <v>0</v>
      </c>
      <c r="BD329" s="862">
        <v>0</v>
      </c>
      <c r="BE329" s="862">
        <v>0</v>
      </c>
      <c r="BF329" s="862">
        <v>0</v>
      </c>
      <c r="BG329" s="862">
        <v>0</v>
      </c>
      <c r="BH329" s="862">
        <v>0</v>
      </c>
      <c r="BI329" s="862">
        <v>0</v>
      </c>
      <c r="BJ329" s="862">
        <v>0</v>
      </c>
      <c r="BK329" s="862">
        <v>0</v>
      </c>
      <c r="BL329" s="862">
        <v>0</v>
      </c>
      <c r="BM329" s="862">
        <v>0</v>
      </c>
      <c r="BN329" s="862">
        <v>0</v>
      </c>
      <c r="BO329" s="862">
        <v>0</v>
      </c>
      <c r="BP329" s="862">
        <v>0</v>
      </c>
      <c r="BQ329" s="862">
        <v>0</v>
      </c>
      <c r="BR329" s="862">
        <v>0</v>
      </c>
      <c r="BS329" s="862">
        <v>0</v>
      </c>
      <c r="BT329" s="862">
        <v>0</v>
      </c>
      <c r="BU329" s="862">
        <v>0</v>
      </c>
      <c r="BV329" s="862">
        <v>0</v>
      </c>
      <c r="BW329" s="862">
        <v>0</v>
      </c>
      <c r="BX329" s="862">
        <v>0</v>
      </c>
      <c r="BY329" s="862">
        <v>0</v>
      </c>
      <c r="BZ329" s="862">
        <v>0</v>
      </c>
      <c r="CA329" s="862">
        <v>0</v>
      </c>
      <c r="CB329" s="862">
        <v>0</v>
      </c>
      <c r="CC329" s="862">
        <v>0</v>
      </c>
      <c r="CD329" s="862">
        <v>0</v>
      </c>
      <c r="CE329" s="862">
        <v>0</v>
      </c>
      <c r="CF329" s="862">
        <v>0</v>
      </c>
      <c r="CG329" s="862">
        <v>0</v>
      </c>
      <c r="CH329" s="862">
        <v>0</v>
      </c>
      <c r="CI329" s="862">
        <v>0</v>
      </c>
      <c r="CJ329" s="862">
        <v>0</v>
      </c>
      <c r="CK329" s="862">
        <v>0</v>
      </c>
      <c r="CL329" s="862">
        <v>0</v>
      </c>
      <c r="CM329" s="862">
        <v>0</v>
      </c>
      <c r="CN329" s="862">
        <v>0</v>
      </c>
      <c r="CO329" s="862">
        <v>0</v>
      </c>
      <c r="CP329" s="862">
        <v>0</v>
      </c>
      <c r="CQ329" s="862">
        <v>0</v>
      </c>
      <c r="CR329" s="862">
        <v>0</v>
      </c>
      <c r="CS329" s="862">
        <v>0</v>
      </c>
      <c r="CT329" s="862">
        <v>0</v>
      </c>
      <c r="CU329" s="862">
        <v>0</v>
      </c>
      <c r="CV329" s="862">
        <v>0</v>
      </c>
      <c r="CW329" s="862">
        <v>0</v>
      </c>
      <c r="CX329" s="862">
        <v>0</v>
      </c>
      <c r="CY329" s="862">
        <v>0</v>
      </c>
      <c r="CZ329" s="862">
        <v>0</v>
      </c>
      <c r="DA329" s="862">
        <v>0</v>
      </c>
      <c r="DB329" s="862">
        <v>0</v>
      </c>
      <c r="DC329" s="862">
        <v>0</v>
      </c>
      <c r="DD329" s="862">
        <v>0</v>
      </c>
      <c r="DE329" s="862">
        <v>0</v>
      </c>
      <c r="DF329" s="862">
        <v>0</v>
      </c>
      <c r="DG329" s="862">
        <v>0</v>
      </c>
      <c r="DH329" s="862">
        <v>0</v>
      </c>
      <c r="DI329" s="862">
        <v>0</v>
      </c>
      <c r="DJ329" s="862">
        <v>0</v>
      </c>
      <c r="DK329" s="862">
        <v>0</v>
      </c>
      <c r="DL329" s="862">
        <v>0</v>
      </c>
      <c r="DM329" s="862">
        <v>0</v>
      </c>
      <c r="DN329" s="862">
        <v>0</v>
      </c>
      <c r="DO329" s="862">
        <v>0</v>
      </c>
      <c r="DP329" s="862">
        <v>0</v>
      </c>
      <c r="DQ329" s="862">
        <v>0</v>
      </c>
      <c r="DR329" s="862">
        <v>0</v>
      </c>
      <c r="DS329" s="862">
        <v>0</v>
      </c>
      <c r="DT329" s="862">
        <v>0</v>
      </c>
      <c r="DU329" s="862">
        <v>0</v>
      </c>
      <c r="DV329" s="862">
        <v>0</v>
      </c>
      <c r="DW329" s="862">
        <v>0</v>
      </c>
      <c r="DX329" s="862">
        <v>0</v>
      </c>
      <c r="DY329" s="862">
        <v>0</v>
      </c>
      <c r="DZ329" s="862">
        <v>0</v>
      </c>
      <c r="EA329" s="862">
        <v>0</v>
      </c>
      <c r="EB329" s="862">
        <v>0</v>
      </c>
      <c r="EC329" s="862">
        <v>0</v>
      </c>
      <c r="ED329" s="862">
        <v>0</v>
      </c>
      <c r="EE329" s="862">
        <v>0</v>
      </c>
      <c r="EF329" s="862">
        <v>0</v>
      </c>
      <c r="EG329" s="862">
        <v>0</v>
      </c>
      <c r="EH329" s="862">
        <v>0</v>
      </c>
      <c r="EI329" s="862">
        <v>0</v>
      </c>
      <c r="EJ329" s="862">
        <v>0</v>
      </c>
      <c r="EK329" s="862">
        <v>0</v>
      </c>
      <c r="EL329" s="862">
        <v>0</v>
      </c>
      <c r="EM329" s="862">
        <v>0</v>
      </c>
      <c r="EN329" s="862">
        <v>0</v>
      </c>
      <c r="EO329" s="862">
        <v>0</v>
      </c>
      <c r="EP329" s="862">
        <v>0</v>
      </c>
      <c r="EQ329" s="862">
        <v>0</v>
      </c>
      <c r="ER329" s="862">
        <v>0</v>
      </c>
      <c r="ES329" s="862">
        <v>0</v>
      </c>
      <c r="ET329" s="862">
        <v>0</v>
      </c>
      <c r="EU329" s="862">
        <v>0</v>
      </c>
      <c r="EV329" s="862">
        <v>0</v>
      </c>
      <c r="EW329" s="862">
        <v>0</v>
      </c>
      <c r="EX329" s="862">
        <v>0</v>
      </c>
      <c r="EY329" s="862">
        <v>0</v>
      </c>
      <c r="EZ329" s="862">
        <v>0</v>
      </c>
      <c r="FA329" s="862">
        <v>0</v>
      </c>
      <c r="FB329" s="862">
        <v>0</v>
      </c>
      <c r="FC329" s="862">
        <v>0</v>
      </c>
      <c r="FD329" s="862">
        <v>0</v>
      </c>
      <c r="FE329" s="862">
        <v>0</v>
      </c>
      <c r="FF329" s="862">
        <v>0</v>
      </c>
      <c r="FG329" s="862">
        <v>0</v>
      </c>
      <c r="FH329" s="862">
        <v>0</v>
      </c>
      <c r="FI329" s="862">
        <v>0</v>
      </c>
      <c r="FJ329" s="862">
        <v>0</v>
      </c>
      <c r="FK329" s="862">
        <v>0</v>
      </c>
      <c r="FL329" s="862">
        <v>0</v>
      </c>
      <c r="FM329" s="862">
        <v>0</v>
      </c>
      <c r="FN329" s="862">
        <v>0</v>
      </c>
      <c r="FO329" s="862">
        <v>0</v>
      </c>
      <c r="FP329" s="862">
        <v>0</v>
      </c>
      <c r="FQ329" s="862">
        <v>0</v>
      </c>
      <c r="FR329" s="862">
        <v>0</v>
      </c>
      <c r="FS329" s="862">
        <v>0</v>
      </c>
      <c r="FT329" s="862">
        <v>0</v>
      </c>
      <c r="FU329" s="862">
        <v>0</v>
      </c>
      <c r="FV329" s="862">
        <v>0</v>
      </c>
      <c r="FW329" s="862">
        <v>0</v>
      </c>
      <c r="FX329" s="862">
        <v>0</v>
      </c>
      <c r="FY329" s="862">
        <v>0</v>
      </c>
      <c r="FZ329" s="862">
        <v>0</v>
      </c>
      <c r="GA329" s="862">
        <v>0</v>
      </c>
      <c r="GB329" s="862">
        <v>0</v>
      </c>
      <c r="GC329" s="862">
        <v>0</v>
      </c>
      <c r="GD329" s="862">
        <v>0</v>
      </c>
      <c r="GE329" s="862">
        <v>0</v>
      </c>
      <c r="GF329" s="862">
        <v>0</v>
      </c>
      <c r="GG329" s="862">
        <v>0</v>
      </c>
      <c r="GH329" s="862">
        <v>0</v>
      </c>
      <c r="GI329" s="862">
        <v>0</v>
      </c>
      <c r="GJ329" s="862">
        <v>0</v>
      </c>
      <c r="GK329" s="862">
        <v>0</v>
      </c>
      <c r="GL329" s="862">
        <v>0</v>
      </c>
      <c r="GM329" s="862">
        <v>0</v>
      </c>
      <c r="GN329" s="862">
        <v>0</v>
      </c>
      <c r="GO329" s="862">
        <v>0</v>
      </c>
      <c r="GP329" s="862">
        <v>0</v>
      </c>
      <c r="GQ329" s="862">
        <v>0</v>
      </c>
      <c r="GR329" s="862">
        <v>0</v>
      </c>
      <c r="GS329" s="862">
        <v>0</v>
      </c>
      <c r="GT329" s="862">
        <v>0</v>
      </c>
      <c r="GU329" s="862">
        <v>0</v>
      </c>
      <c r="GV329" s="862">
        <v>0</v>
      </c>
      <c r="GW329" s="862">
        <v>0</v>
      </c>
      <c r="GX329" s="862">
        <v>0</v>
      </c>
      <c r="GY329" s="862">
        <v>0</v>
      </c>
      <c r="GZ329" s="862">
        <v>0</v>
      </c>
      <c r="HA329" s="862">
        <v>0</v>
      </c>
      <c r="HB329" s="862">
        <v>0</v>
      </c>
      <c r="HC329" s="862">
        <v>0</v>
      </c>
      <c r="HD329" s="862">
        <v>0</v>
      </c>
      <c r="HE329" s="862">
        <v>0</v>
      </c>
      <c r="HF329" s="862">
        <v>0</v>
      </c>
      <c r="HG329" s="862">
        <v>0</v>
      </c>
      <c r="HH329" s="862">
        <v>0</v>
      </c>
      <c r="HI329" s="862">
        <v>0</v>
      </c>
      <c r="HJ329" s="862">
        <v>0</v>
      </c>
      <c r="HK329" s="862">
        <v>0</v>
      </c>
      <c r="HL329" s="862">
        <v>0</v>
      </c>
      <c r="HM329" s="862">
        <v>0</v>
      </c>
      <c r="HN329" s="862">
        <v>0</v>
      </c>
      <c r="HO329" s="862">
        <v>0</v>
      </c>
      <c r="HP329" s="862">
        <v>0</v>
      </c>
      <c r="HQ329" s="862">
        <v>0</v>
      </c>
      <c r="HR329" s="862">
        <v>0</v>
      </c>
      <c r="HS329" s="862">
        <v>0</v>
      </c>
      <c r="HT329" s="862">
        <v>0</v>
      </c>
      <c r="HU329" s="862">
        <v>0</v>
      </c>
      <c r="HV329" s="862">
        <v>0</v>
      </c>
      <c r="HW329" s="862">
        <v>0</v>
      </c>
      <c r="HX329" s="862">
        <v>0</v>
      </c>
      <c r="HY329" s="862">
        <v>0</v>
      </c>
      <c r="HZ329" s="862">
        <v>0</v>
      </c>
      <c r="IA329" s="862">
        <v>0</v>
      </c>
      <c r="IB329" s="862">
        <v>0</v>
      </c>
      <c r="IC329" s="862">
        <v>0</v>
      </c>
      <c r="ID329" s="862">
        <v>0</v>
      </c>
      <c r="IE329" s="862">
        <v>0</v>
      </c>
      <c r="IF329" s="862">
        <v>0</v>
      </c>
      <c r="IG329" s="862">
        <v>0</v>
      </c>
      <c r="IH329" s="862">
        <v>0</v>
      </c>
      <c r="II329" s="862">
        <v>0</v>
      </c>
      <c r="IJ329" s="862">
        <v>0</v>
      </c>
      <c r="IK329" s="862">
        <v>0</v>
      </c>
      <c r="IL329" s="862">
        <v>0</v>
      </c>
      <c r="IM329" s="862">
        <v>0</v>
      </c>
      <c r="IN329" s="862">
        <v>0</v>
      </c>
      <c r="IO329" s="862">
        <v>0</v>
      </c>
      <c r="IP329" s="862">
        <v>0</v>
      </c>
      <c r="IQ329" s="862">
        <v>0</v>
      </c>
      <c r="IR329" s="862">
        <v>0</v>
      </c>
      <c r="IS329" s="862">
        <v>0</v>
      </c>
      <c r="IT329" s="862">
        <v>0</v>
      </c>
      <c r="IU329" s="862">
        <v>0</v>
      </c>
      <c r="IV329" s="862">
        <v>0</v>
      </c>
      <c r="IW329" s="862">
        <v>0</v>
      </c>
      <c r="IX329" s="862">
        <v>0</v>
      </c>
      <c r="IY329" s="862">
        <v>0</v>
      </c>
      <c r="IZ329" s="862">
        <v>0</v>
      </c>
      <c r="JA329" s="862">
        <v>0</v>
      </c>
      <c r="JB329" s="862">
        <v>0</v>
      </c>
      <c r="JC329" s="862">
        <v>0</v>
      </c>
      <c r="JD329" s="862">
        <v>0</v>
      </c>
      <c r="JE329" s="862">
        <v>0</v>
      </c>
      <c r="JF329" s="862">
        <v>0</v>
      </c>
      <c r="JG329" s="862">
        <v>0</v>
      </c>
      <c r="JH329" s="862">
        <v>0</v>
      </c>
      <c r="JI329" s="862">
        <v>0</v>
      </c>
      <c r="JJ329" s="862">
        <v>0</v>
      </c>
      <c r="JK329" s="862">
        <v>0</v>
      </c>
      <c r="JL329" s="862">
        <v>0</v>
      </c>
      <c r="JM329" s="862">
        <v>0</v>
      </c>
      <c r="JN329" s="862">
        <v>0</v>
      </c>
      <c r="JO329" s="862">
        <v>0</v>
      </c>
      <c r="JP329" s="862">
        <v>0</v>
      </c>
      <c r="JQ329" s="862">
        <v>0</v>
      </c>
      <c r="JR329" s="862">
        <v>0</v>
      </c>
      <c r="JS329" s="862">
        <v>0</v>
      </c>
      <c r="JT329" s="862">
        <v>0</v>
      </c>
      <c r="JU329" s="862">
        <v>0</v>
      </c>
      <c r="JV329" s="862">
        <v>0</v>
      </c>
      <c r="JW329" s="862">
        <v>0</v>
      </c>
      <c r="JX329" s="862">
        <v>0</v>
      </c>
      <c r="JY329" s="862">
        <v>0</v>
      </c>
      <c r="JZ329" s="862">
        <v>0</v>
      </c>
      <c r="KA329" s="862">
        <v>0</v>
      </c>
      <c r="KB329" s="862">
        <v>0</v>
      </c>
      <c r="KC329" s="862">
        <v>0</v>
      </c>
      <c r="KD329" s="862">
        <v>0</v>
      </c>
      <c r="KE329" s="862">
        <v>0</v>
      </c>
      <c r="KF329" s="862">
        <v>0</v>
      </c>
      <c r="KG329" s="862">
        <v>0</v>
      </c>
      <c r="KH329" s="862">
        <v>0</v>
      </c>
      <c r="KI329" s="862">
        <v>0</v>
      </c>
      <c r="KJ329" s="862">
        <v>0</v>
      </c>
      <c r="KK329" s="862">
        <v>0</v>
      </c>
      <c r="KL329" s="862">
        <v>0</v>
      </c>
      <c r="KM329" s="862">
        <v>0</v>
      </c>
      <c r="KN329" s="862">
        <v>0</v>
      </c>
      <c r="KO329" s="862">
        <v>0</v>
      </c>
      <c r="KP329" s="862">
        <v>0</v>
      </c>
      <c r="KQ329" s="862">
        <v>0</v>
      </c>
      <c r="KR329" s="862">
        <v>0</v>
      </c>
      <c r="KS329" s="862">
        <v>0</v>
      </c>
      <c r="KT329" s="862">
        <v>0</v>
      </c>
      <c r="KU329" s="862">
        <v>0</v>
      </c>
      <c r="KV329" s="862">
        <v>0</v>
      </c>
      <c r="KW329" s="862">
        <v>0</v>
      </c>
      <c r="KX329" s="862">
        <v>0</v>
      </c>
      <c r="KY329" s="862">
        <v>0</v>
      </c>
      <c r="KZ329" s="862">
        <v>0</v>
      </c>
      <c r="LA329" s="862">
        <v>0</v>
      </c>
      <c r="LB329" s="862">
        <v>0</v>
      </c>
      <c r="LC329" s="862">
        <v>0</v>
      </c>
      <c r="LD329" s="862">
        <v>0</v>
      </c>
      <c r="LE329" s="862">
        <v>0</v>
      </c>
      <c r="LF329" s="862">
        <v>0</v>
      </c>
      <c r="LG329" s="862">
        <v>0</v>
      </c>
      <c r="LH329" s="862">
        <v>0</v>
      </c>
      <c r="LI329" s="862">
        <v>0</v>
      </c>
      <c r="LJ329" s="862">
        <v>0</v>
      </c>
      <c r="LK329" s="862">
        <v>0</v>
      </c>
      <c r="LL329" s="862">
        <v>0</v>
      </c>
      <c r="LM329" s="862">
        <v>0</v>
      </c>
      <c r="LN329" s="862">
        <v>0</v>
      </c>
      <c r="LO329" s="862">
        <v>0</v>
      </c>
      <c r="LP329" s="862">
        <v>0</v>
      </c>
      <c r="LQ329" s="862">
        <v>0</v>
      </c>
      <c r="LR329" s="862">
        <v>0</v>
      </c>
      <c r="LS329" s="862">
        <v>0</v>
      </c>
      <c r="LT329" s="862">
        <v>0</v>
      </c>
      <c r="LU329" s="862">
        <v>0</v>
      </c>
      <c r="LV329" s="862">
        <v>0</v>
      </c>
      <c r="LW329" s="862">
        <v>0</v>
      </c>
      <c r="LX329" s="862">
        <v>0</v>
      </c>
      <c r="LY329" s="862">
        <v>0</v>
      </c>
      <c r="LZ329" s="862">
        <v>0</v>
      </c>
      <c r="MA329" s="862">
        <v>0</v>
      </c>
      <c r="MB329" s="862">
        <v>0</v>
      </c>
      <c r="MC329" s="862">
        <v>0</v>
      </c>
      <c r="MD329" s="862">
        <v>0</v>
      </c>
      <c r="ME329" s="862">
        <v>0</v>
      </c>
      <c r="MF329" s="862">
        <v>0</v>
      </c>
      <c r="MG329" s="862">
        <v>0</v>
      </c>
      <c r="MH329" s="862">
        <v>0</v>
      </c>
      <c r="MI329" s="862">
        <v>0</v>
      </c>
      <c r="MJ329" s="862">
        <v>0</v>
      </c>
      <c r="MK329" s="862">
        <v>0</v>
      </c>
      <c r="ML329" s="862">
        <v>0</v>
      </c>
      <c r="MM329" s="862">
        <v>0</v>
      </c>
      <c r="MN329" s="862">
        <v>0</v>
      </c>
      <c r="MO329" s="862">
        <v>0</v>
      </c>
      <c r="MP329" s="862">
        <v>0</v>
      </c>
      <c r="MQ329" s="862">
        <v>0</v>
      </c>
      <c r="MR329" s="862">
        <v>0</v>
      </c>
      <c r="MS329" s="862">
        <v>0</v>
      </c>
      <c r="MT329" s="862">
        <v>0</v>
      </c>
      <c r="MU329" s="862">
        <v>0</v>
      </c>
      <c r="MV329" s="862">
        <v>0</v>
      </c>
      <c r="MW329" s="862">
        <v>0</v>
      </c>
      <c r="MX329" s="862">
        <v>0</v>
      </c>
      <c r="MY329" s="862">
        <v>0</v>
      </c>
      <c r="MZ329" s="862">
        <v>0</v>
      </c>
      <c r="NA329" s="862">
        <v>0</v>
      </c>
      <c r="NB329" s="862">
        <v>0</v>
      </c>
      <c r="NC329" s="862">
        <v>0</v>
      </c>
      <c r="ND329" s="862">
        <v>0</v>
      </c>
      <c r="NE329" s="862">
        <v>0</v>
      </c>
      <c r="NF329" s="862">
        <v>0</v>
      </c>
      <c r="NG329" s="862">
        <v>0</v>
      </c>
      <c r="NH329" s="862">
        <v>0</v>
      </c>
      <c r="NI329" s="862">
        <v>0</v>
      </c>
      <c r="NJ329" s="862">
        <v>0</v>
      </c>
      <c r="NK329" s="862">
        <v>0</v>
      </c>
      <c r="NL329" s="862">
        <v>0</v>
      </c>
      <c r="NM329" s="862">
        <v>0</v>
      </c>
      <c r="NN329" s="862">
        <v>0</v>
      </c>
      <c r="NO329" s="862">
        <v>0</v>
      </c>
      <c r="NP329" s="862">
        <v>0</v>
      </c>
      <c r="NQ329" s="862">
        <v>0</v>
      </c>
      <c r="NR329" s="862">
        <v>0</v>
      </c>
      <c r="NS329" s="862">
        <v>0</v>
      </c>
      <c r="NT329" s="862">
        <v>0</v>
      </c>
      <c r="NU329" s="862">
        <v>0</v>
      </c>
      <c r="NV329" s="862">
        <v>0</v>
      </c>
      <c r="NW329" s="862">
        <v>0</v>
      </c>
      <c r="NX329" s="862">
        <v>0</v>
      </c>
      <c r="NY329" s="862">
        <v>0</v>
      </c>
      <c r="NZ329" s="862">
        <v>0</v>
      </c>
      <c r="OA329" s="862">
        <v>0</v>
      </c>
      <c r="OB329" s="862">
        <v>0</v>
      </c>
      <c r="OC329" s="862">
        <v>0</v>
      </c>
      <c r="OD329" s="862">
        <v>0</v>
      </c>
      <c r="OE329" s="862">
        <v>0</v>
      </c>
      <c r="OF329" s="862">
        <v>0</v>
      </c>
      <c r="OG329" s="862">
        <v>0</v>
      </c>
      <c r="OH329" s="862">
        <v>0</v>
      </c>
      <c r="OI329" s="862">
        <v>0</v>
      </c>
      <c r="OJ329" s="862">
        <v>0</v>
      </c>
      <c r="OK329" s="862">
        <v>0</v>
      </c>
      <c r="OL329" s="862">
        <v>0</v>
      </c>
      <c r="OM329" s="862">
        <v>0</v>
      </c>
      <c r="ON329" s="862">
        <v>0</v>
      </c>
      <c r="OO329" s="862">
        <v>0</v>
      </c>
      <c r="OP329" s="862">
        <v>0</v>
      </c>
      <c r="OQ329" s="862">
        <v>0</v>
      </c>
      <c r="OR329" s="862">
        <v>0</v>
      </c>
      <c r="OS329" s="862">
        <v>0</v>
      </c>
      <c r="OT329" s="862">
        <v>0</v>
      </c>
      <c r="OU329" s="862">
        <v>0</v>
      </c>
      <c r="OV329" s="862">
        <v>0</v>
      </c>
      <c r="OW329" s="862">
        <v>0</v>
      </c>
      <c r="OX329" s="862">
        <v>0</v>
      </c>
      <c r="OY329" s="862">
        <v>0</v>
      </c>
      <c r="OZ329" s="862">
        <v>0</v>
      </c>
      <c r="PA329" s="862">
        <v>0</v>
      </c>
      <c r="PB329" s="862">
        <v>0</v>
      </c>
      <c r="PC329" s="862">
        <v>0</v>
      </c>
      <c r="PD329" s="862">
        <v>0</v>
      </c>
      <c r="PE329" s="862">
        <v>0</v>
      </c>
      <c r="PF329" s="862">
        <v>0</v>
      </c>
      <c r="PG329" s="862">
        <v>0</v>
      </c>
      <c r="PH329" s="862">
        <v>0</v>
      </c>
      <c r="PI329" s="862">
        <v>0</v>
      </c>
      <c r="PJ329" s="862">
        <v>0</v>
      </c>
      <c r="PK329" s="862">
        <v>0</v>
      </c>
      <c r="PL329" s="862">
        <v>0</v>
      </c>
      <c r="PM329" s="862">
        <v>0</v>
      </c>
      <c r="PN329" s="862">
        <v>0</v>
      </c>
      <c r="PO329" s="862">
        <v>0</v>
      </c>
      <c r="PP329" s="862">
        <v>0</v>
      </c>
      <c r="PQ329" s="862">
        <v>0</v>
      </c>
      <c r="PR329" s="862">
        <v>0</v>
      </c>
      <c r="PS329" s="862">
        <v>0</v>
      </c>
      <c r="PT329" s="862">
        <v>0</v>
      </c>
      <c r="PU329" s="862">
        <v>0</v>
      </c>
      <c r="PV329" s="862">
        <v>0</v>
      </c>
      <c r="PW329" s="862">
        <v>0</v>
      </c>
      <c r="PX329" s="862">
        <v>0</v>
      </c>
      <c r="PY329" s="862">
        <v>0</v>
      </c>
      <c r="PZ329" s="862">
        <v>0</v>
      </c>
      <c r="QA329" s="862">
        <v>0</v>
      </c>
      <c r="QB329" s="862">
        <v>0</v>
      </c>
      <c r="QC329" s="862">
        <v>0</v>
      </c>
      <c r="QD329" s="862">
        <v>0</v>
      </c>
      <c r="QE329" s="862">
        <v>0</v>
      </c>
      <c r="QF329" s="862">
        <v>0</v>
      </c>
      <c r="QG329" s="862">
        <v>0</v>
      </c>
      <c r="QH329" s="862">
        <v>0</v>
      </c>
      <c r="QI329" s="862">
        <v>0</v>
      </c>
      <c r="QJ329" s="862">
        <v>0</v>
      </c>
      <c r="QK329" s="862">
        <v>0</v>
      </c>
      <c r="QL329" s="862">
        <v>0</v>
      </c>
      <c r="QM329" s="862">
        <v>0</v>
      </c>
      <c r="QN329" s="862">
        <v>0</v>
      </c>
      <c r="QO329" s="862">
        <v>0</v>
      </c>
      <c r="QP329" s="862">
        <v>0</v>
      </c>
      <c r="QQ329" s="862">
        <v>0</v>
      </c>
      <c r="QR329" s="862">
        <v>0</v>
      </c>
      <c r="QS329" s="862">
        <v>0</v>
      </c>
      <c r="QT329" s="862">
        <v>0</v>
      </c>
      <c r="QU329" s="862">
        <v>0</v>
      </c>
      <c r="QV329" s="862">
        <v>0</v>
      </c>
      <c r="QW329" s="862">
        <v>0</v>
      </c>
      <c r="QX329" s="862">
        <v>0</v>
      </c>
      <c r="QY329" s="862">
        <v>0</v>
      </c>
      <c r="QZ329" s="862">
        <v>0</v>
      </c>
      <c r="RA329" s="862">
        <v>0</v>
      </c>
      <c r="RB329" s="862">
        <v>0</v>
      </c>
      <c r="RC329" s="862">
        <v>0</v>
      </c>
      <c r="RD329" s="862">
        <v>0</v>
      </c>
      <c r="RE329" s="862">
        <v>0</v>
      </c>
      <c r="RF329" s="862">
        <v>0</v>
      </c>
      <c r="RG329" s="862">
        <v>0</v>
      </c>
      <c r="RH329" s="862">
        <v>0</v>
      </c>
      <c r="RI329" s="862">
        <v>0</v>
      </c>
      <c r="RJ329" s="862">
        <v>0</v>
      </c>
      <c r="RK329" s="862">
        <v>0</v>
      </c>
      <c r="RL329" s="862">
        <v>0</v>
      </c>
      <c r="RM329" s="862">
        <v>0</v>
      </c>
      <c r="RN329" s="862">
        <v>0</v>
      </c>
      <c r="RO329" s="862">
        <v>0</v>
      </c>
      <c r="RP329" s="862">
        <v>0</v>
      </c>
      <c r="RQ329" s="862">
        <v>0</v>
      </c>
      <c r="RR329" s="862">
        <v>0</v>
      </c>
      <c r="RS329" s="862">
        <v>0</v>
      </c>
      <c r="RT329" s="862">
        <v>0</v>
      </c>
      <c r="RU329" s="862">
        <v>0</v>
      </c>
      <c r="RV329" s="862">
        <v>0</v>
      </c>
      <c r="RW329" s="862">
        <v>0</v>
      </c>
      <c r="RX329" s="862">
        <v>0</v>
      </c>
      <c r="RY329" s="862">
        <v>0</v>
      </c>
      <c r="RZ329" s="862">
        <v>0</v>
      </c>
      <c r="SA329" s="862">
        <v>0</v>
      </c>
      <c r="SB329" s="862">
        <v>0</v>
      </c>
      <c r="SC329" s="862">
        <v>0</v>
      </c>
      <c r="SD329" s="862">
        <v>0</v>
      </c>
      <c r="SE329" s="862">
        <v>0</v>
      </c>
      <c r="SF329" s="862">
        <v>0</v>
      </c>
      <c r="SG329" s="862">
        <v>0</v>
      </c>
      <c r="SH329" s="862">
        <v>0</v>
      </c>
      <c r="SI329" s="862">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933</v>
      </c>
      <c r="J330" s="764"/>
      <c r="K330" s="862">
        <v>0</v>
      </c>
      <c r="L330" s="862">
        <v>0</v>
      </c>
      <c r="M330" s="862">
        <v>0</v>
      </c>
      <c r="N330" s="862">
        <v>0</v>
      </c>
      <c r="O330" s="862">
        <v>0</v>
      </c>
      <c r="P330" s="862">
        <v>0</v>
      </c>
      <c r="Q330" s="862">
        <v>0</v>
      </c>
      <c r="R330" s="862">
        <v>0</v>
      </c>
      <c r="S330" s="862">
        <v>0</v>
      </c>
      <c r="T330" s="862">
        <v>0</v>
      </c>
      <c r="U330" s="862">
        <v>0</v>
      </c>
      <c r="V330" s="862">
        <v>0</v>
      </c>
      <c r="W330" s="862">
        <v>0</v>
      </c>
      <c r="X330" s="862">
        <v>0</v>
      </c>
      <c r="Y330" s="862">
        <v>0</v>
      </c>
      <c r="Z330" s="862">
        <v>0</v>
      </c>
      <c r="AA330" s="862">
        <v>0</v>
      </c>
      <c r="AB330" s="862">
        <v>0</v>
      </c>
      <c r="AC330" s="862">
        <v>0</v>
      </c>
      <c r="AD330" s="862">
        <v>0</v>
      </c>
      <c r="AE330" s="862">
        <v>0</v>
      </c>
      <c r="AF330" s="862">
        <v>0</v>
      </c>
      <c r="AG330" s="862">
        <v>0</v>
      </c>
      <c r="AH330" s="862">
        <v>0</v>
      </c>
      <c r="AI330" s="862">
        <v>0</v>
      </c>
      <c r="AJ330" s="862">
        <v>0</v>
      </c>
      <c r="AK330" s="862">
        <v>0</v>
      </c>
      <c r="AL330" s="862">
        <v>0</v>
      </c>
      <c r="AM330" s="862">
        <v>0</v>
      </c>
      <c r="AN330" s="862">
        <v>0</v>
      </c>
      <c r="AO330" s="862">
        <v>0</v>
      </c>
      <c r="AP330" s="862">
        <v>0</v>
      </c>
      <c r="AQ330" s="862">
        <v>0</v>
      </c>
      <c r="AR330" s="862">
        <v>0</v>
      </c>
      <c r="AS330" s="862">
        <v>0</v>
      </c>
      <c r="AT330" s="862">
        <v>0</v>
      </c>
      <c r="AU330" s="862">
        <v>0</v>
      </c>
      <c r="AV330" s="862">
        <v>0</v>
      </c>
      <c r="AW330" s="862">
        <v>0</v>
      </c>
      <c r="AX330" s="862">
        <v>0</v>
      </c>
      <c r="AY330" s="862">
        <v>0</v>
      </c>
      <c r="AZ330" s="862">
        <v>0</v>
      </c>
      <c r="BA330" s="862">
        <v>0</v>
      </c>
      <c r="BB330" s="862">
        <v>0</v>
      </c>
      <c r="BC330" s="862">
        <v>0</v>
      </c>
      <c r="BD330" s="862">
        <v>0</v>
      </c>
      <c r="BE330" s="862">
        <v>0</v>
      </c>
      <c r="BF330" s="862">
        <v>0</v>
      </c>
      <c r="BG330" s="862">
        <v>0</v>
      </c>
      <c r="BH330" s="862">
        <v>0</v>
      </c>
      <c r="BI330" s="862">
        <v>0</v>
      </c>
      <c r="BJ330" s="862">
        <v>0</v>
      </c>
      <c r="BK330" s="862">
        <v>0</v>
      </c>
      <c r="BL330" s="862">
        <v>0</v>
      </c>
      <c r="BM330" s="862">
        <v>0</v>
      </c>
      <c r="BN330" s="862">
        <v>0</v>
      </c>
      <c r="BO330" s="862">
        <v>0</v>
      </c>
      <c r="BP330" s="862">
        <v>0</v>
      </c>
      <c r="BQ330" s="862">
        <v>0</v>
      </c>
      <c r="BR330" s="862">
        <v>0</v>
      </c>
      <c r="BS330" s="862">
        <v>0</v>
      </c>
      <c r="BT330" s="862">
        <v>0</v>
      </c>
      <c r="BU330" s="862">
        <v>0</v>
      </c>
      <c r="BV330" s="862">
        <v>0</v>
      </c>
      <c r="BW330" s="862">
        <v>0</v>
      </c>
      <c r="BX330" s="862">
        <v>0</v>
      </c>
      <c r="BY330" s="862">
        <v>0</v>
      </c>
      <c r="BZ330" s="862">
        <v>0</v>
      </c>
      <c r="CA330" s="862">
        <v>0</v>
      </c>
      <c r="CB330" s="862">
        <v>0</v>
      </c>
      <c r="CC330" s="862">
        <v>0</v>
      </c>
      <c r="CD330" s="862">
        <v>0</v>
      </c>
      <c r="CE330" s="862">
        <v>0</v>
      </c>
      <c r="CF330" s="862">
        <v>0</v>
      </c>
      <c r="CG330" s="862">
        <v>0</v>
      </c>
      <c r="CH330" s="862">
        <v>0</v>
      </c>
      <c r="CI330" s="862">
        <v>0</v>
      </c>
      <c r="CJ330" s="862">
        <v>0</v>
      </c>
      <c r="CK330" s="862">
        <v>0</v>
      </c>
      <c r="CL330" s="862">
        <v>0</v>
      </c>
      <c r="CM330" s="862">
        <v>0</v>
      </c>
      <c r="CN330" s="862">
        <v>0</v>
      </c>
      <c r="CO330" s="862">
        <v>0</v>
      </c>
      <c r="CP330" s="862">
        <v>0</v>
      </c>
      <c r="CQ330" s="862">
        <v>0</v>
      </c>
      <c r="CR330" s="862">
        <v>0</v>
      </c>
      <c r="CS330" s="862">
        <v>0</v>
      </c>
      <c r="CT330" s="862">
        <v>0</v>
      </c>
      <c r="CU330" s="862">
        <v>0</v>
      </c>
      <c r="CV330" s="862">
        <v>0</v>
      </c>
      <c r="CW330" s="862">
        <v>0</v>
      </c>
      <c r="CX330" s="862">
        <v>0</v>
      </c>
      <c r="CY330" s="862">
        <v>0</v>
      </c>
      <c r="CZ330" s="862">
        <v>0</v>
      </c>
      <c r="DA330" s="862">
        <v>0</v>
      </c>
      <c r="DB330" s="862">
        <v>0</v>
      </c>
      <c r="DC330" s="862">
        <v>0</v>
      </c>
      <c r="DD330" s="862">
        <v>0</v>
      </c>
      <c r="DE330" s="862">
        <v>0</v>
      </c>
      <c r="DF330" s="862">
        <v>0</v>
      </c>
      <c r="DG330" s="862">
        <v>0</v>
      </c>
      <c r="DH330" s="862">
        <v>0</v>
      </c>
      <c r="DI330" s="862">
        <v>0</v>
      </c>
      <c r="DJ330" s="862">
        <v>0</v>
      </c>
      <c r="DK330" s="862">
        <v>0</v>
      </c>
      <c r="DL330" s="862">
        <v>0</v>
      </c>
      <c r="DM330" s="862">
        <v>0</v>
      </c>
      <c r="DN330" s="862">
        <v>0</v>
      </c>
      <c r="DO330" s="862">
        <v>0</v>
      </c>
      <c r="DP330" s="862">
        <v>0</v>
      </c>
      <c r="DQ330" s="862">
        <v>0</v>
      </c>
      <c r="DR330" s="862">
        <v>0</v>
      </c>
      <c r="DS330" s="862">
        <v>0</v>
      </c>
      <c r="DT330" s="862">
        <v>0</v>
      </c>
      <c r="DU330" s="862">
        <v>0</v>
      </c>
      <c r="DV330" s="862">
        <v>0</v>
      </c>
      <c r="DW330" s="862">
        <v>0</v>
      </c>
      <c r="DX330" s="862">
        <v>0</v>
      </c>
      <c r="DY330" s="862">
        <v>0</v>
      </c>
      <c r="DZ330" s="862">
        <v>0</v>
      </c>
      <c r="EA330" s="862">
        <v>0</v>
      </c>
      <c r="EB330" s="862">
        <v>0</v>
      </c>
      <c r="EC330" s="862">
        <v>0</v>
      </c>
      <c r="ED330" s="862">
        <v>0</v>
      </c>
      <c r="EE330" s="862">
        <v>0</v>
      </c>
      <c r="EF330" s="862">
        <v>0</v>
      </c>
      <c r="EG330" s="862">
        <v>0</v>
      </c>
      <c r="EH330" s="862">
        <v>0</v>
      </c>
      <c r="EI330" s="862">
        <v>0</v>
      </c>
      <c r="EJ330" s="862">
        <v>0</v>
      </c>
      <c r="EK330" s="862">
        <v>0</v>
      </c>
      <c r="EL330" s="862">
        <v>0</v>
      </c>
      <c r="EM330" s="862">
        <v>0</v>
      </c>
      <c r="EN330" s="862">
        <v>0</v>
      </c>
      <c r="EO330" s="862">
        <v>0</v>
      </c>
      <c r="EP330" s="862">
        <v>0</v>
      </c>
      <c r="EQ330" s="862">
        <v>0</v>
      </c>
      <c r="ER330" s="862">
        <v>0</v>
      </c>
      <c r="ES330" s="862">
        <v>0</v>
      </c>
      <c r="ET330" s="862">
        <v>0</v>
      </c>
      <c r="EU330" s="862">
        <v>0</v>
      </c>
      <c r="EV330" s="862">
        <v>0</v>
      </c>
      <c r="EW330" s="862">
        <v>0</v>
      </c>
      <c r="EX330" s="862">
        <v>0</v>
      </c>
      <c r="EY330" s="862">
        <v>0</v>
      </c>
      <c r="EZ330" s="862">
        <v>0</v>
      </c>
      <c r="FA330" s="862">
        <v>0</v>
      </c>
      <c r="FB330" s="862">
        <v>0</v>
      </c>
      <c r="FC330" s="862">
        <v>0</v>
      </c>
      <c r="FD330" s="862">
        <v>0</v>
      </c>
      <c r="FE330" s="862">
        <v>0</v>
      </c>
      <c r="FF330" s="862">
        <v>0</v>
      </c>
      <c r="FG330" s="862">
        <v>0</v>
      </c>
      <c r="FH330" s="862">
        <v>0</v>
      </c>
      <c r="FI330" s="862">
        <v>0</v>
      </c>
      <c r="FJ330" s="862">
        <v>0</v>
      </c>
      <c r="FK330" s="862">
        <v>0</v>
      </c>
      <c r="FL330" s="862">
        <v>0</v>
      </c>
      <c r="FM330" s="862">
        <v>0</v>
      </c>
      <c r="FN330" s="862">
        <v>0</v>
      </c>
      <c r="FO330" s="862">
        <v>0</v>
      </c>
      <c r="FP330" s="862">
        <v>0</v>
      </c>
      <c r="FQ330" s="862">
        <v>0</v>
      </c>
      <c r="FR330" s="862">
        <v>0</v>
      </c>
      <c r="FS330" s="862">
        <v>0</v>
      </c>
      <c r="FT330" s="862">
        <v>0</v>
      </c>
      <c r="FU330" s="862">
        <v>0</v>
      </c>
      <c r="FV330" s="862">
        <v>0</v>
      </c>
      <c r="FW330" s="862">
        <v>0</v>
      </c>
      <c r="FX330" s="862">
        <v>0</v>
      </c>
      <c r="FY330" s="862">
        <v>0</v>
      </c>
      <c r="FZ330" s="862">
        <v>0</v>
      </c>
      <c r="GA330" s="862">
        <v>0</v>
      </c>
      <c r="GB330" s="862">
        <v>0</v>
      </c>
      <c r="GC330" s="862">
        <v>0</v>
      </c>
      <c r="GD330" s="862">
        <v>0</v>
      </c>
      <c r="GE330" s="862">
        <v>0</v>
      </c>
      <c r="GF330" s="862">
        <v>0</v>
      </c>
      <c r="GG330" s="862">
        <v>0</v>
      </c>
      <c r="GH330" s="862">
        <v>0</v>
      </c>
      <c r="GI330" s="862">
        <v>0</v>
      </c>
      <c r="GJ330" s="862">
        <v>0</v>
      </c>
      <c r="GK330" s="862">
        <v>0</v>
      </c>
      <c r="GL330" s="862">
        <v>0</v>
      </c>
      <c r="GM330" s="862">
        <v>0</v>
      </c>
      <c r="GN330" s="862">
        <v>0</v>
      </c>
      <c r="GO330" s="862">
        <v>0</v>
      </c>
      <c r="GP330" s="862">
        <v>0</v>
      </c>
      <c r="GQ330" s="862">
        <v>0</v>
      </c>
      <c r="GR330" s="862">
        <v>0</v>
      </c>
      <c r="GS330" s="862">
        <v>0</v>
      </c>
      <c r="GT330" s="862">
        <v>0</v>
      </c>
      <c r="GU330" s="862">
        <v>0</v>
      </c>
      <c r="GV330" s="862">
        <v>0</v>
      </c>
      <c r="GW330" s="862">
        <v>0</v>
      </c>
      <c r="GX330" s="862">
        <v>0</v>
      </c>
      <c r="GY330" s="862">
        <v>0</v>
      </c>
      <c r="GZ330" s="862">
        <v>0</v>
      </c>
      <c r="HA330" s="862">
        <v>0</v>
      </c>
      <c r="HB330" s="862">
        <v>0</v>
      </c>
      <c r="HC330" s="862">
        <v>0</v>
      </c>
      <c r="HD330" s="862">
        <v>0</v>
      </c>
      <c r="HE330" s="862">
        <v>0</v>
      </c>
      <c r="HF330" s="862">
        <v>0</v>
      </c>
      <c r="HG330" s="862">
        <v>0</v>
      </c>
      <c r="HH330" s="862">
        <v>0</v>
      </c>
      <c r="HI330" s="862">
        <v>0</v>
      </c>
      <c r="HJ330" s="862">
        <v>0</v>
      </c>
      <c r="HK330" s="862">
        <v>0</v>
      </c>
      <c r="HL330" s="862">
        <v>0</v>
      </c>
      <c r="HM330" s="862">
        <v>0</v>
      </c>
      <c r="HN330" s="862">
        <v>0</v>
      </c>
      <c r="HO330" s="862">
        <v>0</v>
      </c>
      <c r="HP330" s="862">
        <v>0</v>
      </c>
      <c r="HQ330" s="862">
        <v>0</v>
      </c>
      <c r="HR330" s="862">
        <v>0</v>
      </c>
      <c r="HS330" s="862">
        <v>0</v>
      </c>
      <c r="HT330" s="862">
        <v>0</v>
      </c>
      <c r="HU330" s="862">
        <v>0</v>
      </c>
      <c r="HV330" s="862">
        <v>0</v>
      </c>
      <c r="HW330" s="862">
        <v>0</v>
      </c>
      <c r="HX330" s="862">
        <v>0</v>
      </c>
      <c r="HY330" s="862">
        <v>0</v>
      </c>
      <c r="HZ330" s="862">
        <v>0</v>
      </c>
      <c r="IA330" s="862">
        <v>0</v>
      </c>
      <c r="IB330" s="862">
        <v>0</v>
      </c>
      <c r="IC330" s="862">
        <v>0</v>
      </c>
      <c r="ID330" s="862">
        <v>0</v>
      </c>
      <c r="IE330" s="862">
        <v>0</v>
      </c>
      <c r="IF330" s="862">
        <v>0</v>
      </c>
      <c r="IG330" s="862">
        <v>0</v>
      </c>
      <c r="IH330" s="862">
        <v>0</v>
      </c>
      <c r="II330" s="862">
        <v>0</v>
      </c>
      <c r="IJ330" s="862">
        <v>0</v>
      </c>
      <c r="IK330" s="862">
        <v>0</v>
      </c>
      <c r="IL330" s="862">
        <v>0</v>
      </c>
      <c r="IM330" s="862">
        <v>0</v>
      </c>
      <c r="IN330" s="862">
        <v>0</v>
      </c>
      <c r="IO330" s="862">
        <v>0</v>
      </c>
      <c r="IP330" s="862">
        <v>0</v>
      </c>
      <c r="IQ330" s="862">
        <v>0</v>
      </c>
      <c r="IR330" s="862">
        <v>0</v>
      </c>
      <c r="IS330" s="862">
        <v>0</v>
      </c>
      <c r="IT330" s="862">
        <v>0</v>
      </c>
      <c r="IU330" s="862">
        <v>0</v>
      </c>
      <c r="IV330" s="862">
        <v>0</v>
      </c>
      <c r="IW330" s="862">
        <v>0</v>
      </c>
      <c r="IX330" s="862">
        <v>0</v>
      </c>
      <c r="IY330" s="862">
        <v>0</v>
      </c>
      <c r="IZ330" s="862">
        <v>0</v>
      </c>
      <c r="JA330" s="862">
        <v>0</v>
      </c>
      <c r="JB330" s="862">
        <v>0</v>
      </c>
      <c r="JC330" s="862">
        <v>0</v>
      </c>
      <c r="JD330" s="862">
        <v>0</v>
      </c>
      <c r="JE330" s="862">
        <v>0</v>
      </c>
      <c r="JF330" s="862">
        <v>0</v>
      </c>
      <c r="JG330" s="862">
        <v>0</v>
      </c>
      <c r="JH330" s="862">
        <v>0</v>
      </c>
      <c r="JI330" s="862">
        <v>0</v>
      </c>
      <c r="JJ330" s="862">
        <v>0</v>
      </c>
      <c r="JK330" s="862">
        <v>0</v>
      </c>
      <c r="JL330" s="862">
        <v>0</v>
      </c>
      <c r="JM330" s="862">
        <v>0</v>
      </c>
      <c r="JN330" s="862">
        <v>0</v>
      </c>
      <c r="JO330" s="862">
        <v>0</v>
      </c>
      <c r="JP330" s="862">
        <v>0</v>
      </c>
      <c r="JQ330" s="862">
        <v>0</v>
      </c>
      <c r="JR330" s="862">
        <v>0</v>
      </c>
      <c r="JS330" s="862">
        <v>0</v>
      </c>
      <c r="JT330" s="862">
        <v>0</v>
      </c>
      <c r="JU330" s="862">
        <v>0</v>
      </c>
      <c r="JV330" s="862">
        <v>0</v>
      </c>
      <c r="JW330" s="862">
        <v>0</v>
      </c>
      <c r="JX330" s="862">
        <v>0</v>
      </c>
      <c r="JY330" s="862">
        <v>0</v>
      </c>
      <c r="JZ330" s="862">
        <v>0</v>
      </c>
      <c r="KA330" s="862">
        <v>0</v>
      </c>
      <c r="KB330" s="862">
        <v>0</v>
      </c>
      <c r="KC330" s="862">
        <v>0</v>
      </c>
      <c r="KD330" s="862">
        <v>0</v>
      </c>
      <c r="KE330" s="862">
        <v>0</v>
      </c>
      <c r="KF330" s="862">
        <v>0</v>
      </c>
      <c r="KG330" s="862">
        <v>0</v>
      </c>
      <c r="KH330" s="862">
        <v>0</v>
      </c>
      <c r="KI330" s="862">
        <v>0</v>
      </c>
      <c r="KJ330" s="862">
        <v>0</v>
      </c>
      <c r="KK330" s="862">
        <v>0</v>
      </c>
      <c r="KL330" s="862">
        <v>0</v>
      </c>
      <c r="KM330" s="862">
        <v>0</v>
      </c>
      <c r="KN330" s="862">
        <v>0</v>
      </c>
      <c r="KO330" s="862">
        <v>0</v>
      </c>
      <c r="KP330" s="862">
        <v>0</v>
      </c>
      <c r="KQ330" s="862">
        <v>0</v>
      </c>
      <c r="KR330" s="862">
        <v>0</v>
      </c>
      <c r="KS330" s="862">
        <v>0</v>
      </c>
      <c r="KT330" s="862">
        <v>0</v>
      </c>
      <c r="KU330" s="862">
        <v>0</v>
      </c>
      <c r="KV330" s="862">
        <v>0</v>
      </c>
      <c r="KW330" s="862">
        <v>0</v>
      </c>
      <c r="KX330" s="862">
        <v>0</v>
      </c>
      <c r="KY330" s="862">
        <v>0</v>
      </c>
      <c r="KZ330" s="862">
        <v>0</v>
      </c>
      <c r="LA330" s="862">
        <v>0</v>
      </c>
      <c r="LB330" s="862">
        <v>0</v>
      </c>
      <c r="LC330" s="862">
        <v>0</v>
      </c>
      <c r="LD330" s="862">
        <v>0</v>
      </c>
      <c r="LE330" s="862">
        <v>0</v>
      </c>
      <c r="LF330" s="862">
        <v>0</v>
      </c>
      <c r="LG330" s="862">
        <v>0</v>
      </c>
      <c r="LH330" s="862">
        <v>0</v>
      </c>
      <c r="LI330" s="862">
        <v>0</v>
      </c>
      <c r="LJ330" s="862">
        <v>0</v>
      </c>
      <c r="LK330" s="862">
        <v>0</v>
      </c>
      <c r="LL330" s="862">
        <v>0</v>
      </c>
      <c r="LM330" s="862">
        <v>0</v>
      </c>
      <c r="LN330" s="862">
        <v>0</v>
      </c>
      <c r="LO330" s="862">
        <v>0</v>
      </c>
      <c r="LP330" s="862">
        <v>0</v>
      </c>
      <c r="LQ330" s="862">
        <v>0</v>
      </c>
      <c r="LR330" s="862">
        <v>0</v>
      </c>
      <c r="LS330" s="862">
        <v>0</v>
      </c>
      <c r="LT330" s="862">
        <v>0</v>
      </c>
      <c r="LU330" s="862">
        <v>0</v>
      </c>
      <c r="LV330" s="862">
        <v>0</v>
      </c>
      <c r="LW330" s="862">
        <v>0</v>
      </c>
      <c r="LX330" s="862">
        <v>0</v>
      </c>
      <c r="LY330" s="862">
        <v>0</v>
      </c>
      <c r="LZ330" s="862">
        <v>0</v>
      </c>
      <c r="MA330" s="862">
        <v>0</v>
      </c>
      <c r="MB330" s="862">
        <v>0</v>
      </c>
      <c r="MC330" s="862">
        <v>0</v>
      </c>
      <c r="MD330" s="862">
        <v>0</v>
      </c>
      <c r="ME330" s="862">
        <v>0</v>
      </c>
      <c r="MF330" s="862">
        <v>0</v>
      </c>
      <c r="MG330" s="862">
        <v>0</v>
      </c>
      <c r="MH330" s="862">
        <v>0</v>
      </c>
      <c r="MI330" s="862">
        <v>0</v>
      </c>
      <c r="MJ330" s="862">
        <v>0</v>
      </c>
      <c r="MK330" s="862">
        <v>0</v>
      </c>
      <c r="ML330" s="862">
        <v>0</v>
      </c>
      <c r="MM330" s="862">
        <v>0</v>
      </c>
      <c r="MN330" s="862">
        <v>0</v>
      </c>
      <c r="MO330" s="862">
        <v>0</v>
      </c>
      <c r="MP330" s="862">
        <v>0</v>
      </c>
      <c r="MQ330" s="862">
        <v>0</v>
      </c>
      <c r="MR330" s="862">
        <v>0</v>
      </c>
      <c r="MS330" s="862">
        <v>0</v>
      </c>
      <c r="MT330" s="862">
        <v>0</v>
      </c>
      <c r="MU330" s="862">
        <v>0</v>
      </c>
      <c r="MV330" s="862">
        <v>0</v>
      </c>
      <c r="MW330" s="862">
        <v>0</v>
      </c>
      <c r="MX330" s="862">
        <v>0</v>
      </c>
      <c r="MY330" s="862">
        <v>0</v>
      </c>
      <c r="MZ330" s="862">
        <v>0</v>
      </c>
      <c r="NA330" s="862">
        <v>0</v>
      </c>
      <c r="NB330" s="862">
        <v>0</v>
      </c>
      <c r="NC330" s="862">
        <v>0</v>
      </c>
      <c r="ND330" s="862">
        <v>0</v>
      </c>
      <c r="NE330" s="862">
        <v>0</v>
      </c>
      <c r="NF330" s="862">
        <v>0</v>
      </c>
      <c r="NG330" s="862">
        <v>0</v>
      </c>
      <c r="NH330" s="862">
        <v>0</v>
      </c>
      <c r="NI330" s="862">
        <v>0</v>
      </c>
      <c r="NJ330" s="862">
        <v>0</v>
      </c>
      <c r="NK330" s="862">
        <v>0</v>
      </c>
      <c r="NL330" s="862">
        <v>0</v>
      </c>
      <c r="NM330" s="862">
        <v>0</v>
      </c>
      <c r="NN330" s="862">
        <v>0</v>
      </c>
      <c r="NO330" s="862">
        <v>0</v>
      </c>
      <c r="NP330" s="862">
        <v>0</v>
      </c>
      <c r="NQ330" s="862">
        <v>0</v>
      </c>
      <c r="NR330" s="862">
        <v>0</v>
      </c>
      <c r="NS330" s="862">
        <v>0</v>
      </c>
      <c r="NT330" s="862">
        <v>0</v>
      </c>
      <c r="NU330" s="862">
        <v>0</v>
      </c>
      <c r="NV330" s="862">
        <v>0</v>
      </c>
      <c r="NW330" s="862">
        <v>0</v>
      </c>
      <c r="NX330" s="862">
        <v>0</v>
      </c>
      <c r="NY330" s="862">
        <v>0</v>
      </c>
      <c r="NZ330" s="862">
        <v>0</v>
      </c>
      <c r="OA330" s="862">
        <v>0</v>
      </c>
      <c r="OB330" s="862">
        <v>0</v>
      </c>
      <c r="OC330" s="862">
        <v>0</v>
      </c>
      <c r="OD330" s="862">
        <v>0</v>
      </c>
      <c r="OE330" s="862">
        <v>0</v>
      </c>
      <c r="OF330" s="862">
        <v>0</v>
      </c>
      <c r="OG330" s="862">
        <v>0</v>
      </c>
      <c r="OH330" s="862">
        <v>0</v>
      </c>
      <c r="OI330" s="862">
        <v>0</v>
      </c>
      <c r="OJ330" s="862">
        <v>0</v>
      </c>
      <c r="OK330" s="862">
        <v>0</v>
      </c>
      <c r="OL330" s="862">
        <v>0</v>
      </c>
      <c r="OM330" s="862">
        <v>0</v>
      </c>
      <c r="ON330" s="862">
        <v>0</v>
      </c>
      <c r="OO330" s="862">
        <v>0</v>
      </c>
      <c r="OP330" s="862">
        <v>0</v>
      </c>
      <c r="OQ330" s="862">
        <v>0</v>
      </c>
      <c r="OR330" s="862">
        <v>0</v>
      </c>
      <c r="OS330" s="862">
        <v>0</v>
      </c>
      <c r="OT330" s="862">
        <v>0</v>
      </c>
      <c r="OU330" s="862">
        <v>0</v>
      </c>
      <c r="OV330" s="862">
        <v>0</v>
      </c>
      <c r="OW330" s="862">
        <v>0</v>
      </c>
      <c r="OX330" s="862">
        <v>0</v>
      </c>
      <c r="OY330" s="862">
        <v>0</v>
      </c>
      <c r="OZ330" s="862">
        <v>0</v>
      </c>
      <c r="PA330" s="862">
        <v>0</v>
      </c>
      <c r="PB330" s="862">
        <v>0</v>
      </c>
      <c r="PC330" s="862">
        <v>0</v>
      </c>
      <c r="PD330" s="862">
        <v>0</v>
      </c>
      <c r="PE330" s="862">
        <v>0</v>
      </c>
      <c r="PF330" s="862">
        <v>0</v>
      </c>
      <c r="PG330" s="862">
        <v>0</v>
      </c>
      <c r="PH330" s="862">
        <v>0</v>
      </c>
      <c r="PI330" s="862">
        <v>0</v>
      </c>
      <c r="PJ330" s="862">
        <v>0</v>
      </c>
      <c r="PK330" s="862">
        <v>0</v>
      </c>
      <c r="PL330" s="862">
        <v>0</v>
      </c>
      <c r="PM330" s="862">
        <v>0</v>
      </c>
      <c r="PN330" s="862">
        <v>0</v>
      </c>
      <c r="PO330" s="862">
        <v>0</v>
      </c>
      <c r="PP330" s="862">
        <v>0</v>
      </c>
      <c r="PQ330" s="862">
        <v>0</v>
      </c>
      <c r="PR330" s="862">
        <v>0</v>
      </c>
      <c r="PS330" s="862">
        <v>0</v>
      </c>
      <c r="PT330" s="862">
        <v>0</v>
      </c>
      <c r="PU330" s="862">
        <v>0</v>
      </c>
      <c r="PV330" s="862">
        <v>0</v>
      </c>
      <c r="PW330" s="862">
        <v>0</v>
      </c>
      <c r="PX330" s="862">
        <v>0</v>
      </c>
      <c r="PY330" s="862">
        <v>0</v>
      </c>
      <c r="PZ330" s="862">
        <v>0</v>
      </c>
      <c r="QA330" s="862">
        <v>0</v>
      </c>
      <c r="QB330" s="862">
        <v>0</v>
      </c>
      <c r="QC330" s="862">
        <v>0</v>
      </c>
      <c r="QD330" s="862">
        <v>0</v>
      </c>
      <c r="QE330" s="862">
        <v>0</v>
      </c>
      <c r="QF330" s="862">
        <v>0</v>
      </c>
      <c r="QG330" s="862">
        <v>0</v>
      </c>
      <c r="QH330" s="862">
        <v>0</v>
      </c>
      <c r="QI330" s="862">
        <v>0</v>
      </c>
      <c r="QJ330" s="862">
        <v>0</v>
      </c>
      <c r="QK330" s="862">
        <v>0</v>
      </c>
      <c r="QL330" s="862">
        <v>0</v>
      </c>
      <c r="QM330" s="862">
        <v>0</v>
      </c>
      <c r="QN330" s="862">
        <v>0</v>
      </c>
      <c r="QO330" s="862">
        <v>0</v>
      </c>
      <c r="QP330" s="862">
        <v>0</v>
      </c>
      <c r="QQ330" s="862">
        <v>0</v>
      </c>
      <c r="QR330" s="862">
        <v>0</v>
      </c>
      <c r="QS330" s="862">
        <v>0</v>
      </c>
      <c r="QT330" s="862">
        <v>0</v>
      </c>
      <c r="QU330" s="862">
        <v>0</v>
      </c>
      <c r="QV330" s="862">
        <v>0</v>
      </c>
      <c r="QW330" s="862">
        <v>0</v>
      </c>
      <c r="QX330" s="862">
        <v>0</v>
      </c>
      <c r="QY330" s="862">
        <v>0</v>
      </c>
      <c r="QZ330" s="862">
        <v>0</v>
      </c>
      <c r="RA330" s="862">
        <v>0</v>
      </c>
      <c r="RB330" s="862">
        <v>0</v>
      </c>
      <c r="RC330" s="862">
        <v>0</v>
      </c>
      <c r="RD330" s="862">
        <v>0</v>
      </c>
      <c r="RE330" s="862">
        <v>0</v>
      </c>
      <c r="RF330" s="862">
        <v>0</v>
      </c>
      <c r="RG330" s="862">
        <v>0</v>
      </c>
      <c r="RH330" s="862">
        <v>0</v>
      </c>
      <c r="RI330" s="862">
        <v>0</v>
      </c>
      <c r="RJ330" s="862">
        <v>0</v>
      </c>
      <c r="RK330" s="862">
        <v>0</v>
      </c>
      <c r="RL330" s="862">
        <v>0</v>
      </c>
      <c r="RM330" s="862">
        <v>0</v>
      </c>
      <c r="RN330" s="862">
        <v>0</v>
      </c>
      <c r="RO330" s="862">
        <v>0</v>
      </c>
      <c r="RP330" s="862">
        <v>0</v>
      </c>
      <c r="RQ330" s="862">
        <v>0</v>
      </c>
      <c r="RR330" s="862">
        <v>0</v>
      </c>
      <c r="RS330" s="862">
        <v>0</v>
      </c>
      <c r="RT330" s="862">
        <v>0</v>
      </c>
      <c r="RU330" s="862">
        <v>0</v>
      </c>
      <c r="RV330" s="862">
        <v>0</v>
      </c>
      <c r="RW330" s="862">
        <v>0</v>
      </c>
      <c r="RX330" s="862">
        <v>0</v>
      </c>
      <c r="RY330" s="862">
        <v>0</v>
      </c>
      <c r="RZ330" s="862">
        <v>0</v>
      </c>
      <c r="SA330" s="862">
        <v>0</v>
      </c>
      <c r="SB330" s="862">
        <v>0</v>
      </c>
      <c r="SC330" s="862">
        <v>0</v>
      </c>
      <c r="SD330" s="862">
        <v>0</v>
      </c>
      <c r="SE330" s="862">
        <v>0</v>
      </c>
      <c r="SF330" s="862">
        <v>0</v>
      </c>
      <c r="SG330" s="862">
        <v>0</v>
      </c>
      <c r="SH330" s="862">
        <v>0</v>
      </c>
      <c r="SI330" s="862">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939</v>
      </c>
      <c r="J331" s="764"/>
      <c r="K331" s="862">
        <v>0</v>
      </c>
      <c r="L331" s="862">
        <v>0</v>
      </c>
      <c r="M331" s="862">
        <v>0</v>
      </c>
      <c r="N331" s="862">
        <v>0</v>
      </c>
      <c r="O331" s="862">
        <v>0</v>
      </c>
      <c r="P331" s="862">
        <v>0</v>
      </c>
      <c r="Q331" s="862">
        <v>0</v>
      </c>
      <c r="R331" s="862">
        <v>0</v>
      </c>
      <c r="S331" s="862">
        <v>0</v>
      </c>
      <c r="T331" s="862">
        <v>0</v>
      </c>
      <c r="U331" s="862">
        <v>0</v>
      </c>
      <c r="V331" s="862">
        <v>0</v>
      </c>
      <c r="W331" s="862">
        <v>0</v>
      </c>
      <c r="X331" s="862">
        <v>0</v>
      </c>
      <c r="Y331" s="862">
        <v>0</v>
      </c>
      <c r="Z331" s="862">
        <v>0</v>
      </c>
      <c r="AA331" s="862">
        <v>0</v>
      </c>
      <c r="AB331" s="862">
        <v>0</v>
      </c>
      <c r="AC331" s="862">
        <v>0</v>
      </c>
      <c r="AD331" s="862">
        <v>0</v>
      </c>
      <c r="AE331" s="862">
        <v>0</v>
      </c>
      <c r="AF331" s="862">
        <v>0</v>
      </c>
      <c r="AG331" s="862">
        <v>0</v>
      </c>
      <c r="AH331" s="862">
        <v>0</v>
      </c>
      <c r="AI331" s="862">
        <v>0</v>
      </c>
      <c r="AJ331" s="862">
        <v>0</v>
      </c>
      <c r="AK331" s="862">
        <v>0</v>
      </c>
      <c r="AL331" s="862">
        <v>0</v>
      </c>
      <c r="AM331" s="862">
        <v>0</v>
      </c>
      <c r="AN331" s="862">
        <v>0</v>
      </c>
      <c r="AO331" s="862">
        <v>0</v>
      </c>
      <c r="AP331" s="862">
        <v>0</v>
      </c>
      <c r="AQ331" s="862">
        <v>0</v>
      </c>
      <c r="AR331" s="862">
        <v>0</v>
      </c>
      <c r="AS331" s="862">
        <v>0</v>
      </c>
      <c r="AT331" s="862">
        <v>0</v>
      </c>
      <c r="AU331" s="862">
        <v>0</v>
      </c>
      <c r="AV331" s="862">
        <v>0</v>
      </c>
      <c r="AW331" s="862">
        <v>0</v>
      </c>
      <c r="AX331" s="862">
        <v>0</v>
      </c>
      <c r="AY331" s="862">
        <v>0</v>
      </c>
      <c r="AZ331" s="862">
        <v>0</v>
      </c>
      <c r="BA331" s="862">
        <v>0</v>
      </c>
      <c r="BB331" s="862">
        <v>0</v>
      </c>
      <c r="BC331" s="862">
        <v>0</v>
      </c>
      <c r="BD331" s="862">
        <v>0</v>
      </c>
      <c r="BE331" s="862">
        <v>0</v>
      </c>
      <c r="BF331" s="862">
        <v>0</v>
      </c>
      <c r="BG331" s="862">
        <v>0</v>
      </c>
      <c r="BH331" s="862">
        <v>0</v>
      </c>
      <c r="BI331" s="862">
        <v>0</v>
      </c>
      <c r="BJ331" s="862">
        <v>0</v>
      </c>
      <c r="BK331" s="862">
        <v>0</v>
      </c>
      <c r="BL331" s="862">
        <v>0</v>
      </c>
      <c r="BM331" s="862">
        <v>0</v>
      </c>
      <c r="BN331" s="862">
        <v>0</v>
      </c>
      <c r="BO331" s="862">
        <v>0</v>
      </c>
      <c r="BP331" s="862">
        <v>0</v>
      </c>
      <c r="BQ331" s="862">
        <v>0</v>
      </c>
      <c r="BR331" s="862">
        <v>0</v>
      </c>
      <c r="BS331" s="862">
        <v>0</v>
      </c>
      <c r="BT331" s="862">
        <v>0</v>
      </c>
      <c r="BU331" s="862">
        <v>0</v>
      </c>
      <c r="BV331" s="862">
        <v>0</v>
      </c>
      <c r="BW331" s="862">
        <v>0</v>
      </c>
      <c r="BX331" s="862">
        <v>0</v>
      </c>
      <c r="BY331" s="862">
        <v>0</v>
      </c>
      <c r="BZ331" s="862">
        <v>0</v>
      </c>
      <c r="CA331" s="862">
        <v>0</v>
      </c>
      <c r="CB331" s="862">
        <v>0</v>
      </c>
      <c r="CC331" s="862">
        <v>0</v>
      </c>
      <c r="CD331" s="862">
        <v>0</v>
      </c>
      <c r="CE331" s="862">
        <v>0</v>
      </c>
      <c r="CF331" s="862">
        <v>0</v>
      </c>
      <c r="CG331" s="862">
        <v>0</v>
      </c>
      <c r="CH331" s="862">
        <v>0</v>
      </c>
      <c r="CI331" s="862">
        <v>0</v>
      </c>
      <c r="CJ331" s="862">
        <v>0</v>
      </c>
      <c r="CK331" s="862">
        <v>0</v>
      </c>
      <c r="CL331" s="862">
        <v>0</v>
      </c>
      <c r="CM331" s="862">
        <v>0</v>
      </c>
      <c r="CN331" s="862">
        <v>0</v>
      </c>
      <c r="CO331" s="862">
        <v>0</v>
      </c>
      <c r="CP331" s="862">
        <v>0</v>
      </c>
      <c r="CQ331" s="862">
        <v>0</v>
      </c>
      <c r="CR331" s="862">
        <v>0</v>
      </c>
      <c r="CS331" s="862">
        <v>0</v>
      </c>
      <c r="CT331" s="862">
        <v>0</v>
      </c>
      <c r="CU331" s="862">
        <v>0</v>
      </c>
      <c r="CV331" s="862">
        <v>0</v>
      </c>
      <c r="CW331" s="862">
        <v>0</v>
      </c>
      <c r="CX331" s="862">
        <v>0</v>
      </c>
      <c r="CY331" s="862">
        <v>0</v>
      </c>
      <c r="CZ331" s="862">
        <v>0</v>
      </c>
      <c r="DA331" s="862">
        <v>0</v>
      </c>
      <c r="DB331" s="862">
        <v>0</v>
      </c>
      <c r="DC331" s="862">
        <v>0</v>
      </c>
      <c r="DD331" s="862">
        <v>0</v>
      </c>
      <c r="DE331" s="862">
        <v>0</v>
      </c>
      <c r="DF331" s="862">
        <v>0</v>
      </c>
      <c r="DG331" s="862">
        <v>0</v>
      </c>
      <c r="DH331" s="862">
        <v>0</v>
      </c>
      <c r="DI331" s="862">
        <v>0</v>
      </c>
      <c r="DJ331" s="862">
        <v>0</v>
      </c>
      <c r="DK331" s="862">
        <v>0</v>
      </c>
      <c r="DL331" s="862">
        <v>0</v>
      </c>
      <c r="DM331" s="862">
        <v>0</v>
      </c>
      <c r="DN331" s="862">
        <v>0</v>
      </c>
      <c r="DO331" s="862">
        <v>0</v>
      </c>
      <c r="DP331" s="862">
        <v>0</v>
      </c>
      <c r="DQ331" s="862">
        <v>0</v>
      </c>
      <c r="DR331" s="862">
        <v>0</v>
      </c>
      <c r="DS331" s="862">
        <v>0</v>
      </c>
      <c r="DT331" s="862">
        <v>0</v>
      </c>
      <c r="DU331" s="862">
        <v>0</v>
      </c>
      <c r="DV331" s="862">
        <v>0</v>
      </c>
      <c r="DW331" s="862">
        <v>0</v>
      </c>
      <c r="DX331" s="862">
        <v>0</v>
      </c>
      <c r="DY331" s="862">
        <v>0</v>
      </c>
      <c r="DZ331" s="862">
        <v>0</v>
      </c>
      <c r="EA331" s="862">
        <v>0</v>
      </c>
      <c r="EB331" s="862">
        <v>0</v>
      </c>
      <c r="EC331" s="862">
        <v>0</v>
      </c>
      <c r="ED331" s="862">
        <v>0</v>
      </c>
      <c r="EE331" s="862">
        <v>0</v>
      </c>
      <c r="EF331" s="862">
        <v>0</v>
      </c>
      <c r="EG331" s="862">
        <v>0</v>
      </c>
      <c r="EH331" s="862">
        <v>0</v>
      </c>
      <c r="EI331" s="862">
        <v>0</v>
      </c>
      <c r="EJ331" s="862">
        <v>0</v>
      </c>
      <c r="EK331" s="862">
        <v>0</v>
      </c>
      <c r="EL331" s="862">
        <v>0</v>
      </c>
      <c r="EM331" s="862">
        <v>0</v>
      </c>
      <c r="EN331" s="862">
        <v>0</v>
      </c>
      <c r="EO331" s="862">
        <v>0</v>
      </c>
      <c r="EP331" s="862">
        <v>0</v>
      </c>
      <c r="EQ331" s="862">
        <v>0</v>
      </c>
      <c r="ER331" s="862">
        <v>0</v>
      </c>
      <c r="ES331" s="862">
        <v>0</v>
      </c>
      <c r="ET331" s="862">
        <v>0</v>
      </c>
      <c r="EU331" s="862">
        <v>0</v>
      </c>
      <c r="EV331" s="862">
        <v>0</v>
      </c>
      <c r="EW331" s="862">
        <v>0</v>
      </c>
      <c r="EX331" s="862">
        <v>0</v>
      </c>
      <c r="EY331" s="862">
        <v>0</v>
      </c>
      <c r="EZ331" s="862">
        <v>0</v>
      </c>
      <c r="FA331" s="862">
        <v>0</v>
      </c>
      <c r="FB331" s="862">
        <v>0</v>
      </c>
      <c r="FC331" s="862">
        <v>0</v>
      </c>
      <c r="FD331" s="862">
        <v>0</v>
      </c>
      <c r="FE331" s="862">
        <v>0</v>
      </c>
      <c r="FF331" s="862">
        <v>0</v>
      </c>
      <c r="FG331" s="862">
        <v>0</v>
      </c>
      <c r="FH331" s="862">
        <v>0</v>
      </c>
      <c r="FI331" s="862">
        <v>0</v>
      </c>
      <c r="FJ331" s="862">
        <v>0</v>
      </c>
      <c r="FK331" s="862">
        <v>0</v>
      </c>
      <c r="FL331" s="862">
        <v>0</v>
      </c>
      <c r="FM331" s="862">
        <v>0</v>
      </c>
      <c r="FN331" s="862">
        <v>0</v>
      </c>
      <c r="FO331" s="862">
        <v>0</v>
      </c>
      <c r="FP331" s="862">
        <v>0</v>
      </c>
      <c r="FQ331" s="862">
        <v>0</v>
      </c>
      <c r="FR331" s="862">
        <v>0</v>
      </c>
      <c r="FS331" s="862">
        <v>0</v>
      </c>
      <c r="FT331" s="862">
        <v>0</v>
      </c>
      <c r="FU331" s="862">
        <v>0</v>
      </c>
      <c r="FV331" s="862">
        <v>0</v>
      </c>
      <c r="FW331" s="862">
        <v>0</v>
      </c>
      <c r="FX331" s="862">
        <v>0</v>
      </c>
      <c r="FY331" s="862">
        <v>0</v>
      </c>
      <c r="FZ331" s="862">
        <v>0</v>
      </c>
      <c r="GA331" s="862">
        <v>0</v>
      </c>
      <c r="GB331" s="862">
        <v>0</v>
      </c>
      <c r="GC331" s="862">
        <v>0</v>
      </c>
      <c r="GD331" s="862">
        <v>0</v>
      </c>
      <c r="GE331" s="862">
        <v>0</v>
      </c>
      <c r="GF331" s="862">
        <v>0</v>
      </c>
      <c r="GG331" s="862">
        <v>0</v>
      </c>
      <c r="GH331" s="862">
        <v>0</v>
      </c>
      <c r="GI331" s="862">
        <v>0</v>
      </c>
      <c r="GJ331" s="862">
        <v>0</v>
      </c>
      <c r="GK331" s="862">
        <v>0</v>
      </c>
      <c r="GL331" s="862">
        <v>0</v>
      </c>
      <c r="GM331" s="862">
        <v>0</v>
      </c>
      <c r="GN331" s="862">
        <v>0</v>
      </c>
      <c r="GO331" s="862">
        <v>0</v>
      </c>
      <c r="GP331" s="862">
        <v>0</v>
      </c>
      <c r="GQ331" s="862">
        <v>0</v>
      </c>
      <c r="GR331" s="862">
        <v>0</v>
      </c>
      <c r="GS331" s="862">
        <v>0</v>
      </c>
      <c r="GT331" s="862">
        <v>0</v>
      </c>
      <c r="GU331" s="862">
        <v>0</v>
      </c>
      <c r="GV331" s="862">
        <v>0</v>
      </c>
      <c r="GW331" s="862">
        <v>0</v>
      </c>
      <c r="GX331" s="862">
        <v>0</v>
      </c>
      <c r="GY331" s="862">
        <v>0</v>
      </c>
      <c r="GZ331" s="862">
        <v>0</v>
      </c>
      <c r="HA331" s="862">
        <v>0</v>
      </c>
      <c r="HB331" s="862">
        <v>0</v>
      </c>
      <c r="HC331" s="862">
        <v>0</v>
      </c>
      <c r="HD331" s="862">
        <v>0</v>
      </c>
      <c r="HE331" s="862">
        <v>0</v>
      </c>
      <c r="HF331" s="862">
        <v>0</v>
      </c>
      <c r="HG331" s="862">
        <v>0</v>
      </c>
      <c r="HH331" s="862">
        <v>0</v>
      </c>
      <c r="HI331" s="862">
        <v>0</v>
      </c>
      <c r="HJ331" s="862">
        <v>0</v>
      </c>
      <c r="HK331" s="862">
        <v>0</v>
      </c>
      <c r="HL331" s="862">
        <v>0</v>
      </c>
      <c r="HM331" s="862">
        <v>0</v>
      </c>
      <c r="HN331" s="862">
        <v>0</v>
      </c>
      <c r="HO331" s="862">
        <v>0</v>
      </c>
      <c r="HP331" s="862">
        <v>0</v>
      </c>
      <c r="HQ331" s="862">
        <v>0</v>
      </c>
      <c r="HR331" s="862">
        <v>0</v>
      </c>
      <c r="HS331" s="862">
        <v>0</v>
      </c>
      <c r="HT331" s="862">
        <v>0</v>
      </c>
      <c r="HU331" s="862">
        <v>0</v>
      </c>
      <c r="HV331" s="862">
        <v>0</v>
      </c>
      <c r="HW331" s="862">
        <v>0</v>
      </c>
      <c r="HX331" s="862">
        <v>0</v>
      </c>
      <c r="HY331" s="862">
        <v>0</v>
      </c>
      <c r="HZ331" s="862">
        <v>0</v>
      </c>
      <c r="IA331" s="862">
        <v>0</v>
      </c>
      <c r="IB331" s="862">
        <v>0</v>
      </c>
      <c r="IC331" s="862">
        <v>0</v>
      </c>
      <c r="ID331" s="862">
        <v>0</v>
      </c>
      <c r="IE331" s="862">
        <v>0</v>
      </c>
      <c r="IF331" s="862">
        <v>0</v>
      </c>
      <c r="IG331" s="862">
        <v>0</v>
      </c>
      <c r="IH331" s="862">
        <v>0</v>
      </c>
      <c r="II331" s="862">
        <v>0</v>
      </c>
      <c r="IJ331" s="862">
        <v>0</v>
      </c>
      <c r="IK331" s="862">
        <v>0</v>
      </c>
      <c r="IL331" s="862">
        <v>0</v>
      </c>
      <c r="IM331" s="862">
        <v>0</v>
      </c>
      <c r="IN331" s="862">
        <v>0</v>
      </c>
      <c r="IO331" s="862">
        <v>0</v>
      </c>
      <c r="IP331" s="862">
        <v>0</v>
      </c>
      <c r="IQ331" s="862">
        <v>0</v>
      </c>
      <c r="IR331" s="862">
        <v>0</v>
      </c>
      <c r="IS331" s="862">
        <v>0</v>
      </c>
      <c r="IT331" s="862">
        <v>0</v>
      </c>
      <c r="IU331" s="862">
        <v>0</v>
      </c>
      <c r="IV331" s="862">
        <v>0</v>
      </c>
      <c r="IW331" s="862">
        <v>0</v>
      </c>
      <c r="IX331" s="862">
        <v>0</v>
      </c>
      <c r="IY331" s="862">
        <v>0</v>
      </c>
      <c r="IZ331" s="862">
        <v>0</v>
      </c>
      <c r="JA331" s="862">
        <v>0</v>
      </c>
      <c r="JB331" s="862">
        <v>0</v>
      </c>
      <c r="JC331" s="862">
        <v>0</v>
      </c>
      <c r="JD331" s="862">
        <v>0</v>
      </c>
      <c r="JE331" s="862">
        <v>0</v>
      </c>
      <c r="JF331" s="862">
        <v>0</v>
      </c>
      <c r="JG331" s="862">
        <v>0</v>
      </c>
      <c r="JH331" s="862">
        <v>0</v>
      </c>
      <c r="JI331" s="862">
        <v>0</v>
      </c>
      <c r="JJ331" s="862">
        <v>0</v>
      </c>
      <c r="JK331" s="862">
        <v>0</v>
      </c>
      <c r="JL331" s="862">
        <v>0</v>
      </c>
      <c r="JM331" s="862">
        <v>0</v>
      </c>
      <c r="JN331" s="862">
        <v>0</v>
      </c>
      <c r="JO331" s="862">
        <v>0</v>
      </c>
      <c r="JP331" s="862">
        <v>0</v>
      </c>
      <c r="JQ331" s="862">
        <v>0</v>
      </c>
      <c r="JR331" s="862">
        <v>0</v>
      </c>
      <c r="JS331" s="862">
        <v>0</v>
      </c>
      <c r="JT331" s="862">
        <v>0</v>
      </c>
      <c r="JU331" s="862">
        <v>0</v>
      </c>
      <c r="JV331" s="862">
        <v>0</v>
      </c>
      <c r="JW331" s="862">
        <v>0</v>
      </c>
      <c r="JX331" s="862">
        <v>0</v>
      </c>
      <c r="JY331" s="862">
        <v>0</v>
      </c>
      <c r="JZ331" s="862">
        <v>0</v>
      </c>
      <c r="KA331" s="862">
        <v>0</v>
      </c>
      <c r="KB331" s="862">
        <v>0</v>
      </c>
      <c r="KC331" s="862">
        <v>0</v>
      </c>
      <c r="KD331" s="862">
        <v>0</v>
      </c>
      <c r="KE331" s="862">
        <v>0</v>
      </c>
      <c r="KF331" s="862">
        <v>0</v>
      </c>
      <c r="KG331" s="862">
        <v>0</v>
      </c>
      <c r="KH331" s="862">
        <v>0</v>
      </c>
      <c r="KI331" s="862">
        <v>0</v>
      </c>
      <c r="KJ331" s="862">
        <v>0</v>
      </c>
      <c r="KK331" s="862">
        <v>0</v>
      </c>
      <c r="KL331" s="862">
        <v>0</v>
      </c>
      <c r="KM331" s="862">
        <v>0</v>
      </c>
      <c r="KN331" s="862">
        <v>0</v>
      </c>
      <c r="KO331" s="862">
        <v>0</v>
      </c>
      <c r="KP331" s="862">
        <v>0</v>
      </c>
      <c r="KQ331" s="862">
        <v>0</v>
      </c>
      <c r="KR331" s="862">
        <v>0</v>
      </c>
      <c r="KS331" s="862">
        <v>0</v>
      </c>
      <c r="KT331" s="862">
        <v>0</v>
      </c>
      <c r="KU331" s="862">
        <v>0</v>
      </c>
      <c r="KV331" s="862">
        <v>0</v>
      </c>
      <c r="KW331" s="862">
        <v>0</v>
      </c>
      <c r="KX331" s="862">
        <v>0</v>
      </c>
      <c r="KY331" s="862">
        <v>0</v>
      </c>
      <c r="KZ331" s="862">
        <v>0</v>
      </c>
      <c r="LA331" s="862">
        <v>0</v>
      </c>
      <c r="LB331" s="862">
        <v>0</v>
      </c>
      <c r="LC331" s="862">
        <v>0</v>
      </c>
      <c r="LD331" s="862">
        <v>0</v>
      </c>
      <c r="LE331" s="862">
        <v>0</v>
      </c>
      <c r="LF331" s="862">
        <v>0</v>
      </c>
      <c r="LG331" s="862">
        <v>0</v>
      </c>
      <c r="LH331" s="862">
        <v>0</v>
      </c>
      <c r="LI331" s="862">
        <v>0</v>
      </c>
      <c r="LJ331" s="862">
        <v>0</v>
      </c>
      <c r="LK331" s="862">
        <v>0</v>
      </c>
      <c r="LL331" s="862">
        <v>0</v>
      </c>
      <c r="LM331" s="862">
        <v>0</v>
      </c>
      <c r="LN331" s="862">
        <v>0</v>
      </c>
      <c r="LO331" s="862">
        <v>0</v>
      </c>
      <c r="LP331" s="862">
        <v>0</v>
      </c>
      <c r="LQ331" s="862">
        <v>0</v>
      </c>
      <c r="LR331" s="862">
        <v>0</v>
      </c>
      <c r="LS331" s="862">
        <v>0</v>
      </c>
      <c r="LT331" s="862">
        <v>0</v>
      </c>
      <c r="LU331" s="862">
        <v>0</v>
      </c>
      <c r="LV331" s="862">
        <v>0</v>
      </c>
      <c r="LW331" s="862">
        <v>0</v>
      </c>
      <c r="LX331" s="862">
        <v>0</v>
      </c>
      <c r="LY331" s="862">
        <v>0</v>
      </c>
      <c r="LZ331" s="862">
        <v>0</v>
      </c>
      <c r="MA331" s="862">
        <v>0</v>
      </c>
      <c r="MB331" s="862">
        <v>0</v>
      </c>
      <c r="MC331" s="862">
        <v>0</v>
      </c>
      <c r="MD331" s="862">
        <v>0</v>
      </c>
      <c r="ME331" s="862">
        <v>0</v>
      </c>
      <c r="MF331" s="862">
        <v>0</v>
      </c>
      <c r="MG331" s="862">
        <v>0</v>
      </c>
      <c r="MH331" s="862">
        <v>0</v>
      </c>
      <c r="MI331" s="862">
        <v>0</v>
      </c>
      <c r="MJ331" s="862">
        <v>0</v>
      </c>
      <c r="MK331" s="862">
        <v>0</v>
      </c>
      <c r="ML331" s="862">
        <v>0</v>
      </c>
      <c r="MM331" s="862">
        <v>0</v>
      </c>
      <c r="MN331" s="862">
        <v>0</v>
      </c>
      <c r="MO331" s="862">
        <v>0</v>
      </c>
      <c r="MP331" s="862">
        <v>0</v>
      </c>
      <c r="MQ331" s="862">
        <v>0</v>
      </c>
      <c r="MR331" s="862">
        <v>0</v>
      </c>
      <c r="MS331" s="862">
        <v>0</v>
      </c>
      <c r="MT331" s="862">
        <v>0</v>
      </c>
      <c r="MU331" s="862">
        <v>0</v>
      </c>
      <c r="MV331" s="862">
        <v>0</v>
      </c>
      <c r="MW331" s="862">
        <v>0</v>
      </c>
      <c r="MX331" s="862">
        <v>0</v>
      </c>
      <c r="MY331" s="862">
        <v>0</v>
      </c>
      <c r="MZ331" s="862">
        <v>0</v>
      </c>
      <c r="NA331" s="862">
        <v>0</v>
      </c>
      <c r="NB331" s="862">
        <v>0</v>
      </c>
      <c r="NC331" s="862">
        <v>0</v>
      </c>
      <c r="ND331" s="862">
        <v>0</v>
      </c>
      <c r="NE331" s="862">
        <v>0</v>
      </c>
      <c r="NF331" s="862">
        <v>0</v>
      </c>
      <c r="NG331" s="862">
        <v>0</v>
      </c>
      <c r="NH331" s="862">
        <v>0</v>
      </c>
      <c r="NI331" s="862">
        <v>0</v>
      </c>
      <c r="NJ331" s="862">
        <v>0</v>
      </c>
      <c r="NK331" s="862">
        <v>0</v>
      </c>
      <c r="NL331" s="862">
        <v>0</v>
      </c>
      <c r="NM331" s="862">
        <v>0</v>
      </c>
      <c r="NN331" s="862">
        <v>0</v>
      </c>
      <c r="NO331" s="862">
        <v>0</v>
      </c>
      <c r="NP331" s="862">
        <v>0</v>
      </c>
      <c r="NQ331" s="862">
        <v>0</v>
      </c>
      <c r="NR331" s="862">
        <v>0</v>
      </c>
      <c r="NS331" s="862">
        <v>0</v>
      </c>
      <c r="NT331" s="862">
        <v>0</v>
      </c>
      <c r="NU331" s="862">
        <v>0</v>
      </c>
      <c r="NV331" s="862">
        <v>0</v>
      </c>
      <c r="NW331" s="862">
        <v>0</v>
      </c>
      <c r="NX331" s="862">
        <v>0</v>
      </c>
      <c r="NY331" s="862">
        <v>0</v>
      </c>
      <c r="NZ331" s="862">
        <v>0</v>
      </c>
      <c r="OA331" s="862">
        <v>0</v>
      </c>
      <c r="OB331" s="862">
        <v>0</v>
      </c>
      <c r="OC331" s="862">
        <v>0</v>
      </c>
      <c r="OD331" s="862">
        <v>0</v>
      </c>
      <c r="OE331" s="862">
        <v>0</v>
      </c>
      <c r="OF331" s="862">
        <v>0</v>
      </c>
      <c r="OG331" s="862">
        <v>0</v>
      </c>
      <c r="OH331" s="862">
        <v>0</v>
      </c>
      <c r="OI331" s="862">
        <v>0</v>
      </c>
      <c r="OJ331" s="862">
        <v>0</v>
      </c>
      <c r="OK331" s="862">
        <v>0</v>
      </c>
      <c r="OL331" s="862">
        <v>0</v>
      </c>
      <c r="OM331" s="862">
        <v>0</v>
      </c>
      <c r="ON331" s="862">
        <v>0</v>
      </c>
      <c r="OO331" s="862">
        <v>0</v>
      </c>
      <c r="OP331" s="862">
        <v>0</v>
      </c>
      <c r="OQ331" s="862">
        <v>0</v>
      </c>
      <c r="OR331" s="862">
        <v>0</v>
      </c>
      <c r="OS331" s="862">
        <v>0</v>
      </c>
      <c r="OT331" s="862">
        <v>0</v>
      </c>
      <c r="OU331" s="862">
        <v>0</v>
      </c>
      <c r="OV331" s="862">
        <v>0</v>
      </c>
      <c r="OW331" s="862">
        <v>0</v>
      </c>
      <c r="OX331" s="862">
        <v>0</v>
      </c>
      <c r="OY331" s="862">
        <v>0</v>
      </c>
      <c r="OZ331" s="862">
        <v>0</v>
      </c>
      <c r="PA331" s="862">
        <v>0</v>
      </c>
      <c r="PB331" s="862">
        <v>0</v>
      </c>
      <c r="PC331" s="862">
        <v>0</v>
      </c>
      <c r="PD331" s="862">
        <v>0</v>
      </c>
      <c r="PE331" s="862">
        <v>0</v>
      </c>
      <c r="PF331" s="862">
        <v>0</v>
      </c>
      <c r="PG331" s="862">
        <v>0</v>
      </c>
      <c r="PH331" s="862">
        <v>0</v>
      </c>
      <c r="PI331" s="862">
        <v>0</v>
      </c>
      <c r="PJ331" s="862">
        <v>0</v>
      </c>
      <c r="PK331" s="862">
        <v>0</v>
      </c>
      <c r="PL331" s="862">
        <v>0</v>
      </c>
      <c r="PM331" s="862">
        <v>0</v>
      </c>
      <c r="PN331" s="862">
        <v>0</v>
      </c>
      <c r="PO331" s="862">
        <v>0</v>
      </c>
      <c r="PP331" s="862">
        <v>0</v>
      </c>
      <c r="PQ331" s="862">
        <v>0</v>
      </c>
      <c r="PR331" s="862">
        <v>0</v>
      </c>
      <c r="PS331" s="862">
        <v>0</v>
      </c>
      <c r="PT331" s="862">
        <v>0</v>
      </c>
      <c r="PU331" s="862">
        <v>0</v>
      </c>
      <c r="PV331" s="862">
        <v>0</v>
      </c>
      <c r="PW331" s="862">
        <v>0</v>
      </c>
      <c r="PX331" s="862">
        <v>0</v>
      </c>
      <c r="PY331" s="862">
        <v>0</v>
      </c>
      <c r="PZ331" s="862">
        <v>0</v>
      </c>
      <c r="QA331" s="862">
        <v>0</v>
      </c>
      <c r="QB331" s="862">
        <v>0</v>
      </c>
      <c r="QC331" s="862">
        <v>0</v>
      </c>
      <c r="QD331" s="862">
        <v>0</v>
      </c>
      <c r="QE331" s="862">
        <v>0</v>
      </c>
      <c r="QF331" s="862">
        <v>0</v>
      </c>
      <c r="QG331" s="862">
        <v>0</v>
      </c>
      <c r="QH331" s="862">
        <v>0</v>
      </c>
      <c r="QI331" s="862">
        <v>0</v>
      </c>
      <c r="QJ331" s="862">
        <v>0</v>
      </c>
      <c r="QK331" s="862">
        <v>0</v>
      </c>
      <c r="QL331" s="862">
        <v>0</v>
      </c>
      <c r="QM331" s="862">
        <v>0</v>
      </c>
      <c r="QN331" s="862">
        <v>0</v>
      </c>
      <c r="QO331" s="862">
        <v>0</v>
      </c>
      <c r="QP331" s="862">
        <v>0</v>
      </c>
      <c r="QQ331" s="862">
        <v>0</v>
      </c>
      <c r="QR331" s="862">
        <v>0</v>
      </c>
      <c r="QS331" s="862">
        <v>0</v>
      </c>
      <c r="QT331" s="862">
        <v>0</v>
      </c>
      <c r="QU331" s="862">
        <v>0</v>
      </c>
      <c r="QV331" s="862">
        <v>0</v>
      </c>
      <c r="QW331" s="862">
        <v>0</v>
      </c>
      <c r="QX331" s="862">
        <v>0</v>
      </c>
      <c r="QY331" s="862">
        <v>0</v>
      </c>
      <c r="QZ331" s="862">
        <v>0</v>
      </c>
      <c r="RA331" s="862">
        <v>0</v>
      </c>
      <c r="RB331" s="862">
        <v>0</v>
      </c>
      <c r="RC331" s="862">
        <v>0</v>
      </c>
      <c r="RD331" s="862">
        <v>0</v>
      </c>
      <c r="RE331" s="862">
        <v>0</v>
      </c>
      <c r="RF331" s="862">
        <v>0</v>
      </c>
      <c r="RG331" s="862">
        <v>0</v>
      </c>
      <c r="RH331" s="862">
        <v>0</v>
      </c>
      <c r="RI331" s="862">
        <v>0</v>
      </c>
      <c r="RJ331" s="862">
        <v>0</v>
      </c>
      <c r="RK331" s="862">
        <v>0</v>
      </c>
      <c r="RL331" s="862">
        <v>0</v>
      </c>
      <c r="RM331" s="862">
        <v>0</v>
      </c>
      <c r="RN331" s="862">
        <v>0</v>
      </c>
      <c r="RO331" s="862">
        <v>0</v>
      </c>
      <c r="RP331" s="862">
        <v>0</v>
      </c>
      <c r="RQ331" s="862">
        <v>0</v>
      </c>
      <c r="RR331" s="862">
        <v>0</v>
      </c>
      <c r="RS331" s="862">
        <v>0</v>
      </c>
      <c r="RT331" s="862">
        <v>0</v>
      </c>
      <c r="RU331" s="862">
        <v>0</v>
      </c>
      <c r="RV331" s="862">
        <v>0</v>
      </c>
      <c r="RW331" s="862">
        <v>0</v>
      </c>
      <c r="RX331" s="862">
        <v>0</v>
      </c>
      <c r="RY331" s="862">
        <v>0</v>
      </c>
      <c r="RZ331" s="862">
        <v>0</v>
      </c>
      <c r="SA331" s="862">
        <v>0</v>
      </c>
      <c r="SB331" s="862">
        <v>0</v>
      </c>
      <c r="SC331" s="862">
        <v>0</v>
      </c>
      <c r="SD331" s="862">
        <v>0</v>
      </c>
      <c r="SE331" s="862">
        <v>0</v>
      </c>
      <c r="SF331" s="862">
        <v>0</v>
      </c>
      <c r="SG331" s="862">
        <v>0</v>
      </c>
      <c r="SH331" s="862">
        <v>0</v>
      </c>
      <c r="SI331" s="862">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931</v>
      </c>
      <c r="J332" s="764"/>
      <c r="K332" s="862">
        <v>0</v>
      </c>
      <c r="L332" s="862">
        <v>0</v>
      </c>
      <c r="M332" s="862">
        <v>0</v>
      </c>
      <c r="N332" s="862">
        <v>0</v>
      </c>
      <c r="O332" s="862">
        <v>0</v>
      </c>
      <c r="P332" s="862">
        <v>0</v>
      </c>
      <c r="Q332" s="862">
        <v>0</v>
      </c>
      <c r="R332" s="862">
        <v>0</v>
      </c>
      <c r="S332" s="862">
        <v>0</v>
      </c>
      <c r="T332" s="862">
        <v>0</v>
      </c>
      <c r="U332" s="862">
        <v>0</v>
      </c>
      <c r="V332" s="862">
        <v>0</v>
      </c>
      <c r="W332" s="862">
        <v>0</v>
      </c>
      <c r="X332" s="862">
        <v>0</v>
      </c>
      <c r="Y332" s="862">
        <v>0</v>
      </c>
      <c r="Z332" s="862">
        <v>0</v>
      </c>
      <c r="AA332" s="862">
        <v>0</v>
      </c>
      <c r="AB332" s="862">
        <v>0</v>
      </c>
      <c r="AC332" s="862">
        <v>0</v>
      </c>
      <c r="AD332" s="862">
        <v>0</v>
      </c>
      <c r="AE332" s="862">
        <v>0</v>
      </c>
      <c r="AF332" s="862">
        <v>0</v>
      </c>
      <c r="AG332" s="862">
        <v>0</v>
      </c>
      <c r="AH332" s="862">
        <v>0</v>
      </c>
      <c r="AI332" s="862">
        <v>0</v>
      </c>
      <c r="AJ332" s="862">
        <v>0</v>
      </c>
      <c r="AK332" s="862">
        <v>0</v>
      </c>
      <c r="AL332" s="862">
        <v>0</v>
      </c>
      <c r="AM332" s="862">
        <v>0</v>
      </c>
      <c r="AN332" s="862">
        <v>0</v>
      </c>
      <c r="AO332" s="862">
        <v>0</v>
      </c>
      <c r="AP332" s="862">
        <v>0</v>
      </c>
      <c r="AQ332" s="862">
        <v>0</v>
      </c>
      <c r="AR332" s="862">
        <v>0</v>
      </c>
      <c r="AS332" s="862">
        <v>0</v>
      </c>
      <c r="AT332" s="862">
        <v>0</v>
      </c>
      <c r="AU332" s="862">
        <v>0</v>
      </c>
      <c r="AV332" s="862">
        <v>0</v>
      </c>
      <c r="AW332" s="862">
        <v>0</v>
      </c>
      <c r="AX332" s="862">
        <v>0</v>
      </c>
      <c r="AY332" s="862">
        <v>0</v>
      </c>
      <c r="AZ332" s="862">
        <v>0</v>
      </c>
      <c r="BA332" s="862">
        <v>0</v>
      </c>
      <c r="BB332" s="862">
        <v>0</v>
      </c>
      <c r="BC332" s="862">
        <v>0</v>
      </c>
      <c r="BD332" s="862">
        <v>0</v>
      </c>
      <c r="BE332" s="862">
        <v>0</v>
      </c>
      <c r="BF332" s="862">
        <v>0</v>
      </c>
      <c r="BG332" s="862">
        <v>0</v>
      </c>
      <c r="BH332" s="862">
        <v>0</v>
      </c>
      <c r="BI332" s="862">
        <v>0</v>
      </c>
      <c r="BJ332" s="862">
        <v>0</v>
      </c>
      <c r="BK332" s="862">
        <v>0</v>
      </c>
      <c r="BL332" s="862">
        <v>0</v>
      </c>
      <c r="BM332" s="862">
        <v>0</v>
      </c>
      <c r="BN332" s="862">
        <v>0</v>
      </c>
      <c r="BO332" s="862">
        <v>0</v>
      </c>
      <c r="BP332" s="862">
        <v>0</v>
      </c>
      <c r="BQ332" s="862">
        <v>0</v>
      </c>
      <c r="BR332" s="862">
        <v>0</v>
      </c>
      <c r="BS332" s="862">
        <v>0</v>
      </c>
      <c r="BT332" s="862">
        <v>0</v>
      </c>
      <c r="BU332" s="862">
        <v>0</v>
      </c>
      <c r="BV332" s="862">
        <v>0</v>
      </c>
      <c r="BW332" s="862">
        <v>0</v>
      </c>
      <c r="BX332" s="862">
        <v>0</v>
      </c>
      <c r="BY332" s="862">
        <v>0</v>
      </c>
      <c r="BZ332" s="862">
        <v>0</v>
      </c>
      <c r="CA332" s="862">
        <v>0</v>
      </c>
      <c r="CB332" s="862">
        <v>0</v>
      </c>
      <c r="CC332" s="862">
        <v>0</v>
      </c>
      <c r="CD332" s="862">
        <v>0</v>
      </c>
      <c r="CE332" s="862">
        <v>0</v>
      </c>
      <c r="CF332" s="862">
        <v>0</v>
      </c>
      <c r="CG332" s="862">
        <v>0</v>
      </c>
      <c r="CH332" s="862">
        <v>0</v>
      </c>
      <c r="CI332" s="862">
        <v>0</v>
      </c>
      <c r="CJ332" s="862">
        <v>0</v>
      </c>
      <c r="CK332" s="862">
        <v>0</v>
      </c>
      <c r="CL332" s="862">
        <v>0</v>
      </c>
      <c r="CM332" s="862">
        <v>0</v>
      </c>
      <c r="CN332" s="862">
        <v>0</v>
      </c>
      <c r="CO332" s="862">
        <v>0</v>
      </c>
      <c r="CP332" s="862">
        <v>0</v>
      </c>
      <c r="CQ332" s="862">
        <v>0</v>
      </c>
      <c r="CR332" s="862">
        <v>0</v>
      </c>
      <c r="CS332" s="862">
        <v>0</v>
      </c>
      <c r="CT332" s="862">
        <v>0</v>
      </c>
      <c r="CU332" s="862">
        <v>0</v>
      </c>
      <c r="CV332" s="862">
        <v>0</v>
      </c>
      <c r="CW332" s="862">
        <v>0</v>
      </c>
      <c r="CX332" s="862">
        <v>0</v>
      </c>
      <c r="CY332" s="862">
        <v>0</v>
      </c>
      <c r="CZ332" s="862">
        <v>0</v>
      </c>
      <c r="DA332" s="862">
        <v>0</v>
      </c>
      <c r="DB332" s="862">
        <v>0</v>
      </c>
      <c r="DC332" s="862">
        <v>0</v>
      </c>
      <c r="DD332" s="862">
        <v>0</v>
      </c>
      <c r="DE332" s="862">
        <v>0</v>
      </c>
      <c r="DF332" s="862">
        <v>0</v>
      </c>
      <c r="DG332" s="862">
        <v>0</v>
      </c>
      <c r="DH332" s="862">
        <v>0</v>
      </c>
      <c r="DI332" s="862">
        <v>0</v>
      </c>
      <c r="DJ332" s="862">
        <v>0</v>
      </c>
      <c r="DK332" s="862">
        <v>0</v>
      </c>
      <c r="DL332" s="862">
        <v>0</v>
      </c>
      <c r="DM332" s="862">
        <v>0</v>
      </c>
      <c r="DN332" s="862">
        <v>0</v>
      </c>
      <c r="DO332" s="862">
        <v>0</v>
      </c>
      <c r="DP332" s="862">
        <v>0</v>
      </c>
      <c r="DQ332" s="862">
        <v>0</v>
      </c>
      <c r="DR332" s="862">
        <v>0</v>
      </c>
      <c r="DS332" s="862">
        <v>0</v>
      </c>
      <c r="DT332" s="862">
        <v>0</v>
      </c>
      <c r="DU332" s="862">
        <v>0</v>
      </c>
      <c r="DV332" s="862">
        <v>0</v>
      </c>
      <c r="DW332" s="862">
        <v>0</v>
      </c>
      <c r="DX332" s="862">
        <v>0</v>
      </c>
      <c r="DY332" s="862">
        <v>0</v>
      </c>
      <c r="DZ332" s="862">
        <v>0</v>
      </c>
      <c r="EA332" s="862">
        <v>0</v>
      </c>
      <c r="EB332" s="862">
        <v>0</v>
      </c>
      <c r="EC332" s="862">
        <v>0</v>
      </c>
      <c r="ED332" s="862">
        <v>0</v>
      </c>
      <c r="EE332" s="862">
        <v>0</v>
      </c>
      <c r="EF332" s="862">
        <v>0</v>
      </c>
      <c r="EG332" s="862">
        <v>0</v>
      </c>
      <c r="EH332" s="862">
        <v>0</v>
      </c>
      <c r="EI332" s="862">
        <v>0</v>
      </c>
      <c r="EJ332" s="862">
        <v>0</v>
      </c>
      <c r="EK332" s="862">
        <v>0</v>
      </c>
      <c r="EL332" s="862">
        <v>0</v>
      </c>
      <c r="EM332" s="862">
        <v>0</v>
      </c>
      <c r="EN332" s="862">
        <v>0</v>
      </c>
      <c r="EO332" s="862">
        <v>0</v>
      </c>
      <c r="EP332" s="862">
        <v>0</v>
      </c>
      <c r="EQ332" s="862">
        <v>0</v>
      </c>
      <c r="ER332" s="862">
        <v>0</v>
      </c>
      <c r="ES332" s="862">
        <v>0</v>
      </c>
      <c r="ET332" s="862">
        <v>0</v>
      </c>
      <c r="EU332" s="862">
        <v>0</v>
      </c>
      <c r="EV332" s="862">
        <v>0</v>
      </c>
      <c r="EW332" s="862">
        <v>0</v>
      </c>
      <c r="EX332" s="862">
        <v>0</v>
      </c>
      <c r="EY332" s="862">
        <v>0</v>
      </c>
      <c r="EZ332" s="862">
        <v>0</v>
      </c>
      <c r="FA332" s="862">
        <v>0</v>
      </c>
      <c r="FB332" s="862">
        <v>0</v>
      </c>
      <c r="FC332" s="862">
        <v>0</v>
      </c>
      <c r="FD332" s="862">
        <v>0</v>
      </c>
      <c r="FE332" s="862">
        <v>0</v>
      </c>
      <c r="FF332" s="862">
        <v>0</v>
      </c>
      <c r="FG332" s="862">
        <v>0</v>
      </c>
      <c r="FH332" s="862">
        <v>0</v>
      </c>
      <c r="FI332" s="862">
        <v>0</v>
      </c>
      <c r="FJ332" s="862">
        <v>0</v>
      </c>
      <c r="FK332" s="862">
        <v>0</v>
      </c>
      <c r="FL332" s="862">
        <v>0</v>
      </c>
      <c r="FM332" s="862">
        <v>0</v>
      </c>
      <c r="FN332" s="862">
        <v>0</v>
      </c>
      <c r="FO332" s="862">
        <v>0</v>
      </c>
      <c r="FP332" s="862">
        <v>0</v>
      </c>
      <c r="FQ332" s="862">
        <v>0</v>
      </c>
      <c r="FR332" s="862">
        <v>0</v>
      </c>
      <c r="FS332" s="862">
        <v>0</v>
      </c>
      <c r="FT332" s="862">
        <v>0</v>
      </c>
      <c r="FU332" s="862">
        <v>0</v>
      </c>
      <c r="FV332" s="862">
        <v>0</v>
      </c>
      <c r="FW332" s="862">
        <v>0</v>
      </c>
      <c r="FX332" s="862">
        <v>0</v>
      </c>
      <c r="FY332" s="862">
        <v>0</v>
      </c>
      <c r="FZ332" s="862">
        <v>0</v>
      </c>
      <c r="GA332" s="862">
        <v>0</v>
      </c>
      <c r="GB332" s="862">
        <v>0</v>
      </c>
      <c r="GC332" s="862">
        <v>0</v>
      </c>
      <c r="GD332" s="862">
        <v>0</v>
      </c>
      <c r="GE332" s="862">
        <v>0</v>
      </c>
      <c r="GF332" s="862">
        <v>0</v>
      </c>
      <c r="GG332" s="862">
        <v>0</v>
      </c>
      <c r="GH332" s="862">
        <v>0</v>
      </c>
      <c r="GI332" s="862">
        <v>0</v>
      </c>
      <c r="GJ332" s="862">
        <v>0</v>
      </c>
      <c r="GK332" s="862">
        <v>0</v>
      </c>
      <c r="GL332" s="862">
        <v>0</v>
      </c>
      <c r="GM332" s="862">
        <v>0</v>
      </c>
      <c r="GN332" s="862">
        <v>0</v>
      </c>
      <c r="GO332" s="862">
        <v>0</v>
      </c>
      <c r="GP332" s="862">
        <v>0</v>
      </c>
      <c r="GQ332" s="862">
        <v>0</v>
      </c>
      <c r="GR332" s="862">
        <v>0</v>
      </c>
      <c r="GS332" s="862">
        <v>0</v>
      </c>
      <c r="GT332" s="862">
        <v>0</v>
      </c>
      <c r="GU332" s="862">
        <v>0</v>
      </c>
      <c r="GV332" s="862">
        <v>0</v>
      </c>
      <c r="GW332" s="862">
        <v>0</v>
      </c>
      <c r="GX332" s="862">
        <v>0</v>
      </c>
      <c r="GY332" s="862">
        <v>0</v>
      </c>
      <c r="GZ332" s="862">
        <v>0</v>
      </c>
      <c r="HA332" s="862">
        <v>0</v>
      </c>
      <c r="HB332" s="862">
        <v>0</v>
      </c>
      <c r="HC332" s="862">
        <v>0</v>
      </c>
      <c r="HD332" s="862">
        <v>0</v>
      </c>
      <c r="HE332" s="862">
        <v>0</v>
      </c>
      <c r="HF332" s="862">
        <v>0</v>
      </c>
      <c r="HG332" s="862">
        <v>0</v>
      </c>
      <c r="HH332" s="862">
        <v>0</v>
      </c>
      <c r="HI332" s="862">
        <v>0</v>
      </c>
      <c r="HJ332" s="862">
        <v>0</v>
      </c>
      <c r="HK332" s="862">
        <v>0</v>
      </c>
      <c r="HL332" s="862">
        <v>0</v>
      </c>
      <c r="HM332" s="862">
        <v>0</v>
      </c>
      <c r="HN332" s="862">
        <v>0</v>
      </c>
      <c r="HO332" s="862">
        <v>0</v>
      </c>
      <c r="HP332" s="862">
        <v>0</v>
      </c>
      <c r="HQ332" s="862">
        <v>0</v>
      </c>
      <c r="HR332" s="862">
        <v>0</v>
      </c>
      <c r="HS332" s="862">
        <v>0</v>
      </c>
      <c r="HT332" s="862">
        <v>0</v>
      </c>
      <c r="HU332" s="862">
        <v>0</v>
      </c>
      <c r="HV332" s="862">
        <v>0</v>
      </c>
      <c r="HW332" s="862">
        <v>0</v>
      </c>
      <c r="HX332" s="862">
        <v>0</v>
      </c>
      <c r="HY332" s="862">
        <v>0</v>
      </c>
      <c r="HZ332" s="862">
        <v>0</v>
      </c>
      <c r="IA332" s="862">
        <v>0</v>
      </c>
      <c r="IB332" s="862">
        <v>0</v>
      </c>
      <c r="IC332" s="862">
        <v>0</v>
      </c>
      <c r="ID332" s="862">
        <v>0</v>
      </c>
      <c r="IE332" s="862">
        <v>0</v>
      </c>
      <c r="IF332" s="862">
        <v>0</v>
      </c>
      <c r="IG332" s="862">
        <v>0</v>
      </c>
      <c r="IH332" s="862">
        <v>0</v>
      </c>
      <c r="II332" s="862">
        <v>0</v>
      </c>
      <c r="IJ332" s="862">
        <v>0</v>
      </c>
      <c r="IK332" s="862">
        <v>0</v>
      </c>
      <c r="IL332" s="862">
        <v>0</v>
      </c>
      <c r="IM332" s="862">
        <v>0</v>
      </c>
      <c r="IN332" s="862">
        <v>0</v>
      </c>
      <c r="IO332" s="862">
        <v>0</v>
      </c>
      <c r="IP332" s="862">
        <v>0</v>
      </c>
      <c r="IQ332" s="862">
        <v>0</v>
      </c>
      <c r="IR332" s="862">
        <v>0</v>
      </c>
      <c r="IS332" s="862">
        <v>0</v>
      </c>
      <c r="IT332" s="862">
        <v>0</v>
      </c>
      <c r="IU332" s="862">
        <v>0</v>
      </c>
      <c r="IV332" s="862">
        <v>0</v>
      </c>
      <c r="IW332" s="862">
        <v>0</v>
      </c>
      <c r="IX332" s="862">
        <v>0</v>
      </c>
      <c r="IY332" s="862">
        <v>0</v>
      </c>
      <c r="IZ332" s="862">
        <v>0</v>
      </c>
      <c r="JA332" s="862">
        <v>0</v>
      </c>
      <c r="JB332" s="862">
        <v>0</v>
      </c>
      <c r="JC332" s="862">
        <v>0</v>
      </c>
      <c r="JD332" s="862">
        <v>0</v>
      </c>
      <c r="JE332" s="862">
        <v>0</v>
      </c>
      <c r="JF332" s="862">
        <v>0</v>
      </c>
      <c r="JG332" s="862">
        <v>0</v>
      </c>
      <c r="JH332" s="862">
        <v>0</v>
      </c>
      <c r="JI332" s="862">
        <v>0</v>
      </c>
      <c r="JJ332" s="862">
        <v>0</v>
      </c>
      <c r="JK332" s="862">
        <v>0</v>
      </c>
      <c r="JL332" s="862">
        <v>0</v>
      </c>
      <c r="JM332" s="862">
        <v>0</v>
      </c>
      <c r="JN332" s="862">
        <v>0</v>
      </c>
      <c r="JO332" s="862">
        <v>0</v>
      </c>
      <c r="JP332" s="862">
        <v>0</v>
      </c>
      <c r="JQ332" s="862">
        <v>0</v>
      </c>
      <c r="JR332" s="862">
        <v>0</v>
      </c>
      <c r="JS332" s="862">
        <v>0</v>
      </c>
      <c r="JT332" s="862">
        <v>0</v>
      </c>
      <c r="JU332" s="862">
        <v>0</v>
      </c>
      <c r="JV332" s="862">
        <v>0</v>
      </c>
      <c r="JW332" s="862">
        <v>0</v>
      </c>
      <c r="JX332" s="862">
        <v>0</v>
      </c>
      <c r="JY332" s="862">
        <v>0</v>
      </c>
      <c r="JZ332" s="862">
        <v>0</v>
      </c>
      <c r="KA332" s="862">
        <v>0</v>
      </c>
      <c r="KB332" s="862">
        <v>0</v>
      </c>
      <c r="KC332" s="862">
        <v>0</v>
      </c>
      <c r="KD332" s="862">
        <v>0</v>
      </c>
      <c r="KE332" s="862">
        <v>0</v>
      </c>
      <c r="KF332" s="862">
        <v>0</v>
      </c>
      <c r="KG332" s="862">
        <v>0</v>
      </c>
      <c r="KH332" s="862">
        <v>0</v>
      </c>
      <c r="KI332" s="862">
        <v>0</v>
      </c>
      <c r="KJ332" s="862">
        <v>0</v>
      </c>
      <c r="KK332" s="862">
        <v>0</v>
      </c>
      <c r="KL332" s="862">
        <v>0</v>
      </c>
      <c r="KM332" s="862">
        <v>0</v>
      </c>
      <c r="KN332" s="862">
        <v>0</v>
      </c>
      <c r="KO332" s="862">
        <v>0</v>
      </c>
      <c r="KP332" s="862">
        <v>0</v>
      </c>
      <c r="KQ332" s="862">
        <v>0</v>
      </c>
      <c r="KR332" s="862">
        <v>0</v>
      </c>
      <c r="KS332" s="862">
        <v>0</v>
      </c>
      <c r="KT332" s="862">
        <v>0</v>
      </c>
      <c r="KU332" s="862">
        <v>0</v>
      </c>
      <c r="KV332" s="862">
        <v>0</v>
      </c>
      <c r="KW332" s="862">
        <v>0</v>
      </c>
      <c r="KX332" s="862">
        <v>0</v>
      </c>
      <c r="KY332" s="862">
        <v>0</v>
      </c>
      <c r="KZ332" s="862">
        <v>0</v>
      </c>
      <c r="LA332" s="862">
        <v>0</v>
      </c>
      <c r="LB332" s="862">
        <v>0</v>
      </c>
      <c r="LC332" s="862">
        <v>0</v>
      </c>
      <c r="LD332" s="862">
        <v>0</v>
      </c>
      <c r="LE332" s="862">
        <v>0</v>
      </c>
      <c r="LF332" s="862">
        <v>0</v>
      </c>
      <c r="LG332" s="862">
        <v>0</v>
      </c>
      <c r="LH332" s="862">
        <v>0</v>
      </c>
      <c r="LI332" s="862">
        <v>0</v>
      </c>
      <c r="LJ332" s="862">
        <v>0</v>
      </c>
      <c r="LK332" s="862">
        <v>0</v>
      </c>
      <c r="LL332" s="862">
        <v>0</v>
      </c>
      <c r="LM332" s="862">
        <v>0</v>
      </c>
      <c r="LN332" s="862">
        <v>0</v>
      </c>
      <c r="LO332" s="862">
        <v>0</v>
      </c>
      <c r="LP332" s="862">
        <v>0</v>
      </c>
      <c r="LQ332" s="862">
        <v>0</v>
      </c>
      <c r="LR332" s="862">
        <v>0</v>
      </c>
      <c r="LS332" s="862">
        <v>0</v>
      </c>
      <c r="LT332" s="862">
        <v>0</v>
      </c>
      <c r="LU332" s="862">
        <v>0</v>
      </c>
      <c r="LV332" s="862">
        <v>0</v>
      </c>
      <c r="LW332" s="862">
        <v>0</v>
      </c>
      <c r="LX332" s="862">
        <v>0</v>
      </c>
      <c r="LY332" s="862">
        <v>0</v>
      </c>
      <c r="LZ332" s="862">
        <v>0</v>
      </c>
      <c r="MA332" s="862">
        <v>0</v>
      </c>
      <c r="MB332" s="862">
        <v>0</v>
      </c>
      <c r="MC332" s="862">
        <v>0</v>
      </c>
      <c r="MD332" s="862">
        <v>0</v>
      </c>
      <c r="ME332" s="862">
        <v>0</v>
      </c>
      <c r="MF332" s="862">
        <v>0</v>
      </c>
      <c r="MG332" s="862">
        <v>0</v>
      </c>
      <c r="MH332" s="862">
        <v>0</v>
      </c>
      <c r="MI332" s="862">
        <v>0</v>
      </c>
      <c r="MJ332" s="862">
        <v>0</v>
      </c>
      <c r="MK332" s="862">
        <v>0</v>
      </c>
      <c r="ML332" s="862">
        <v>0</v>
      </c>
      <c r="MM332" s="862">
        <v>0</v>
      </c>
      <c r="MN332" s="862">
        <v>0</v>
      </c>
      <c r="MO332" s="862">
        <v>0</v>
      </c>
      <c r="MP332" s="862">
        <v>0</v>
      </c>
      <c r="MQ332" s="862">
        <v>0</v>
      </c>
      <c r="MR332" s="862">
        <v>0</v>
      </c>
      <c r="MS332" s="862">
        <v>0</v>
      </c>
      <c r="MT332" s="862">
        <v>0</v>
      </c>
      <c r="MU332" s="862">
        <v>0</v>
      </c>
      <c r="MV332" s="862">
        <v>0</v>
      </c>
      <c r="MW332" s="862">
        <v>0</v>
      </c>
      <c r="MX332" s="862">
        <v>0</v>
      </c>
      <c r="MY332" s="862">
        <v>0</v>
      </c>
      <c r="MZ332" s="862">
        <v>0</v>
      </c>
      <c r="NA332" s="862">
        <v>0</v>
      </c>
      <c r="NB332" s="862">
        <v>0</v>
      </c>
      <c r="NC332" s="862">
        <v>0</v>
      </c>
      <c r="ND332" s="862">
        <v>0</v>
      </c>
      <c r="NE332" s="862">
        <v>0</v>
      </c>
      <c r="NF332" s="862">
        <v>0</v>
      </c>
      <c r="NG332" s="862">
        <v>0</v>
      </c>
      <c r="NH332" s="862">
        <v>0</v>
      </c>
      <c r="NI332" s="862">
        <v>0</v>
      </c>
      <c r="NJ332" s="862">
        <v>0</v>
      </c>
      <c r="NK332" s="862">
        <v>0</v>
      </c>
      <c r="NL332" s="862">
        <v>0</v>
      </c>
      <c r="NM332" s="862">
        <v>0</v>
      </c>
      <c r="NN332" s="862">
        <v>0</v>
      </c>
      <c r="NO332" s="862">
        <v>0</v>
      </c>
      <c r="NP332" s="862">
        <v>0</v>
      </c>
      <c r="NQ332" s="862">
        <v>0</v>
      </c>
      <c r="NR332" s="862">
        <v>0</v>
      </c>
      <c r="NS332" s="862">
        <v>0</v>
      </c>
      <c r="NT332" s="862">
        <v>0</v>
      </c>
      <c r="NU332" s="862">
        <v>0</v>
      </c>
      <c r="NV332" s="862">
        <v>0</v>
      </c>
      <c r="NW332" s="862">
        <v>0</v>
      </c>
      <c r="NX332" s="862">
        <v>0</v>
      </c>
      <c r="NY332" s="862">
        <v>0</v>
      </c>
      <c r="NZ332" s="862">
        <v>0</v>
      </c>
      <c r="OA332" s="862">
        <v>0</v>
      </c>
      <c r="OB332" s="862">
        <v>0</v>
      </c>
      <c r="OC332" s="862">
        <v>0</v>
      </c>
      <c r="OD332" s="862">
        <v>0</v>
      </c>
      <c r="OE332" s="862">
        <v>0</v>
      </c>
      <c r="OF332" s="862">
        <v>0</v>
      </c>
      <c r="OG332" s="862">
        <v>0</v>
      </c>
      <c r="OH332" s="862">
        <v>0</v>
      </c>
      <c r="OI332" s="862">
        <v>0</v>
      </c>
      <c r="OJ332" s="862">
        <v>0</v>
      </c>
      <c r="OK332" s="862">
        <v>0</v>
      </c>
      <c r="OL332" s="862">
        <v>0</v>
      </c>
      <c r="OM332" s="862">
        <v>0</v>
      </c>
      <c r="ON332" s="862">
        <v>0</v>
      </c>
      <c r="OO332" s="862">
        <v>0</v>
      </c>
      <c r="OP332" s="862">
        <v>0</v>
      </c>
      <c r="OQ332" s="862">
        <v>0</v>
      </c>
      <c r="OR332" s="862">
        <v>0</v>
      </c>
      <c r="OS332" s="862">
        <v>0</v>
      </c>
      <c r="OT332" s="862">
        <v>0</v>
      </c>
      <c r="OU332" s="862">
        <v>0</v>
      </c>
      <c r="OV332" s="862">
        <v>0</v>
      </c>
      <c r="OW332" s="862">
        <v>0</v>
      </c>
      <c r="OX332" s="862">
        <v>0</v>
      </c>
      <c r="OY332" s="862">
        <v>0</v>
      </c>
      <c r="OZ332" s="862">
        <v>0</v>
      </c>
      <c r="PA332" s="862">
        <v>0</v>
      </c>
      <c r="PB332" s="862">
        <v>0</v>
      </c>
      <c r="PC332" s="862">
        <v>0</v>
      </c>
      <c r="PD332" s="862">
        <v>0</v>
      </c>
      <c r="PE332" s="862">
        <v>0</v>
      </c>
      <c r="PF332" s="862">
        <v>0</v>
      </c>
      <c r="PG332" s="862">
        <v>0</v>
      </c>
      <c r="PH332" s="862">
        <v>0</v>
      </c>
      <c r="PI332" s="862">
        <v>0</v>
      </c>
      <c r="PJ332" s="862">
        <v>0</v>
      </c>
      <c r="PK332" s="862">
        <v>0</v>
      </c>
      <c r="PL332" s="862">
        <v>0</v>
      </c>
      <c r="PM332" s="862">
        <v>0</v>
      </c>
      <c r="PN332" s="862">
        <v>0</v>
      </c>
      <c r="PO332" s="862">
        <v>0</v>
      </c>
      <c r="PP332" s="862">
        <v>0</v>
      </c>
      <c r="PQ332" s="862">
        <v>0</v>
      </c>
      <c r="PR332" s="862">
        <v>0</v>
      </c>
      <c r="PS332" s="862">
        <v>0</v>
      </c>
      <c r="PT332" s="862">
        <v>0</v>
      </c>
      <c r="PU332" s="862">
        <v>0</v>
      </c>
      <c r="PV332" s="862">
        <v>0</v>
      </c>
      <c r="PW332" s="862">
        <v>0</v>
      </c>
      <c r="PX332" s="862">
        <v>0</v>
      </c>
      <c r="PY332" s="862">
        <v>0</v>
      </c>
      <c r="PZ332" s="862">
        <v>0</v>
      </c>
      <c r="QA332" s="862">
        <v>0</v>
      </c>
      <c r="QB332" s="862">
        <v>0</v>
      </c>
      <c r="QC332" s="862">
        <v>0</v>
      </c>
      <c r="QD332" s="862">
        <v>0</v>
      </c>
      <c r="QE332" s="862">
        <v>0</v>
      </c>
      <c r="QF332" s="862">
        <v>0</v>
      </c>
      <c r="QG332" s="862">
        <v>0</v>
      </c>
      <c r="QH332" s="862">
        <v>0</v>
      </c>
      <c r="QI332" s="862">
        <v>0</v>
      </c>
      <c r="QJ332" s="862">
        <v>0</v>
      </c>
      <c r="QK332" s="862">
        <v>0</v>
      </c>
      <c r="QL332" s="862">
        <v>0</v>
      </c>
      <c r="QM332" s="862">
        <v>0</v>
      </c>
      <c r="QN332" s="862">
        <v>0</v>
      </c>
      <c r="QO332" s="862">
        <v>0</v>
      </c>
      <c r="QP332" s="862">
        <v>0</v>
      </c>
      <c r="QQ332" s="862">
        <v>0</v>
      </c>
      <c r="QR332" s="862">
        <v>0</v>
      </c>
      <c r="QS332" s="862">
        <v>0</v>
      </c>
      <c r="QT332" s="862">
        <v>0</v>
      </c>
      <c r="QU332" s="862">
        <v>0</v>
      </c>
      <c r="QV332" s="862">
        <v>0</v>
      </c>
      <c r="QW332" s="862">
        <v>0</v>
      </c>
      <c r="QX332" s="862">
        <v>0</v>
      </c>
      <c r="QY332" s="862">
        <v>0</v>
      </c>
      <c r="QZ332" s="862">
        <v>0</v>
      </c>
      <c r="RA332" s="862">
        <v>0</v>
      </c>
      <c r="RB332" s="862">
        <v>0</v>
      </c>
      <c r="RC332" s="862">
        <v>0</v>
      </c>
      <c r="RD332" s="862">
        <v>0</v>
      </c>
      <c r="RE332" s="862">
        <v>0</v>
      </c>
      <c r="RF332" s="862">
        <v>0</v>
      </c>
      <c r="RG332" s="862">
        <v>0</v>
      </c>
      <c r="RH332" s="862">
        <v>0</v>
      </c>
      <c r="RI332" s="862">
        <v>0</v>
      </c>
      <c r="RJ332" s="862">
        <v>0</v>
      </c>
      <c r="RK332" s="862">
        <v>0</v>
      </c>
      <c r="RL332" s="862">
        <v>0</v>
      </c>
      <c r="RM332" s="862">
        <v>0</v>
      </c>
      <c r="RN332" s="862">
        <v>0</v>
      </c>
      <c r="RO332" s="862">
        <v>0</v>
      </c>
      <c r="RP332" s="862">
        <v>0</v>
      </c>
      <c r="RQ332" s="862">
        <v>0</v>
      </c>
      <c r="RR332" s="862">
        <v>0</v>
      </c>
      <c r="RS332" s="862">
        <v>0</v>
      </c>
      <c r="RT332" s="862">
        <v>0</v>
      </c>
      <c r="RU332" s="862">
        <v>0</v>
      </c>
      <c r="RV332" s="862">
        <v>0</v>
      </c>
      <c r="RW332" s="862">
        <v>0</v>
      </c>
      <c r="RX332" s="862">
        <v>0</v>
      </c>
      <c r="RY332" s="862">
        <v>0</v>
      </c>
      <c r="RZ332" s="862">
        <v>0</v>
      </c>
      <c r="SA332" s="862">
        <v>0</v>
      </c>
      <c r="SB332" s="862">
        <v>0</v>
      </c>
      <c r="SC332" s="862">
        <v>0</v>
      </c>
      <c r="SD332" s="862">
        <v>0</v>
      </c>
      <c r="SE332" s="862">
        <v>0</v>
      </c>
      <c r="SF332" s="862">
        <v>0</v>
      </c>
      <c r="SG332" s="862">
        <v>0</v>
      </c>
      <c r="SH332" s="862">
        <v>0</v>
      </c>
      <c r="SI332" s="862">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932</v>
      </c>
      <c r="J333" s="764"/>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933</v>
      </c>
      <c r="J334" s="766"/>
      <c r="K334" s="863">
        <v>0</v>
      </c>
      <c r="L334" s="863">
        <v>0</v>
      </c>
      <c r="M334" s="863">
        <v>0</v>
      </c>
      <c r="N334" s="863">
        <v>0</v>
      </c>
      <c r="O334" s="863">
        <v>0</v>
      </c>
      <c r="P334" s="863">
        <v>0</v>
      </c>
      <c r="Q334" s="863">
        <v>0</v>
      </c>
      <c r="R334" s="863">
        <v>0</v>
      </c>
      <c r="S334" s="863">
        <v>0</v>
      </c>
      <c r="T334" s="863">
        <v>0</v>
      </c>
      <c r="U334" s="863">
        <v>0</v>
      </c>
      <c r="V334" s="863">
        <v>0</v>
      </c>
      <c r="W334" s="863">
        <v>0</v>
      </c>
      <c r="X334" s="863">
        <v>0</v>
      </c>
      <c r="Y334" s="863">
        <v>0</v>
      </c>
      <c r="Z334" s="863">
        <v>0</v>
      </c>
      <c r="AA334" s="863">
        <v>0</v>
      </c>
      <c r="AB334" s="863">
        <v>0</v>
      </c>
      <c r="AC334" s="863">
        <v>0</v>
      </c>
      <c r="AD334" s="863">
        <v>0</v>
      </c>
      <c r="AE334" s="863">
        <v>0</v>
      </c>
      <c r="AF334" s="863">
        <v>0</v>
      </c>
      <c r="AG334" s="863">
        <v>0</v>
      </c>
      <c r="AH334" s="863">
        <v>0</v>
      </c>
      <c r="AI334" s="863">
        <v>0</v>
      </c>
      <c r="AJ334" s="863">
        <v>0</v>
      </c>
      <c r="AK334" s="863">
        <v>0</v>
      </c>
      <c r="AL334" s="863">
        <v>0</v>
      </c>
      <c r="AM334" s="863">
        <v>0</v>
      </c>
      <c r="AN334" s="863">
        <v>0</v>
      </c>
      <c r="AO334" s="863">
        <v>0</v>
      </c>
      <c r="AP334" s="863">
        <v>0</v>
      </c>
      <c r="AQ334" s="863">
        <v>0</v>
      </c>
      <c r="AR334" s="863">
        <v>0</v>
      </c>
      <c r="AS334" s="863">
        <v>0</v>
      </c>
      <c r="AT334" s="863">
        <v>0</v>
      </c>
      <c r="AU334" s="863">
        <v>0</v>
      </c>
      <c r="AV334" s="863">
        <v>0</v>
      </c>
      <c r="AW334" s="863">
        <v>0</v>
      </c>
      <c r="AX334" s="863">
        <v>0</v>
      </c>
      <c r="AY334" s="863">
        <v>0</v>
      </c>
      <c r="AZ334" s="863">
        <v>0</v>
      </c>
      <c r="BA334" s="863">
        <v>0</v>
      </c>
      <c r="BB334" s="863">
        <v>0</v>
      </c>
      <c r="BC334" s="863">
        <v>0</v>
      </c>
      <c r="BD334" s="863">
        <v>0</v>
      </c>
      <c r="BE334" s="863">
        <v>0</v>
      </c>
      <c r="BF334" s="863">
        <v>0</v>
      </c>
      <c r="BG334" s="863">
        <v>0</v>
      </c>
      <c r="BH334" s="863">
        <v>0</v>
      </c>
      <c r="BI334" s="863">
        <v>0</v>
      </c>
      <c r="BJ334" s="863">
        <v>0</v>
      </c>
      <c r="BK334" s="863">
        <v>0</v>
      </c>
      <c r="BL334" s="863">
        <v>0</v>
      </c>
      <c r="BM334" s="863">
        <v>0</v>
      </c>
      <c r="BN334" s="863">
        <v>0</v>
      </c>
      <c r="BO334" s="863">
        <v>0</v>
      </c>
      <c r="BP334" s="863">
        <v>0</v>
      </c>
      <c r="BQ334" s="863">
        <v>0</v>
      </c>
      <c r="BR334" s="863">
        <v>0</v>
      </c>
      <c r="BS334" s="863">
        <v>0</v>
      </c>
      <c r="BT334" s="863">
        <v>0</v>
      </c>
      <c r="BU334" s="863">
        <v>0</v>
      </c>
      <c r="BV334" s="863">
        <v>0</v>
      </c>
      <c r="BW334" s="863">
        <v>0</v>
      </c>
      <c r="BX334" s="863">
        <v>0</v>
      </c>
      <c r="BY334" s="863">
        <v>0</v>
      </c>
      <c r="BZ334" s="863">
        <v>0</v>
      </c>
      <c r="CA334" s="863">
        <v>0</v>
      </c>
      <c r="CB334" s="863">
        <v>0</v>
      </c>
      <c r="CC334" s="863">
        <v>0</v>
      </c>
      <c r="CD334" s="863">
        <v>0</v>
      </c>
      <c r="CE334" s="863">
        <v>0</v>
      </c>
      <c r="CF334" s="863">
        <v>0</v>
      </c>
      <c r="CG334" s="863">
        <v>0</v>
      </c>
      <c r="CH334" s="863">
        <v>0</v>
      </c>
      <c r="CI334" s="863">
        <v>0</v>
      </c>
      <c r="CJ334" s="863">
        <v>0</v>
      </c>
      <c r="CK334" s="863">
        <v>0</v>
      </c>
      <c r="CL334" s="863">
        <v>0</v>
      </c>
      <c r="CM334" s="863">
        <v>0</v>
      </c>
      <c r="CN334" s="863">
        <v>0</v>
      </c>
      <c r="CO334" s="863">
        <v>0</v>
      </c>
      <c r="CP334" s="863">
        <v>0</v>
      </c>
      <c r="CQ334" s="863">
        <v>0</v>
      </c>
      <c r="CR334" s="863">
        <v>0</v>
      </c>
      <c r="CS334" s="863">
        <v>0</v>
      </c>
      <c r="CT334" s="863">
        <v>0</v>
      </c>
      <c r="CU334" s="863">
        <v>0</v>
      </c>
      <c r="CV334" s="863">
        <v>0</v>
      </c>
      <c r="CW334" s="863">
        <v>0</v>
      </c>
      <c r="CX334" s="863">
        <v>0</v>
      </c>
      <c r="CY334" s="863">
        <v>0</v>
      </c>
      <c r="CZ334" s="863">
        <v>0</v>
      </c>
      <c r="DA334" s="863">
        <v>0</v>
      </c>
      <c r="DB334" s="863">
        <v>0</v>
      </c>
      <c r="DC334" s="863">
        <v>0</v>
      </c>
      <c r="DD334" s="863">
        <v>0</v>
      </c>
      <c r="DE334" s="863">
        <v>0</v>
      </c>
      <c r="DF334" s="863">
        <v>0</v>
      </c>
      <c r="DG334" s="863">
        <v>0</v>
      </c>
      <c r="DH334" s="863">
        <v>0</v>
      </c>
      <c r="DI334" s="863">
        <v>0</v>
      </c>
      <c r="DJ334" s="863">
        <v>0</v>
      </c>
      <c r="DK334" s="863">
        <v>0</v>
      </c>
      <c r="DL334" s="863">
        <v>0</v>
      </c>
      <c r="DM334" s="863">
        <v>0</v>
      </c>
      <c r="DN334" s="863">
        <v>0</v>
      </c>
      <c r="DO334" s="863">
        <v>0</v>
      </c>
      <c r="DP334" s="863">
        <v>0</v>
      </c>
      <c r="DQ334" s="863">
        <v>0</v>
      </c>
      <c r="DR334" s="863">
        <v>0</v>
      </c>
      <c r="DS334" s="863">
        <v>0</v>
      </c>
      <c r="DT334" s="863">
        <v>0</v>
      </c>
      <c r="DU334" s="863">
        <v>0</v>
      </c>
      <c r="DV334" s="863">
        <v>0</v>
      </c>
      <c r="DW334" s="863">
        <v>0</v>
      </c>
      <c r="DX334" s="863">
        <v>0</v>
      </c>
      <c r="DY334" s="863">
        <v>0</v>
      </c>
      <c r="DZ334" s="863">
        <v>0</v>
      </c>
      <c r="EA334" s="863">
        <v>0</v>
      </c>
      <c r="EB334" s="863">
        <v>0</v>
      </c>
      <c r="EC334" s="863">
        <v>0</v>
      </c>
      <c r="ED334" s="863">
        <v>0</v>
      </c>
      <c r="EE334" s="863">
        <v>0</v>
      </c>
      <c r="EF334" s="863">
        <v>0</v>
      </c>
      <c r="EG334" s="863">
        <v>0</v>
      </c>
      <c r="EH334" s="863">
        <v>0</v>
      </c>
      <c r="EI334" s="863">
        <v>0</v>
      </c>
      <c r="EJ334" s="863">
        <v>0</v>
      </c>
      <c r="EK334" s="863">
        <v>0</v>
      </c>
      <c r="EL334" s="863">
        <v>0</v>
      </c>
      <c r="EM334" s="863">
        <v>0</v>
      </c>
      <c r="EN334" s="863">
        <v>0</v>
      </c>
      <c r="EO334" s="863">
        <v>0</v>
      </c>
      <c r="EP334" s="863">
        <v>0</v>
      </c>
      <c r="EQ334" s="863">
        <v>0</v>
      </c>
      <c r="ER334" s="863">
        <v>0</v>
      </c>
      <c r="ES334" s="863">
        <v>0</v>
      </c>
      <c r="ET334" s="863">
        <v>0</v>
      </c>
      <c r="EU334" s="863">
        <v>0</v>
      </c>
      <c r="EV334" s="863">
        <v>0</v>
      </c>
      <c r="EW334" s="863">
        <v>0</v>
      </c>
      <c r="EX334" s="863">
        <v>0</v>
      </c>
      <c r="EY334" s="863">
        <v>0</v>
      </c>
      <c r="EZ334" s="863">
        <v>0</v>
      </c>
      <c r="FA334" s="863">
        <v>0</v>
      </c>
      <c r="FB334" s="863">
        <v>0</v>
      </c>
      <c r="FC334" s="863">
        <v>0</v>
      </c>
      <c r="FD334" s="863">
        <v>0</v>
      </c>
      <c r="FE334" s="863">
        <v>0</v>
      </c>
      <c r="FF334" s="863">
        <v>0</v>
      </c>
      <c r="FG334" s="863">
        <v>0</v>
      </c>
      <c r="FH334" s="863">
        <v>0</v>
      </c>
      <c r="FI334" s="863">
        <v>0</v>
      </c>
      <c r="FJ334" s="863">
        <v>0</v>
      </c>
      <c r="FK334" s="863">
        <v>0</v>
      </c>
      <c r="FL334" s="863">
        <v>0</v>
      </c>
      <c r="FM334" s="863">
        <v>0</v>
      </c>
      <c r="FN334" s="863">
        <v>0</v>
      </c>
      <c r="FO334" s="863">
        <v>0</v>
      </c>
      <c r="FP334" s="863">
        <v>0</v>
      </c>
      <c r="FQ334" s="863">
        <v>0</v>
      </c>
      <c r="FR334" s="863">
        <v>0</v>
      </c>
      <c r="FS334" s="863">
        <v>0</v>
      </c>
      <c r="FT334" s="863">
        <v>0</v>
      </c>
      <c r="FU334" s="863">
        <v>0</v>
      </c>
      <c r="FV334" s="863">
        <v>0</v>
      </c>
      <c r="FW334" s="863">
        <v>0</v>
      </c>
      <c r="FX334" s="863">
        <v>0</v>
      </c>
      <c r="FY334" s="863">
        <v>0</v>
      </c>
      <c r="FZ334" s="863">
        <v>0</v>
      </c>
      <c r="GA334" s="863">
        <v>0</v>
      </c>
      <c r="GB334" s="863">
        <v>0</v>
      </c>
      <c r="GC334" s="863">
        <v>0</v>
      </c>
      <c r="GD334" s="863">
        <v>0</v>
      </c>
      <c r="GE334" s="863">
        <v>0</v>
      </c>
      <c r="GF334" s="863">
        <v>0</v>
      </c>
      <c r="GG334" s="863">
        <v>0</v>
      </c>
      <c r="GH334" s="863">
        <v>0</v>
      </c>
      <c r="GI334" s="863">
        <v>0</v>
      </c>
      <c r="GJ334" s="863">
        <v>0</v>
      </c>
      <c r="GK334" s="863">
        <v>0</v>
      </c>
      <c r="GL334" s="863">
        <v>0</v>
      </c>
      <c r="GM334" s="863">
        <v>0</v>
      </c>
      <c r="GN334" s="863">
        <v>0</v>
      </c>
      <c r="GO334" s="863">
        <v>0</v>
      </c>
      <c r="GP334" s="863">
        <v>0</v>
      </c>
      <c r="GQ334" s="863">
        <v>0</v>
      </c>
      <c r="GR334" s="863">
        <v>0</v>
      </c>
      <c r="GS334" s="863">
        <v>0</v>
      </c>
      <c r="GT334" s="863">
        <v>0</v>
      </c>
      <c r="GU334" s="863">
        <v>0</v>
      </c>
      <c r="GV334" s="863">
        <v>0</v>
      </c>
      <c r="GW334" s="863">
        <v>0</v>
      </c>
      <c r="GX334" s="863">
        <v>0</v>
      </c>
      <c r="GY334" s="863">
        <v>0</v>
      </c>
      <c r="GZ334" s="863">
        <v>0</v>
      </c>
      <c r="HA334" s="863">
        <v>0</v>
      </c>
      <c r="HB334" s="863">
        <v>0</v>
      </c>
      <c r="HC334" s="863">
        <v>0</v>
      </c>
      <c r="HD334" s="863">
        <v>0</v>
      </c>
      <c r="HE334" s="863">
        <v>0</v>
      </c>
      <c r="HF334" s="863">
        <v>0</v>
      </c>
      <c r="HG334" s="863">
        <v>0</v>
      </c>
      <c r="HH334" s="863">
        <v>0</v>
      </c>
      <c r="HI334" s="863">
        <v>0</v>
      </c>
      <c r="HJ334" s="863">
        <v>0</v>
      </c>
      <c r="HK334" s="863">
        <v>0</v>
      </c>
      <c r="HL334" s="863">
        <v>0</v>
      </c>
      <c r="HM334" s="863">
        <v>0</v>
      </c>
      <c r="HN334" s="863">
        <v>0</v>
      </c>
      <c r="HO334" s="863">
        <v>0</v>
      </c>
      <c r="HP334" s="863">
        <v>0</v>
      </c>
      <c r="HQ334" s="863">
        <v>0</v>
      </c>
      <c r="HR334" s="863">
        <v>0</v>
      </c>
      <c r="HS334" s="863">
        <v>0</v>
      </c>
      <c r="HT334" s="863">
        <v>0</v>
      </c>
      <c r="HU334" s="863">
        <v>0</v>
      </c>
      <c r="HV334" s="863">
        <v>0</v>
      </c>
      <c r="HW334" s="863">
        <v>0</v>
      </c>
      <c r="HX334" s="863">
        <v>0</v>
      </c>
      <c r="HY334" s="863">
        <v>0</v>
      </c>
      <c r="HZ334" s="863">
        <v>0</v>
      </c>
      <c r="IA334" s="863">
        <v>0</v>
      </c>
      <c r="IB334" s="863">
        <v>0</v>
      </c>
      <c r="IC334" s="863">
        <v>0</v>
      </c>
      <c r="ID334" s="863">
        <v>0</v>
      </c>
      <c r="IE334" s="863">
        <v>0</v>
      </c>
      <c r="IF334" s="863">
        <v>0</v>
      </c>
      <c r="IG334" s="863">
        <v>0</v>
      </c>
      <c r="IH334" s="863">
        <v>0</v>
      </c>
      <c r="II334" s="863">
        <v>0</v>
      </c>
      <c r="IJ334" s="863">
        <v>0</v>
      </c>
      <c r="IK334" s="863">
        <v>0</v>
      </c>
      <c r="IL334" s="863">
        <v>0</v>
      </c>
      <c r="IM334" s="863">
        <v>0</v>
      </c>
      <c r="IN334" s="863">
        <v>0</v>
      </c>
      <c r="IO334" s="863">
        <v>0</v>
      </c>
      <c r="IP334" s="863">
        <v>0</v>
      </c>
      <c r="IQ334" s="863">
        <v>0</v>
      </c>
      <c r="IR334" s="863">
        <v>0</v>
      </c>
      <c r="IS334" s="863">
        <v>0</v>
      </c>
      <c r="IT334" s="863">
        <v>0</v>
      </c>
      <c r="IU334" s="863">
        <v>0</v>
      </c>
      <c r="IV334" s="863">
        <v>0</v>
      </c>
      <c r="IW334" s="863">
        <v>0</v>
      </c>
      <c r="IX334" s="863">
        <v>0</v>
      </c>
      <c r="IY334" s="863">
        <v>0</v>
      </c>
      <c r="IZ334" s="863">
        <v>0</v>
      </c>
      <c r="JA334" s="863">
        <v>0</v>
      </c>
      <c r="JB334" s="863">
        <v>0</v>
      </c>
      <c r="JC334" s="863">
        <v>0</v>
      </c>
      <c r="JD334" s="863">
        <v>0</v>
      </c>
      <c r="JE334" s="863">
        <v>0</v>
      </c>
      <c r="JF334" s="863">
        <v>0</v>
      </c>
      <c r="JG334" s="863">
        <v>0</v>
      </c>
      <c r="JH334" s="863">
        <v>0</v>
      </c>
      <c r="JI334" s="863">
        <v>0</v>
      </c>
      <c r="JJ334" s="863">
        <v>0</v>
      </c>
      <c r="JK334" s="863">
        <v>0</v>
      </c>
      <c r="JL334" s="863">
        <v>0</v>
      </c>
      <c r="JM334" s="863">
        <v>0</v>
      </c>
      <c r="JN334" s="863">
        <v>0</v>
      </c>
      <c r="JO334" s="863">
        <v>0</v>
      </c>
      <c r="JP334" s="863">
        <v>0</v>
      </c>
      <c r="JQ334" s="863">
        <v>0</v>
      </c>
      <c r="JR334" s="863">
        <v>0</v>
      </c>
      <c r="JS334" s="863">
        <v>0</v>
      </c>
      <c r="JT334" s="863">
        <v>0</v>
      </c>
      <c r="JU334" s="863">
        <v>0</v>
      </c>
      <c r="JV334" s="863">
        <v>0</v>
      </c>
      <c r="JW334" s="863">
        <v>0</v>
      </c>
      <c r="JX334" s="863">
        <v>0</v>
      </c>
      <c r="JY334" s="863">
        <v>0</v>
      </c>
      <c r="JZ334" s="863">
        <v>0</v>
      </c>
      <c r="KA334" s="863">
        <v>0</v>
      </c>
      <c r="KB334" s="863">
        <v>0</v>
      </c>
      <c r="KC334" s="863">
        <v>0</v>
      </c>
      <c r="KD334" s="863">
        <v>0</v>
      </c>
      <c r="KE334" s="863">
        <v>0</v>
      </c>
      <c r="KF334" s="863">
        <v>0</v>
      </c>
      <c r="KG334" s="863">
        <v>0</v>
      </c>
      <c r="KH334" s="863">
        <v>0</v>
      </c>
      <c r="KI334" s="863">
        <v>0</v>
      </c>
      <c r="KJ334" s="863">
        <v>0</v>
      </c>
      <c r="KK334" s="863">
        <v>0</v>
      </c>
      <c r="KL334" s="863">
        <v>0</v>
      </c>
      <c r="KM334" s="863">
        <v>0</v>
      </c>
      <c r="KN334" s="863">
        <v>0</v>
      </c>
      <c r="KO334" s="863">
        <v>0</v>
      </c>
      <c r="KP334" s="863">
        <v>0</v>
      </c>
      <c r="KQ334" s="863">
        <v>0</v>
      </c>
      <c r="KR334" s="863">
        <v>0</v>
      </c>
      <c r="KS334" s="863">
        <v>0</v>
      </c>
      <c r="KT334" s="863">
        <v>0</v>
      </c>
      <c r="KU334" s="863">
        <v>0</v>
      </c>
      <c r="KV334" s="863">
        <v>0</v>
      </c>
      <c r="KW334" s="863">
        <v>0</v>
      </c>
      <c r="KX334" s="863">
        <v>0</v>
      </c>
      <c r="KY334" s="863">
        <v>0</v>
      </c>
      <c r="KZ334" s="863">
        <v>0</v>
      </c>
      <c r="LA334" s="863">
        <v>0</v>
      </c>
      <c r="LB334" s="863">
        <v>0</v>
      </c>
      <c r="LC334" s="863">
        <v>0</v>
      </c>
      <c r="LD334" s="863">
        <v>0</v>
      </c>
      <c r="LE334" s="863">
        <v>0</v>
      </c>
      <c r="LF334" s="863">
        <v>0</v>
      </c>
      <c r="LG334" s="863">
        <v>0</v>
      </c>
      <c r="LH334" s="863">
        <v>0</v>
      </c>
      <c r="LI334" s="863">
        <v>0</v>
      </c>
      <c r="LJ334" s="863">
        <v>0</v>
      </c>
      <c r="LK334" s="863">
        <v>0</v>
      </c>
      <c r="LL334" s="863">
        <v>0</v>
      </c>
      <c r="LM334" s="863">
        <v>0</v>
      </c>
      <c r="LN334" s="863">
        <v>0</v>
      </c>
      <c r="LO334" s="863">
        <v>0</v>
      </c>
      <c r="LP334" s="863">
        <v>0</v>
      </c>
      <c r="LQ334" s="863">
        <v>0</v>
      </c>
      <c r="LR334" s="863">
        <v>0</v>
      </c>
      <c r="LS334" s="863">
        <v>0</v>
      </c>
      <c r="LT334" s="863">
        <v>0</v>
      </c>
      <c r="LU334" s="863">
        <v>0</v>
      </c>
      <c r="LV334" s="863">
        <v>0</v>
      </c>
      <c r="LW334" s="863">
        <v>0</v>
      </c>
      <c r="LX334" s="863">
        <v>0</v>
      </c>
      <c r="LY334" s="863">
        <v>0</v>
      </c>
      <c r="LZ334" s="863">
        <v>0</v>
      </c>
      <c r="MA334" s="863">
        <v>0</v>
      </c>
      <c r="MB334" s="863">
        <v>0</v>
      </c>
      <c r="MC334" s="863">
        <v>0</v>
      </c>
      <c r="MD334" s="863">
        <v>0</v>
      </c>
      <c r="ME334" s="863">
        <v>0</v>
      </c>
      <c r="MF334" s="863">
        <v>0</v>
      </c>
      <c r="MG334" s="863">
        <v>0</v>
      </c>
      <c r="MH334" s="863">
        <v>0</v>
      </c>
      <c r="MI334" s="863">
        <v>0</v>
      </c>
      <c r="MJ334" s="863">
        <v>0</v>
      </c>
      <c r="MK334" s="863">
        <v>0</v>
      </c>
      <c r="ML334" s="863">
        <v>0</v>
      </c>
      <c r="MM334" s="863">
        <v>0</v>
      </c>
      <c r="MN334" s="863">
        <v>0</v>
      </c>
      <c r="MO334" s="863">
        <v>0</v>
      </c>
      <c r="MP334" s="863">
        <v>0</v>
      </c>
      <c r="MQ334" s="863">
        <v>0</v>
      </c>
      <c r="MR334" s="863">
        <v>0</v>
      </c>
      <c r="MS334" s="863">
        <v>0</v>
      </c>
      <c r="MT334" s="863">
        <v>0</v>
      </c>
      <c r="MU334" s="863">
        <v>0</v>
      </c>
      <c r="MV334" s="863">
        <v>0</v>
      </c>
      <c r="MW334" s="863">
        <v>0</v>
      </c>
      <c r="MX334" s="863">
        <v>0</v>
      </c>
      <c r="MY334" s="863">
        <v>0</v>
      </c>
      <c r="MZ334" s="863">
        <v>0</v>
      </c>
      <c r="NA334" s="863">
        <v>0</v>
      </c>
      <c r="NB334" s="863">
        <v>0</v>
      </c>
      <c r="NC334" s="863">
        <v>0</v>
      </c>
      <c r="ND334" s="863">
        <v>0</v>
      </c>
      <c r="NE334" s="863">
        <v>0</v>
      </c>
      <c r="NF334" s="863">
        <v>0</v>
      </c>
      <c r="NG334" s="863">
        <v>0</v>
      </c>
      <c r="NH334" s="863">
        <v>0</v>
      </c>
      <c r="NI334" s="863">
        <v>0</v>
      </c>
      <c r="NJ334" s="863">
        <v>0</v>
      </c>
      <c r="NK334" s="863">
        <v>0</v>
      </c>
      <c r="NL334" s="863">
        <v>0</v>
      </c>
      <c r="NM334" s="863">
        <v>0</v>
      </c>
      <c r="NN334" s="863">
        <v>0</v>
      </c>
      <c r="NO334" s="863">
        <v>0</v>
      </c>
      <c r="NP334" s="863">
        <v>0</v>
      </c>
      <c r="NQ334" s="863">
        <v>0</v>
      </c>
      <c r="NR334" s="863">
        <v>0</v>
      </c>
      <c r="NS334" s="863">
        <v>0</v>
      </c>
      <c r="NT334" s="863">
        <v>0</v>
      </c>
      <c r="NU334" s="863">
        <v>0</v>
      </c>
      <c r="NV334" s="863">
        <v>0</v>
      </c>
      <c r="NW334" s="863">
        <v>0</v>
      </c>
      <c r="NX334" s="863">
        <v>0</v>
      </c>
      <c r="NY334" s="863">
        <v>0</v>
      </c>
      <c r="NZ334" s="863">
        <v>0</v>
      </c>
      <c r="OA334" s="863">
        <v>0</v>
      </c>
      <c r="OB334" s="863">
        <v>0</v>
      </c>
      <c r="OC334" s="863">
        <v>0</v>
      </c>
      <c r="OD334" s="863">
        <v>0</v>
      </c>
      <c r="OE334" s="863">
        <v>0</v>
      </c>
      <c r="OF334" s="863">
        <v>0</v>
      </c>
      <c r="OG334" s="863">
        <v>0</v>
      </c>
      <c r="OH334" s="863">
        <v>0</v>
      </c>
      <c r="OI334" s="863">
        <v>0</v>
      </c>
      <c r="OJ334" s="863">
        <v>0</v>
      </c>
      <c r="OK334" s="863">
        <v>0</v>
      </c>
      <c r="OL334" s="863">
        <v>0</v>
      </c>
      <c r="OM334" s="863">
        <v>0</v>
      </c>
      <c r="ON334" s="863">
        <v>0</v>
      </c>
      <c r="OO334" s="863">
        <v>0</v>
      </c>
      <c r="OP334" s="863">
        <v>0</v>
      </c>
      <c r="OQ334" s="863">
        <v>0</v>
      </c>
      <c r="OR334" s="863">
        <v>0</v>
      </c>
      <c r="OS334" s="863">
        <v>0</v>
      </c>
      <c r="OT334" s="863">
        <v>0</v>
      </c>
      <c r="OU334" s="863">
        <v>0</v>
      </c>
      <c r="OV334" s="863">
        <v>0</v>
      </c>
      <c r="OW334" s="863">
        <v>0</v>
      </c>
      <c r="OX334" s="863">
        <v>0</v>
      </c>
      <c r="OY334" s="863">
        <v>0</v>
      </c>
      <c r="OZ334" s="863">
        <v>0</v>
      </c>
      <c r="PA334" s="863">
        <v>0</v>
      </c>
      <c r="PB334" s="863">
        <v>0</v>
      </c>
      <c r="PC334" s="863">
        <v>0</v>
      </c>
      <c r="PD334" s="863">
        <v>0</v>
      </c>
      <c r="PE334" s="863">
        <v>0</v>
      </c>
      <c r="PF334" s="863">
        <v>0</v>
      </c>
      <c r="PG334" s="863">
        <v>0</v>
      </c>
      <c r="PH334" s="863">
        <v>0</v>
      </c>
      <c r="PI334" s="863">
        <v>0</v>
      </c>
      <c r="PJ334" s="863">
        <v>0</v>
      </c>
      <c r="PK334" s="863">
        <v>0</v>
      </c>
      <c r="PL334" s="863">
        <v>0</v>
      </c>
      <c r="PM334" s="863">
        <v>0</v>
      </c>
      <c r="PN334" s="863">
        <v>0</v>
      </c>
      <c r="PO334" s="863">
        <v>0</v>
      </c>
      <c r="PP334" s="863">
        <v>0</v>
      </c>
      <c r="PQ334" s="863">
        <v>0</v>
      </c>
      <c r="PR334" s="863">
        <v>0</v>
      </c>
      <c r="PS334" s="863">
        <v>0</v>
      </c>
      <c r="PT334" s="863">
        <v>0</v>
      </c>
      <c r="PU334" s="863">
        <v>0</v>
      </c>
      <c r="PV334" s="863">
        <v>0</v>
      </c>
      <c r="PW334" s="863">
        <v>0</v>
      </c>
      <c r="PX334" s="863">
        <v>0</v>
      </c>
      <c r="PY334" s="863">
        <v>0</v>
      </c>
      <c r="PZ334" s="863">
        <v>0</v>
      </c>
      <c r="QA334" s="863">
        <v>0</v>
      </c>
      <c r="QB334" s="863">
        <v>0</v>
      </c>
      <c r="QC334" s="863">
        <v>0</v>
      </c>
      <c r="QD334" s="863">
        <v>0</v>
      </c>
      <c r="QE334" s="863">
        <v>0</v>
      </c>
      <c r="QF334" s="863">
        <v>0</v>
      </c>
      <c r="QG334" s="863">
        <v>0</v>
      </c>
      <c r="QH334" s="863">
        <v>0</v>
      </c>
      <c r="QI334" s="863">
        <v>0</v>
      </c>
      <c r="QJ334" s="863">
        <v>0</v>
      </c>
      <c r="QK334" s="863">
        <v>0</v>
      </c>
      <c r="QL334" s="863">
        <v>0</v>
      </c>
      <c r="QM334" s="863">
        <v>0</v>
      </c>
      <c r="QN334" s="863">
        <v>0</v>
      </c>
      <c r="QO334" s="863">
        <v>0</v>
      </c>
      <c r="QP334" s="863">
        <v>0</v>
      </c>
      <c r="QQ334" s="863">
        <v>0</v>
      </c>
      <c r="QR334" s="863">
        <v>0</v>
      </c>
      <c r="QS334" s="863">
        <v>0</v>
      </c>
      <c r="QT334" s="863">
        <v>0</v>
      </c>
      <c r="QU334" s="863">
        <v>0</v>
      </c>
      <c r="QV334" s="863">
        <v>0</v>
      </c>
      <c r="QW334" s="863">
        <v>0</v>
      </c>
      <c r="QX334" s="863">
        <v>0</v>
      </c>
      <c r="QY334" s="863">
        <v>0</v>
      </c>
      <c r="QZ334" s="863">
        <v>0</v>
      </c>
      <c r="RA334" s="863">
        <v>0</v>
      </c>
      <c r="RB334" s="863">
        <v>0</v>
      </c>
      <c r="RC334" s="863">
        <v>0</v>
      </c>
      <c r="RD334" s="863">
        <v>0</v>
      </c>
      <c r="RE334" s="863">
        <v>0</v>
      </c>
      <c r="RF334" s="863">
        <v>0</v>
      </c>
      <c r="RG334" s="863">
        <v>0</v>
      </c>
      <c r="RH334" s="863">
        <v>0</v>
      </c>
      <c r="RI334" s="863">
        <v>0</v>
      </c>
      <c r="RJ334" s="863">
        <v>0</v>
      </c>
      <c r="RK334" s="863">
        <v>0</v>
      </c>
      <c r="RL334" s="863">
        <v>0</v>
      </c>
      <c r="RM334" s="863">
        <v>0</v>
      </c>
      <c r="RN334" s="863">
        <v>0</v>
      </c>
      <c r="RO334" s="863">
        <v>0</v>
      </c>
      <c r="RP334" s="863">
        <v>0</v>
      </c>
      <c r="RQ334" s="863">
        <v>0</v>
      </c>
      <c r="RR334" s="863">
        <v>0</v>
      </c>
      <c r="RS334" s="863">
        <v>0</v>
      </c>
      <c r="RT334" s="863">
        <v>0</v>
      </c>
      <c r="RU334" s="863">
        <v>0</v>
      </c>
      <c r="RV334" s="863">
        <v>0</v>
      </c>
      <c r="RW334" s="863">
        <v>0</v>
      </c>
      <c r="RX334" s="863">
        <v>0</v>
      </c>
      <c r="RY334" s="863">
        <v>0</v>
      </c>
      <c r="RZ334" s="863">
        <v>0</v>
      </c>
      <c r="SA334" s="863">
        <v>0</v>
      </c>
      <c r="SB334" s="863">
        <v>0</v>
      </c>
      <c r="SC334" s="863">
        <v>0</v>
      </c>
      <c r="SD334" s="863">
        <v>0</v>
      </c>
      <c r="SE334" s="863">
        <v>0</v>
      </c>
      <c r="SF334" s="863">
        <v>0</v>
      </c>
      <c r="SG334" s="863">
        <v>0</v>
      </c>
      <c r="SH334" s="863">
        <v>0</v>
      </c>
      <c r="SI334" s="863">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623</v>
      </c>
      <c r="J335" s="762"/>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624</v>
      </c>
      <c r="J336" s="764"/>
      <c r="K336" s="862">
        <v>0</v>
      </c>
      <c r="L336" s="862">
        <v>0</v>
      </c>
      <c r="M336" s="862">
        <v>0</v>
      </c>
      <c r="N336" s="862">
        <v>0</v>
      </c>
      <c r="O336" s="862">
        <v>0</v>
      </c>
      <c r="P336" s="862">
        <v>0</v>
      </c>
      <c r="Q336" s="862">
        <v>0</v>
      </c>
      <c r="R336" s="862">
        <v>0</v>
      </c>
      <c r="S336" s="862">
        <v>0</v>
      </c>
      <c r="T336" s="862">
        <v>0</v>
      </c>
      <c r="U336" s="862">
        <v>0</v>
      </c>
      <c r="V336" s="862">
        <v>0</v>
      </c>
      <c r="W336" s="862">
        <v>0</v>
      </c>
      <c r="X336" s="862">
        <v>0</v>
      </c>
      <c r="Y336" s="862">
        <v>0</v>
      </c>
      <c r="Z336" s="862">
        <v>0</v>
      </c>
      <c r="AA336" s="862">
        <v>0</v>
      </c>
      <c r="AB336" s="862">
        <v>0</v>
      </c>
      <c r="AC336" s="862">
        <v>0</v>
      </c>
      <c r="AD336" s="862">
        <v>0</v>
      </c>
      <c r="AE336" s="862">
        <v>0</v>
      </c>
      <c r="AF336" s="862">
        <v>0</v>
      </c>
      <c r="AG336" s="862">
        <v>0</v>
      </c>
      <c r="AH336" s="862">
        <v>0</v>
      </c>
      <c r="AI336" s="862">
        <v>0</v>
      </c>
      <c r="AJ336" s="862">
        <v>0</v>
      </c>
      <c r="AK336" s="862">
        <v>0</v>
      </c>
      <c r="AL336" s="862">
        <v>0</v>
      </c>
      <c r="AM336" s="862">
        <v>0</v>
      </c>
      <c r="AN336" s="862">
        <v>0</v>
      </c>
      <c r="AO336" s="862">
        <v>0</v>
      </c>
      <c r="AP336" s="862">
        <v>0</v>
      </c>
      <c r="AQ336" s="862">
        <v>0</v>
      </c>
      <c r="AR336" s="862">
        <v>0</v>
      </c>
      <c r="AS336" s="862">
        <v>0</v>
      </c>
      <c r="AT336" s="862">
        <v>0</v>
      </c>
      <c r="AU336" s="862">
        <v>0</v>
      </c>
      <c r="AV336" s="862">
        <v>0</v>
      </c>
      <c r="AW336" s="862">
        <v>0</v>
      </c>
      <c r="AX336" s="862">
        <v>0</v>
      </c>
      <c r="AY336" s="862">
        <v>0</v>
      </c>
      <c r="AZ336" s="862">
        <v>0</v>
      </c>
      <c r="BA336" s="862">
        <v>0</v>
      </c>
      <c r="BB336" s="862">
        <v>0</v>
      </c>
      <c r="BC336" s="862">
        <v>0</v>
      </c>
      <c r="BD336" s="862">
        <v>0</v>
      </c>
      <c r="BE336" s="862">
        <v>0</v>
      </c>
      <c r="BF336" s="862">
        <v>0</v>
      </c>
      <c r="BG336" s="862">
        <v>0</v>
      </c>
      <c r="BH336" s="862">
        <v>0</v>
      </c>
      <c r="BI336" s="862">
        <v>0</v>
      </c>
      <c r="BJ336" s="862">
        <v>0</v>
      </c>
      <c r="BK336" s="862">
        <v>0</v>
      </c>
      <c r="BL336" s="862">
        <v>0</v>
      </c>
      <c r="BM336" s="862">
        <v>0</v>
      </c>
      <c r="BN336" s="862">
        <v>0</v>
      </c>
      <c r="BO336" s="862">
        <v>0</v>
      </c>
      <c r="BP336" s="862">
        <v>0</v>
      </c>
      <c r="BQ336" s="862">
        <v>0</v>
      </c>
      <c r="BR336" s="862">
        <v>0</v>
      </c>
      <c r="BS336" s="862">
        <v>0</v>
      </c>
      <c r="BT336" s="862">
        <v>0</v>
      </c>
      <c r="BU336" s="862">
        <v>0</v>
      </c>
      <c r="BV336" s="862">
        <v>0</v>
      </c>
      <c r="BW336" s="862">
        <v>0</v>
      </c>
      <c r="BX336" s="862">
        <v>0</v>
      </c>
      <c r="BY336" s="862">
        <v>0</v>
      </c>
      <c r="BZ336" s="862">
        <v>0</v>
      </c>
      <c r="CA336" s="862">
        <v>0</v>
      </c>
      <c r="CB336" s="862">
        <v>0</v>
      </c>
      <c r="CC336" s="862">
        <v>0</v>
      </c>
      <c r="CD336" s="862">
        <v>0</v>
      </c>
      <c r="CE336" s="862">
        <v>0</v>
      </c>
      <c r="CF336" s="862">
        <v>0</v>
      </c>
      <c r="CG336" s="862">
        <v>0</v>
      </c>
      <c r="CH336" s="862">
        <v>0</v>
      </c>
      <c r="CI336" s="862">
        <v>0</v>
      </c>
      <c r="CJ336" s="862">
        <v>0</v>
      </c>
      <c r="CK336" s="862">
        <v>0</v>
      </c>
      <c r="CL336" s="862">
        <v>0</v>
      </c>
      <c r="CM336" s="862">
        <v>0</v>
      </c>
      <c r="CN336" s="862">
        <v>0</v>
      </c>
      <c r="CO336" s="862">
        <v>0</v>
      </c>
      <c r="CP336" s="862">
        <v>0</v>
      </c>
      <c r="CQ336" s="862">
        <v>0</v>
      </c>
      <c r="CR336" s="862">
        <v>0</v>
      </c>
      <c r="CS336" s="862">
        <v>0</v>
      </c>
      <c r="CT336" s="862">
        <v>0</v>
      </c>
      <c r="CU336" s="862">
        <v>0</v>
      </c>
      <c r="CV336" s="862">
        <v>0</v>
      </c>
      <c r="CW336" s="862">
        <v>0</v>
      </c>
      <c r="CX336" s="862">
        <v>0</v>
      </c>
      <c r="CY336" s="862">
        <v>0</v>
      </c>
      <c r="CZ336" s="862">
        <v>0</v>
      </c>
      <c r="DA336" s="862">
        <v>0</v>
      </c>
      <c r="DB336" s="862">
        <v>0</v>
      </c>
      <c r="DC336" s="862">
        <v>0</v>
      </c>
      <c r="DD336" s="862">
        <v>0</v>
      </c>
      <c r="DE336" s="862">
        <v>0</v>
      </c>
      <c r="DF336" s="862">
        <v>0</v>
      </c>
      <c r="DG336" s="862">
        <v>0</v>
      </c>
      <c r="DH336" s="862">
        <v>0</v>
      </c>
      <c r="DI336" s="862">
        <v>0</v>
      </c>
      <c r="DJ336" s="862">
        <v>0</v>
      </c>
      <c r="DK336" s="862">
        <v>0</v>
      </c>
      <c r="DL336" s="862">
        <v>0</v>
      </c>
      <c r="DM336" s="862">
        <v>0</v>
      </c>
      <c r="DN336" s="862">
        <v>0</v>
      </c>
      <c r="DO336" s="862">
        <v>0</v>
      </c>
      <c r="DP336" s="862">
        <v>0</v>
      </c>
      <c r="DQ336" s="862">
        <v>0</v>
      </c>
      <c r="DR336" s="862">
        <v>0</v>
      </c>
      <c r="DS336" s="862">
        <v>0</v>
      </c>
      <c r="DT336" s="862">
        <v>0</v>
      </c>
      <c r="DU336" s="862">
        <v>0</v>
      </c>
      <c r="DV336" s="862">
        <v>0</v>
      </c>
      <c r="DW336" s="862">
        <v>0</v>
      </c>
      <c r="DX336" s="862">
        <v>0</v>
      </c>
      <c r="DY336" s="862">
        <v>0</v>
      </c>
      <c r="DZ336" s="862">
        <v>0</v>
      </c>
      <c r="EA336" s="862">
        <v>0</v>
      </c>
      <c r="EB336" s="862">
        <v>0</v>
      </c>
      <c r="EC336" s="862">
        <v>0</v>
      </c>
      <c r="ED336" s="862">
        <v>0</v>
      </c>
      <c r="EE336" s="862">
        <v>0</v>
      </c>
      <c r="EF336" s="862">
        <v>0</v>
      </c>
      <c r="EG336" s="862">
        <v>0</v>
      </c>
      <c r="EH336" s="862">
        <v>0</v>
      </c>
      <c r="EI336" s="862">
        <v>0</v>
      </c>
      <c r="EJ336" s="862">
        <v>0</v>
      </c>
      <c r="EK336" s="862">
        <v>0</v>
      </c>
      <c r="EL336" s="862">
        <v>0</v>
      </c>
      <c r="EM336" s="862">
        <v>0</v>
      </c>
      <c r="EN336" s="862">
        <v>0</v>
      </c>
      <c r="EO336" s="862">
        <v>0</v>
      </c>
      <c r="EP336" s="862">
        <v>0</v>
      </c>
      <c r="EQ336" s="862">
        <v>0</v>
      </c>
      <c r="ER336" s="862">
        <v>0</v>
      </c>
      <c r="ES336" s="862">
        <v>0</v>
      </c>
      <c r="ET336" s="862">
        <v>0</v>
      </c>
      <c r="EU336" s="862">
        <v>0</v>
      </c>
      <c r="EV336" s="862">
        <v>0</v>
      </c>
      <c r="EW336" s="862">
        <v>0</v>
      </c>
      <c r="EX336" s="862">
        <v>0</v>
      </c>
      <c r="EY336" s="862">
        <v>0</v>
      </c>
      <c r="EZ336" s="862">
        <v>0</v>
      </c>
      <c r="FA336" s="862">
        <v>0</v>
      </c>
      <c r="FB336" s="862">
        <v>0</v>
      </c>
      <c r="FC336" s="862">
        <v>0</v>
      </c>
      <c r="FD336" s="862">
        <v>0</v>
      </c>
      <c r="FE336" s="862">
        <v>0</v>
      </c>
      <c r="FF336" s="862">
        <v>0</v>
      </c>
      <c r="FG336" s="862">
        <v>0</v>
      </c>
      <c r="FH336" s="862">
        <v>0</v>
      </c>
      <c r="FI336" s="862">
        <v>0</v>
      </c>
      <c r="FJ336" s="862">
        <v>0</v>
      </c>
      <c r="FK336" s="862">
        <v>0</v>
      </c>
      <c r="FL336" s="862">
        <v>0</v>
      </c>
      <c r="FM336" s="862">
        <v>0</v>
      </c>
      <c r="FN336" s="862">
        <v>0</v>
      </c>
      <c r="FO336" s="862">
        <v>0</v>
      </c>
      <c r="FP336" s="862">
        <v>0</v>
      </c>
      <c r="FQ336" s="862">
        <v>0</v>
      </c>
      <c r="FR336" s="862">
        <v>0</v>
      </c>
      <c r="FS336" s="862">
        <v>0</v>
      </c>
      <c r="FT336" s="862">
        <v>0</v>
      </c>
      <c r="FU336" s="862">
        <v>0</v>
      </c>
      <c r="FV336" s="862">
        <v>0</v>
      </c>
      <c r="FW336" s="862">
        <v>0</v>
      </c>
      <c r="FX336" s="862">
        <v>0</v>
      </c>
      <c r="FY336" s="862">
        <v>0</v>
      </c>
      <c r="FZ336" s="862">
        <v>0</v>
      </c>
      <c r="GA336" s="862">
        <v>0</v>
      </c>
      <c r="GB336" s="862">
        <v>0</v>
      </c>
      <c r="GC336" s="862">
        <v>0</v>
      </c>
      <c r="GD336" s="862">
        <v>0</v>
      </c>
      <c r="GE336" s="862">
        <v>0</v>
      </c>
      <c r="GF336" s="862">
        <v>0</v>
      </c>
      <c r="GG336" s="862">
        <v>0</v>
      </c>
      <c r="GH336" s="862">
        <v>0</v>
      </c>
      <c r="GI336" s="862">
        <v>0</v>
      </c>
      <c r="GJ336" s="862">
        <v>0</v>
      </c>
      <c r="GK336" s="862">
        <v>0</v>
      </c>
      <c r="GL336" s="862">
        <v>0</v>
      </c>
      <c r="GM336" s="862">
        <v>0</v>
      </c>
      <c r="GN336" s="862">
        <v>0</v>
      </c>
      <c r="GO336" s="862">
        <v>0</v>
      </c>
      <c r="GP336" s="862">
        <v>0</v>
      </c>
      <c r="GQ336" s="862">
        <v>0</v>
      </c>
      <c r="GR336" s="862">
        <v>0</v>
      </c>
      <c r="GS336" s="862">
        <v>0</v>
      </c>
      <c r="GT336" s="862">
        <v>0</v>
      </c>
      <c r="GU336" s="862">
        <v>0</v>
      </c>
      <c r="GV336" s="862">
        <v>0</v>
      </c>
      <c r="GW336" s="862">
        <v>0</v>
      </c>
      <c r="GX336" s="862">
        <v>0</v>
      </c>
      <c r="GY336" s="862">
        <v>0</v>
      </c>
      <c r="GZ336" s="862">
        <v>0</v>
      </c>
      <c r="HA336" s="862">
        <v>0</v>
      </c>
      <c r="HB336" s="862">
        <v>0</v>
      </c>
      <c r="HC336" s="862">
        <v>0</v>
      </c>
      <c r="HD336" s="862">
        <v>0</v>
      </c>
      <c r="HE336" s="862">
        <v>0</v>
      </c>
      <c r="HF336" s="862">
        <v>0</v>
      </c>
      <c r="HG336" s="862">
        <v>0</v>
      </c>
      <c r="HH336" s="862">
        <v>0</v>
      </c>
      <c r="HI336" s="862">
        <v>0</v>
      </c>
      <c r="HJ336" s="862">
        <v>0</v>
      </c>
      <c r="HK336" s="862">
        <v>0</v>
      </c>
      <c r="HL336" s="862">
        <v>0</v>
      </c>
      <c r="HM336" s="862">
        <v>0</v>
      </c>
      <c r="HN336" s="862">
        <v>0</v>
      </c>
      <c r="HO336" s="862">
        <v>0</v>
      </c>
      <c r="HP336" s="862">
        <v>0</v>
      </c>
      <c r="HQ336" s="862">
        <v>0</v>
      </c>
      <c r="HR336" s="862">
        <v>0</v>
      </c>
      <c r="HS336" s="862">
        <v>0</v>
      </c>
      <c r="HT336" s="862">
        <v>0</v>
      </c>
      <c r="HU336" s="862">
        <v>0</v>
      </c>
      <c r="HV336" s="862">
        <v>0</v>
      </c>
      <c r="HW336" s="862">
        <v>0</v>
      </c>
      <c r="HX336" s="862">
        <v>0</v>
      </c>
      <c r="HY336" s="862">
        <v>0</v>
      </c>
      <c r="HZ336" s="862">
        <v>0</v>
      </c>
      <c r="IA336" s="862">
        <v>0</v>
      </c>
      <c r="IB336" s="862">
        <v>0</v>
      </c>
      <c r="IC336" s="862">
        <v>0</v>
      </c>
      <c r="ID336" s="862">
        <v>0</v>
      </c>
      <c r="IE336" s="862">
        <v>0</v>
      </c>
      <c r="IF336" s="862">
        <v>0</v>
      </c>
      <c r="IG336" s="862">
        <v>0</v>
      </c>
      <c r="IH336" s="862">
        <v>0</v>
      </c>
      <c r="II336" s="862">
        <v>0</v>
      </c>
      <c r="IJ336" s="862">
        <v>0</v>
      </c>
      <c r="IK336" s="862">
        <v>0</v>
      </c>
      <c r="IL336" s="862">
        <v>0</v>
      </c>
      <c r="IM336" s="862">
        <v>0</v>
      </c>
      <c r="IN336" s="862">
        <v>0</v>
      </c>
      <c r="IO336" s="862">
        <v>0</v>
      </c>
      <c r="IP336" s="862">
        <v>0</v>
      </c>
      <c r="IQ336" s="862">
        <v>0</v>
      </c>
      <c r="IR336" s="862">
        <v>0</v>
      </c>
      <c r="IS336" s="862">
        <v>0</v>
      </c>
      <c r="IT336" s="862">
        <v>0</v>
      </c>
      <c r="IU336" s="862">
        <v>0</v>
      </c>
      <c r="IV336" s="862">
        <v>0</v>
      </c>
      <c r="IW336" s="862">
        <v>0</v>
      </c>
      <c r="IX336" s="862">
        <v>0</v>
      </c>
      <c r="IY336" s="862">
        <v>0</v>
      </c>
      <c r="IZ336" s="862">
        <v>0</v>
      </c>
      <c r="JA336" s="862">
        <v>0</v>
      </c>
      <c r="JB336" s="862">
        <v>0</v>
      </c>
      <c r="JC336" s="862">
        <v>0</v>
      </c>
      <c r="JD336" s="862">
        <v>0</v>
      </c>
      <c r="JE336" s="862">
        <v>0</v>
      </c>
      <c r="JF336" s="862">
        <v>0</v>
      </c>
      <c r="JG336" s="862">
        <v>0</v>
      </c>
      <c r="JH336" s="862">
        <v>0</v>
      </c>
      <c r="JI336" s="862">
        <v>0</v>
      </c>
      <c r="JJ336" s="862">
        <v>0</v>
      </c>
      <c r="JK336" s="862">
        <v>0</v>
      </c>
      <c r="JL336" s="862">
        <v>0</v>
      </c>
      <c r="JM336" s="862">
        <v>0</v>
      </c>
      <c r="JN336" s="862">
        <v>0</v>
      </c>
      <c r="JO336" s="862">
        <v>0</v>
      </c>
      <c r="JP336" s="862">
        <v>0</v>
      </c>
      <c r="JQ336" s="862">
        <v>0</v>
      </c>
      <c r="JR336" s="862">
        <v>0</v>
      </c>
      <c r="JS336" s="862">
        <v>0</v>
      </c>
      <c r="JT336" s="862">
        <v>0</v>
      </c>
      <c r="JU336" s="862">
        <v>0</v>
      </c>
      <c r="JV336" s="862">
        <v>0</v>
      </c>
      <c r="JW336" s="862">
        <v>0</v>
      </c>
      <c r="JX336" s="862">
        <v>0</v>
      </c>
      <c r="JY336" s="862">
        <v>0</v>
      </c>
      <c r="JZ336" s="862">
        <v>0</v>
      </c>
      <c r="KA336" s="862">
        <v>0</v>
      </c>
      <c r="KB336" s="862">
        <v>0</v>
      </c>
      <c r="KC336" s="862">
        <v>0</v>
      </c>
      <c r="KD336" s="862">
        <v>0</v>
      </c>
      <c r="KE336" s="862">
        <v>0</v>
      </c>
      <c r="KF336" s="862">
        <v>0</v>
      </c>
      <c r="KG336" s="862">
        <v>0</v>
      </c>
      <c r="KH336" s="862">
        <v>0</v>
      </c>
      <c r="KI336" s="862">
        <v>0</v>
      </c>
      <c r="KJ336" s="862">
        <v>0</v>
      </c>
      <c r="KK336" s="862">
        <v>0</v>
      </c>
      <c r="KL336" s="862">
        <v>0</v>
      </c>
      <c r="KM336" s="862">
        <v>0</v>
      </c>
      <c r="KN336" s="862">
        <v>0</v>
      </c>
      <c r="KO336" s="862">
        <v>0</v>
      </c>
      <c r="KP336" s="862">
        <v>0</v>
      </c>
      <c r="KQ336" s="862">
        <v>0</v>
      </c>
      <c r="KR336" s="862">
        <v>0</v>
      </c>
      <c r="KS336" s="862">
        <v>0</v>
      </c>
      <c r="KT336" s="862">
        <v>0</v>
      </c>
      <c r="KU336" s="862">
        <v>0</v>
      </c>
      <c r="KV336" s="862">
        <v>0</v>
      </c>
      <c r="KW336" s="862">
        <v>0</v>
      </c>
      <c r="KX336" s="862">
        <v>0</v>
      </c>
      <c r="KY336" s="862">
        <v>0</v>
      </c>
      <c r="KZ336" s="862">
        <v>0</v>
      </c>
      <c r="LA336" s="862">
        <v>0</v>
      </c>
      <c r="LB336" s="862">
        <v>0</v>
      </c>
      <c r="LC336" s="862">
        <v>0</v>
      </c>
      <c r="LD336" s="862">
        <v>0</v>
      </c>
      <c r="LE336" s="862">
        <v>0</v>
      </c>
      <c r="LF336" s="862">
        <v>0</v>
      </c>
      <c r="LG336" s="862">
        <v>0</v>
      </c>
      <c r="LH336" s="862">
        <v>0</v>
      </c>
      <c r="LI336" s="862">
        <v>0</v>
      </c>
      <c r="LJ336" s="862">
        <v>0</v>
      </c>
      <c r="LK336" s="862">
        <v>0</v>
      </c>
      <c r="LL336" s="862">
        <v>0</v>
      </c>
      <c r="LM336" s="862">
        <v>0</v>
      </c>
      <c r="LN336" s="862">
        <v>0</v>
      </c>
      <c r="LO336" s="862">
        <v>0</v>
      </c>
      <c r="LP336" s="862">
        <v>0</v>
      </c>
      <c r="LQ336" s="862">
        <v>0</v>
      </c>
      <c r="LR336" s="862">
        <v>0</v>
      </c>
      <c r="LS336" s="862">
        <v>0</v>
      </c>
      <c r="LT336" s="862">
        <v>0</v>
      </c>
      <c r="LU336" s="862">
        <v>0</v>
      </c>
      <c r="LV336" s="862">
        <v>0</v>
      </c>
      <c r="LW336" s="862">
        <v>0</v>
      </c>
      <c r="LX336" s="862">
        <v>0</v>
      </c>
      <c r="LY336" s="862">
        <v>0</v>
      </c>
      <c r="LZ336" s="862">
        <v>0</v>
      </c>
      <c r="MA336" s="862">
        <v>0</v>
      </c>
      <c r="MB336" s="862">
        <v>0</v>
      </c>
      <c r="MC336" s="862">
        <v>0</v>
      </c>
      <c r="MD336" s="862">
        <v>0</v>
      </c>
      <c r="ME336" s="862">
        <v>0</v>
      </c>
      <c r="MF336" s="862">
        <v>0</v>
      </c>
      <c r="MG336" s="862">
        <v>0</v>
      </c>
      <c r="MH336" s="862">
        <v>0</v>
      </c>
      <c r="MI336" s="862">
        <v>0</v>
      </c>
      <c r="MJ336" s="862">
        <v>0</v>
      </c>
      <c r="MK336" s="862">
        <v>0</v>
      </c>
      <c r="ML336" s="862">
        <v>0</v>
      </c>
      <c r="MM336" s="862">
        <v>0</v>
      </c>
      <c r="MN336" s="862">
        <v>0</v>
      </c>
      <c r="MO336" s="862">
        <v>0</v>
      </c>
      <c r="MP336" s="862">
        <v>0</v>
      </c>
      <c r="MQ336" s="862">
        <v>0</v>
      </c>
      <c r="MR336" s="862">
        <v>0</v>
      </c>
      <c r="MS336" s="862">
        <v>0</v>
      </c>
      <c r="MT336" s="862">
        <v>0</v>
      </c>
      <c r="MU336" s="862">
        <v>0</v>
      </c>
      <c r="MV336" s="862">
        <v>0</v>
      </c>
      <c r="MW336" s="862">
        <v>0</v>
      </c>
      <c r="MX336" s="862">
        <v>0</v>
      </c>
      <c r="MY336" s="862">
        <v>0</v>
      </c>
      <c r="MZ336" s="862">
        <v>0</v>
      </c>
      <c r="NA336" s="862">
        <v>0</v>
      </c>
      <c r="NB336" s="862">
        <v>0</v>
      </c>
      <c r="NC336" s="862">
        <v>0</v>
      </c>
      <c r="ND336" s="862">
        <v>0</v>
      </c>
      <c r="NE336" s="862">
        <v>0</v>
      </c>
      <c r="NF336" s="862">
        <v>0</v>
      </c>
      <c r="NG336" s="862">
        <v>0</v>
      </c>
      <c r="NH336" s="862">
        <v>0</v>
      </c>
      <c r="NI336" s="862">
        <v>0</v>
      </c>
      <c r="NJ336" s="862">
        <v>0</v>
      </c>
      <c r="NK336" s="862">
        <v>0</v>
      </c>
      <c r="NL336" s="862">
        <v>0</v>
      </c>
      <c r="NM336" s="862">
        <v>0</v>
      </c>
      <c r="NN336" s="862">
        <v>0</v>
      </c>
      <c r="NO336" s="862">
        <v>0</v>
      </c>
      <c r="NP336" s="862">
        <v>0</v>
      </c>
      <c r="NQ336" s="862">
        <v>0</v>
      </c>
      <c r="NR336" s="862">
        <v>0</v>
      </c>
      <c r="NS336" s="862">
        <v>0</v>
      </c>
      <c r="NT336" s="862">
        <v>0</v>
      </c>
      <c r="NU336" s="862">
        <v>0</v>
      </c>
      <c r="NV336" s="862">
        <v>0</v>
      </c>
      <c r="NW336" s="862">
        <v>0</v>
      </c>
      <c r="NX336" s="862">
        <v>0</v>
      </c>
      <c r="NY336" s="862">
        <v>0</v>
      </c>
      <c r="NZ336" s="862">
        <v>0</v>
      </c>
      <c r="OA336" s="862">
        <v>0</v>
      </c>
      <c r="OB336" s="862">
        <v>0</v>
      </c>
      <c r="OC336" s="862">
        <v>0</v>
      </c>
      <c r="OD336" s="862">
        <v>0</v>
      </c>
      <c r="OE336" s="862">
        <v>0</v>
      </c>
      <c r="OF336" s="862">
        <v>0</v>
      </c>
      <c r="OG336" s="862">
        <v>0</v>
      </c>
      <c r="OH336" s="862">
        <v>0</v>
      </c>
      <c r="OI336" s="862">
        <v>0</v>
      </c>
      <c r="OJ336" s="862">
        <v>0</v>
      </c>
      <c r="OK336" s="862">
        <v>0</v>
      </c>
      <c r="OL336" s="862">
        <v>0</v>
      </c>
      <c r="OM336" s="862">
        <v>0</v>
      </c>
      <c r="ON336" s="862">
        <v>0</v>
      </c>
      <c r="OO336" s="862">
        <v>0</v>
      </c>
      <c r="OP336" s="862">
        <v>0</v>
      </c>
      <c r="OQ336" s="862">
        <v>0</v>
      </c>
      <c r="OR336" s="862">
        <v>0</v>
      </c>
      <c r="OS336" s="862">
        <v>0</v>
      </c>
      <c r="OT336" s="862">
        <v>0</v>
      </c>
      <c r="OU336" s="862">
        <v>0</v>
      </c>
      <c r="OV336" s="862">
        <v>0</v>
      </c>
      <c r="OW336" s="862">
        <v>0</v>
      </c>
      <c r="OX336" s="862">
        <v>0</v>
      </c>
      <c r="OY336" s="862">
        <v>0</v>
      </c>
      <c r="OZ336" s="862">
        <v>0</v>
      </c>
      <c r="PA336" s="862">
        <v>0</v>
      </c>
      <c r="PB336" s="862">
        <v>0</v>
      </c>
      <c r="PC336" s="862">
        <v>0</v>
      </c>
      <c r="PD336" s="862">
        <v>0</v>
      </c>
      <c r="PE336" s="862">
        <v>0</v>
      </c>
      <c r="PF336" s="862">
        <v>0</v>
      </c>
      <c r="PG336" s="862">
        <v>0</v>
      </c>
      <c r="PH336" s="862">
        <v>0</v>
      </c>
      <c r="PI336" s="862">
        <v>0</v>
      </c>
      <c r="PJ336" s="862">
        <v>0</v>
      </c>
      <c r="PK336" s="862">
        <v>0</v>
      </c>
      <c r="PL336" s="862">
        <v>0</v>
      </c>
      <c r="PM336" s="862">
        <v>0</v>
      </c>
      <c r="PN336" s="862">
        <v>0</v>
      </c>
      <c r="PO336" s="862">
        <v>0</v>
      </c>
      <c r="PP336" s="862">
        <v>0</v>
      </c>
      <c r="PQ336" s="862">
        <v>0</v>
      </c>
      <c r="PR336" s="862">
        <v>0</v>
      </c>
      <c r="PS336" s="862">
        <v>0</v>
      </c>
      <c r="PT336" s="862">
        <v>0</v>
      </c>
      <c r="PU336" s="862">
        <v>0</v>
      </c>
      <c r="PV336" s="862">
        <v>0</v>
      </c>
      <c r="PW336" s="862">
        <v>0</v>
      </c>
      <c r="PX336" s="862">
        <v>0</v>
      </c>
      <c r="PY336" s="862">
        <v>0</v>
      </c>
      <c r="PZ336" s="862">
        <v>0</v>
      </c>
      <c r="QA336" s="862">
        <v>0</v>
      </c>
      <c r="QB336" s="862">
        <v>0</v>
      </c>
      <c r="QC336" s="862">
        <v>0</v>
      </c>
      <c r="QD336" s="862">
        <v>0</v>
      </c>
      <c r="QE336" s="862">
        <v>0</v>
      </c>
      <c r="QF336" s="862">
        <v>0</v>
      </c>
      <c r="QG336" s="862">
        <v>0</v>
      </c>
      <c r="QH336" s="862">
        <v>0</v>
      </c>
      <c r="QI336" s="862">
        <v>0</v>
      </c>
      <c r="QJ336" s="862">
        <v>0</v>
      </c>
      <c r="QK336" s="862">
        <v>0</v>
      </c>
      <c r="QL336" s="862">
        <v>0</v>
      </c>
      <c r="QM336" s="862">
        <v>0</v>
      </c>
      <c r="QN336" s="862">
        <v>0</v>
      </c>
      <c r="QO336" s="862">
        <v>0</v>
      </c>
      <c r="QP336" s="862">
        <v>0</v>
      </c>
      <c r="QQ336" s="862">
        <v>0</v>
      </c>
      <c r="QR336" s="862">
        <v>0</v>
      </c>
      <c r="QS336" s="862">
        <v>0</v>
      </c>
      <c r="QT336" s="862">
        <v>0</v>
      </c>
      <c r="QU336" s="862">
        <v>0</v>
      </c>
      <c r="QV336" s="862">
        <v>0</v>
      </c>
      <c r="QW336" s="862">
        <v>0</v>
      </c>
      <c r="QX336" s="862">
        <v>0</v>
      </c>
      <c r="QY336" s="862">
        <v>0</v>
      </c>
      <c r="QZ336" s="862">
        <v>0</v>
      </c>
      <c r="RA336" s="862">
        <v>0</v>
      </c>
      <c r="RB336" s="862">
        <v>0</v>
      </c>
      <c r="RC336" s="862">
        <v>0</v>
      </c>
      <c r="RD336" s="862">
        <v>0</v>
      </c>
      <c r="RE336" s="862">
        <v>0</v>
      </c>
      <c r="RF336" s="862">
        <v>0</v>
      </c>
      <c r="RG336" s="862">
        <v>0</v>
      </c>
      <c r="RH336" s="862">
        <v>0</v>
      </c>
      <c r="RI336" s="862">
        <v>0</v>
      </c>
      <c r="RJ336" s="862">
        <v>0</v>
      </c>
      <c r="RK336" s="862">
        <v>0</v>
      </c>
      <c r="RL336" s="862">
        <v>0</v>
      </c>
      <c r="RM336" s="862">
        <v>0</v>
      </c>
      <c r="RN336" s="862">
        <v>0</v>
      </c>
      <c r="RO336" s="862">
        <v>0</v>
      </c>
      <c r="RP336" s="862">
        <v>0</v>
      </c>
      <c r="RQ336" s="862">
        <v>0</v>
      </c>
      <c r="RR336" s="862">
        <v>0</v>
      </c>
      <c r="RS336" s="862">
        <v>0</v>
      </c>
      <c r="RT336" s="862">
        <v>0</v>
      </c>
      <c r="RU336" s="862">
        <v>0</v>
      </c>
      <c r="RV336" s="862">
        <v>0</v>
      </c>
      <c r="RW336" s="862">
        <v>0</v>
      </c>
      <c r="RX336" s="862">
        <v>0</v>
      </c>
      <c r="RY336" s="862">
        <v>0</v>
      </c>
      <c r="RZ336" s="862">
        <v>0</v>
      </c>
      <c r="SA336" s="862">
        <v>0</v>
      </c>
      <c r="SB336" s="862">
        <v>0</v>
      </c>
      <c r="SC336" s="862">
        <v>0</v>
      </c>
      <c r="SD336" s="862">
        <v>0</v>
      </c>
      <c r="SE336" s="862">
        <v>0</v>
      </c>
      <c r="SF336" s="862">
        <v>0</v>
      </c>
      <c r="SG336" s="862">
        <v>0</v>
      </c>
      <c r="SH336" s="862">
        <v>0</v>
      </c>
      <c r="SI336" s="862">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625</v>
      </c>
      <c r="J337" s="764"/>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756</v>
      </c>
      <c r="J338" s="768"/>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757</v>
      </c>
      <c r="J339" s="770"/>
      <c r="K339" s="865">
        <v>0</v>
      </c>
      <c r="L339" s="865">
        <v>0</v>
      </c>
      <c r="M339" s="865">
        <v>0</v>
      </c>
      <c r="N339" s="865">
        <v>0</v>
      </c>
      <c r="O339" s="865">
        <v>0</v>
      </c>
      <c r="P339" s="865">
        <v>0</v>
      </c>
      <c r="Q339" s="865">
        <v>0</v>
      </c>
      <c r="R339" s="865">
        <v>0</v>
      </c>
      <c r="S339" s="865">
        <v>0</v>
      </c>
      <c r="T339" s="865">
        <v>0</v>
      </c>
      <c r="U339" s="865">
        <v>0</v>
      </c>
      <c r="V339" s="865">
        <v>0</v>
      </c>
      <c r="W339" s="865">
        <v>0</v>
      </c>
      <c r="X339" s="865">
        <v>0</v>
      </c>
      <c r="Y339" s="865">
        <v>0</v>
      </c>
      <c r="Z339" s="865">
        <v>0</v>
      </c>
      <c r="AA339" s="865">
        <v>0</v>
      </c>
      <c r="AB339" s="865">
        <v>0</v>
      </c>
      <c r="AC339" s="865">
        <v>0</v>
      </c>
      <c r="AD339" s="865">
        <v>0</v>
      </c>
      <c r="AE339" s="865">
        <v>0</v>
      </c>
      <c r="AF339" s="865">
        <v>0</v>
      </c>
      <c r="AG339" s="865">
        <v>0</v>
      </c>
      <c r="AH339" s="865">
        <v>0</v>
      </c>
      <c r="AI339" s="865">
        <v>0</v>
      </c>
      <c r="AJ339" s="865">
        <v>0</v>
      </c>
      <c r="AK339" s="865">
        <v>0</v>
      </c>
      <c r="AL339" s="865">
        <v>0</v>
      </c>
      <c r="AM339" s="865">
        <v>0</v>
      </c>
      <c r="AN339" s="865">
        <v>0</v>
      </c>
      <c r="AO339" s="865">
        <v>0</v>
      </c>
      <c r="AP339" s="865">
        <v>0</v>
      </c>
      <c r="AQ339" s="865">
        <v>0</v>
      </c>
      <c r="AR339" s="865">
        <v>0</v>
      </c>
      <c r="AS339" s="865">
        <v>0</v>
      </c>
      <c r="AT339" s="865">
        <v>0</v>
      </c>
      <c r="AU339" s="865">
        <v>0</v>
      </c>
      <c r="AV339" s="865">
        <v>0</v>
      </c>
      <c r="AW339" s="865">
        <v>0</v>
      </c>
      <c r="AX339" s="865">
        <v>0</v>
      </c>
      <c r="AY339" s="865">
        <v>0</v>
      </c>
      <c r="AZ339" s="865">
        <v>0</v>
      </c>
      <c r="BA339" s="865">
        <v>0</v>
      </c>
      <c r="BB339" s="865">
        <v>0</v>
      </c>
      <c r="BC339" s="865">
        <v>0</v>
      </c>
      <c r="BD339" s="865">
        <v>0</v>
      </c>
      <c r="BE339" s="865">
        <v>0</v>
      </c>
      <c r="BF339" s="865">
        <v>0</v>
      </c>
      <c r="BG339" s="865">
        <v>0</v>
      </c>
      <c r="BH339" s="865">
        <v>0</v>
      </c>
      <c r="BI339" s="865">
        <v>0</v>
      </c>
      <c r="BJ339" s="865">
        <v>0</v>
      </c>
      <c r="BK339" s="865">
        <v>0</v>
      </c>
      <c r="BL339" s="865">
        <v>0</v>
      </c>
      <c r="BM339" s="865">
        <v>0</v>
      </c>
      <c r="BN339" s="865">
        <v>0</v>
      </c>
      <c r="BO339" s="865">
        <v>0</v>
      </c>
      <c r="BP339" s="865">
        <v>0</v>
      </c>
      <c r="BQ339" s="865">
        <v>0</v>
      </c>
      <c r="BR339" s="865">
        <v>0</v>
      </c>
      <c r="BS339" s="865">
        <v>0</v>
      </c>
      <c r="BT339" s="865">
        <v>0</v>
      </c>
      <c r="BU339" s="865">
        <v>0</v>
      </c>
      <c r="BV339" s="865">
        <v>0</v>
      </c>
      <c r="BW339" s="865">
        <v>0</v>
      </c>
      <c r="BX339" s="865">
        <v>0</v>
      </c>
      <c r="BY339" s="865">
        <v>0</v>
      </c>
      <c r="BZ339" s="865">
        <v>0</v>
      </c>
      <c r="CA339" s="865">
        <v>0</v>
      </c>
      <c r="CB339" s="865">
        <v>0</v>
      </c>
      <c r="CC339" s="865">
        <v>0</v>
      </c>
      <c r="CD339" s="865">
        <v>0</v>
      </c>
      <c r="CE339" s="865">
        <v>0</v>
      </c>
      <c r="CF339" s="865">
        <v>0</v>
      </c>
      <c r="CG339" s="865">
        <v>0</v>
      </c>
      <c r="CH339" s="865">
        <v>0</v>
      </c>
      <c r="CI339" s="865">
        <v>0</v>
      </c>
      <c r="CJ339" s="865">
        <v>0</v>
      </c>
      <c r="CK339" s="865">
        <v>0</v>
      </c>
      <c r="CL339" s="865">
        <v>0</v>
      </c>
      <c r="CM339" s="865">
        <v>0</v>
      </c>
      <c r="CN339" s="865">
        <v>0</v>
      </c>
      <c r="CO339" s="865">
        <v>0</v>
      </c>
      <c r="CP339" s="865">
        <v>0</v>
      </c>
      <c r="CQ339" s="865">
        <v>0</v>
      </c>
      <c r="CR339" s="865">
        <v>0</v>
      </c>
      <c r="CS339" s="865">
        <v>0</v>
      </c>
      <c r="CT339" s="865">
        <v>0</v>
      </c>
      <c r="CU339" s="865">
        <v>0</v>
      </c>
      <c r="CV339" s="865">
        <v>0</v>
      </c>
      <c r="CW339" s="865">
        <v>0</v>
      </c>
      <c r="CX339" s="865">
        <v>0</v>
      </c>
      <c r="CY339" s="865">
        <v>0</v>
      </c>
      <c r="CZ339" s="865">
        <v>0</v>
      </c>
      <c r="DA339" s="865">
        <v>0</v>
      </c>
      <c r="DB339" s="865">
        <v>0</v>
      </c>
      <c r="DC339" s="865">
        <v>0</v>
      </c>
      <c r="DD339" s="865">
        <v>0</v>
      </c>
      <c r="DE339" s="865">
        <v>0</v>
      </c>
      <c r="DF339" s="865">
        <v>0</v>
      </c>
      <c r="DG339" s="865">
        <v>0</v>
      </c>
      <c r="DH339" s="865">
        <v>0</v>
      </c>
      <c r="DI339" s="865">
        <v>0</v>
      </c>
      <c r="DJ339" s="865">
        <v>0</v>
      </c>
      <c r="DK339" s="865">
        <v>0</v>
      </c>
      <c r="DL339" s="865">
        <v>0</v>
      </c>
      <c r="DM339" s="865">
        <v>0</v>
      </c>
      <c r="DN339" s="865">
        <v>0</v>
      </c>
      <c r="DO339" s="865">
        <v>0</v>
      </c>
      <c r="DP339" s="865">
        <v>0</v>
      </c>
      <c r="DQ339" s="865">
        <v>0</v>
      </c>
      <c r="DR339" s="865">
        <v>0</v>
      </c>
      <c r="DS339" s="865">
        <v>0</v>
      </c>
      <c r="DT339" s="865">
        <v>0</v>
      </c>
      <c r="DU339" s="865">
        <v>0</v>
      </c>
      <c r="DV339" s="865">
        <v>0</v>
      </c>
      <c r="DW339" s="865">
        <v>0</v>
      </c>
      <c r="DX339" s="865">
        <v>0</v>
      </c>
      <c r="DY339" s="865">
        <v>0</v>
      </c>
      <c r="DZ339" s="865">
        <v>0</v>
      </c>
      <c r="EA339" s="865">
        <v>0</v>
      </c>
      <c r="EB339" s="865">
        <v>0</v>
      </c>
      <c r="EC339" s="865">
        <v>0</v>
      </c>
      <c r="ED339" s="865">
        <v>0</v>
      </c>
      <c r="EE339" s="865">
        <v>0</v>
      </c>
      <c r="EF339" s="865">
        <v>0</v>
      </c>
      <c r="EG339" s="865">
        <v>0</v>
      </c>
      <c r="EH339" s="865">
        <v>0</v>
      </c>
      <c r="EI339" s="865">
        <v>0</v>
      </c>
      <c r="EJ339" s="865">
        <v>0</v>
      </c>
      <c r="EK339" s="865">
        <v>0</v>
      </c>
      <c r="EL339" s="865">
        <v>0</v>
      </c>
      <c r="EM339" s="865">
        <v>0</v>
      </c>
      <c r="EN339" s="865">
        <v>0</v>
      </c>
      <c r="EO339" s="865">
        <v>0</v>
      </c>
      <c r="EP339" s="865">
        <v>0</v>
      </c>
      <c r="EQ339" s="865">
        <v>0</v>
      </c>
      <c r="ER339" s="865">
        <v>0</v>
      </c>
      <c r="ES339" s="865">
        <v>0</v>
      </c>
      <c r="ET339" s="865">
        <v>0</v>
      </c>
      <c r="EU339" s="865">
        <v>0</v>
      </c>
      <c r="EV339" s="865">
        <v>0</v>
      </c>
      <c r="EW339" s="865">
        <v>0</v>
      </c>
      <c r="EX339" s="865">
        <v>0</v>
      </c>
      <c r="EY339" s="865">
        <v>0</v>
      </c>
      <c r="EZ339" s="865">
        <v>0</v>
      </c>
      <c r="FA339" s="865">
        <v>0</v>
      </c>
      <c r="FB339" s="865">
        <v>0</v>
      </c>
      <c r="FC339" s="865">
        <v>0</v>
      </c>
      <c r="FD339" s="865">
        <v>0</v>
      </c>
      <c r="FE339" s="865">
        <v>0</v>
      </c>
      <c r="FF339" s="865">
        <v>0</v>
      </c>
      <c r="FG339" s="865">
        <v>0</v>
      </c>
      <c r="FH339" s="865">
        <v>0</v>
      </c>
      <c r="FI339" s="865">
        <v>0</v>
      </c>
      <c r="FJ339" s="865">
        <v>0</v>
      </c>
      <c r="FK339" s="865">
        <v>0</v>
      </c>
      <c r="FL339" s="865">
        <v>0</v>
      </c>
      <c r="FM339" s="865">
        <v>0</v>
      </c>
      <c r="FN339" s="865">
        <v>0</v>
      </c>
      <c r="FO339" s="865">
        <v>0</v>
      </c>
      <c r="FP339" s="865">
        <v>0</v>
      </c>
      <c r="FQ339" s="865">
        <v>0</v>
      </c>
      <c r="FR339" s="865">
        <v>0</v>
      </c>
      <c r="FS339" s="865">
        <v>0</v>
      </c>
      <c r="FT339" s="865">
        <v>0</v>
      </c>
      <c r="FU339" s="865">
        <v>0</v>
      </c>
      <c r="FV339" s="865">
        <v>0</v>
      </c>
      <c r="FW339" s="865">
        <v>0</v>
      </c>
      <c r="FX339" s="865">
        <v>0</v>
      </c>
      <c r="FY339" s="865">
        <v>0</v>
      </c>
      <c r="FZ339" s="865">
        <v>0</v>
      </c>
      <c r="GA339" s="865">
        <v>0</v>
      </c>
      <c r="GB339" s="865">
        <v>0</v>
      </c>
      <c r="GC339" s="865">
        <v>0</v>
      </c>
      <c r="GD339" s="865">
        <v>0</v>
      </c>
      <c r="GE339" s="865">
        <v>0</v>
      </c>
      <c r="GF339" s="865">
        <v>0</v>
      </c>
      <c r="GG339" s="865">
        <v>0</v>
      </c>
      <c r="GH339" s="865">
        <v>0</v>
      </c>
      <c r="GI339" s="865">
        <v>0</v>
      </c>
      <c r="GJ339" s="865">
        <v>0</v>
      </c>
      <c r="GK339" s="865">
        <v>0</v>
      </c>
      <c r="GL339" s="865">
        <v>0</v>
      </c>
      <c r="GM339" s="865">
        <v>0</v>
      </c>
      <c r="GN339" s="865">
        <v>0</v>
      </c>
      <c r="GO339" s="865">
        <v>0</v>
      </c>
      <c r="GP339" s="865">
        <v>0</v>
      </c>
      <c r="GQ339" s="865">
        <v>0</v>
      </c>
      <c r="GR339" s="865">
        <v>0</v>
      </c>
      <c r="GS339" s="865">
        <v>0</v>
      </c>
      <c r="GT339" s="865">
        <v>0</v>
      </c>
      <c r="GU339" s="865">
        <v>0</v>
      </c>
      <c r="GV339" s="865">
        <v>0</v>
      </c>
      <c r="GW339" s="865">
        <v>0</v>
      </c>
      <c r="GX339" s="865">
        <v>0</v>
      </c>
      <c r="GY339" s="865">
        <v>0</v>
      </c>
      <c r="GZ339" s="865">
        <v>0</v>
      </c>
      <c r="HA339" s="865">
        <v>0</v>
      </c>
      <c r="HB339" s="865">
        <v>0</v>
      </c>
      <c r="HC339" s="865">
        <v>0</v>
      </c>
      <c r="HD339" s="865">
        <v>0</v>
      </c>
      <c r="HE339" s="865">
        <v>0</v>
      </c>
      <c r="HF339" s="865">
        <v>0</v>
      </c>
      <c r="HG339" s="865">
        <v>0</v>
      </c>
      <c r="HH339" s="865">
        <v>0</v>
      </c>
      <c r="HI339" s="865">
        <v>0</v>
      </c>
      <c r="HJ339" s="865">
        <v>0</v>
      </c>
      <c r="HK339" s="865">
        <v>0</v>
      </c>
      <c r="HL339" s="865">
        <v>0</v>
      </c>
      <c r="HM339" s="865">
        <v>0</v>
      </c>
      <c r="HN339" s="865">
        <v>0</v>
      </c>
      <c r="HO339" s="865">
        <v>0</v>
      </c>
      <c r="HP339" s="865">
        <v>0</v>
      </c>
      <c r="HQ339" s="865">
        <v>0</v>
      </c>
      <c r="HR339" s="865">
        <v>0</v>
      </c>
      <c r="HS339" s="865">
        <v>0</v>
      </c>
      <c r="HT339" s="865">
        <v>0</v>
      </c>
      <c r="HU339" s="865">
        <v>0</v>
      </c>
      <c r="HV339" s="865">
        <v>0</v>
      </c>
      <c r="HW339" s="865">
        <v>0</v>
      </c>
      <c r="HX339" s="865">
        <v>0</v>
      </c>
      <c r="HY339" s="865">
        <v>0</v>
      </c>
      <c r="HZ339" s="865">
        <v>0</v>
      </c>
      <c r="IA339" s="865">
        <v>0</v>
      </c>
      <c r="IB339" s="865">
        <v>0</v>
      </c>
      <c r="IC339" s="865">
        <v>0</v>
      </c>
      <c r="ID339" s="865">
        <v>0</v>
      </c>
      <c r="IE339" s="865">
        <v>0</v>
      </c>
      <c r="IF339" s="865">
        <v>0</v>
      </c>
      <c r="IG339" s="865">
        <v>0</v>
      </c>
      <c r="IH339" s="865">
        <v>0</v>
      </c>
      <c r="II339" s="865">
        <v>0</v>
      </c>
      <c r="IJ339" s="865">
        <v>0</v>
      </c>
      <c r="IK339" s="865">
        <v>0</v>
      </c>
      <c r="IL339" s="865">
        <v>0</v>
      </c>
      <c r="IM339" s="865">
        <v>0</v>
      </c>
      <c r="IN339" s="865">
        <v>0</v>
      </c>
      <c r="IO339" s="865">
        <v>0</v>
      </c>
      <c r="IP339" s="865">
        <v>0</v>
      </c>
      <c r="IQ339" s="865">
        <v>0</v>
      </c>
      <c r="IR339" s="865">
        <v>0</v>
      </c>
      <c r="IS339" s="865">
        <v>0</v>
      </c>
      <c r="IT339" s="865">
        <v>0</v>
      </c>
      <c r="IU339" s="865">
        <v>0</v>
      </c>
      <c r="IV339" s="865">
        <v>0</v>
      </c>
      <c r="IW339" s="865">
        <v>0</v>
      </c>
      <c r="IX339" s="865">
        <v>0</v>
      </c>
      <c r="IY339" s="865">
        <v>0</v>
      </c>
      <c r="IZ339" s="865">
        <v>0</v>
      </c>
      <c r="JA339" s="865">
        <v>0</v>
      </c>
      <c r="JB339" s="865">
        <v>0</v>
      </c>
      <c r="JC339" s="865">
        <v>0</v>
      </c>
      <c r="JD339" s="865">
        <v>0</v>
      </c>
      <c r="JE339" s="865">
        <v>0</v>
      </c>
      <c r="JF339" s="865">
        <v>0</v>
      </c>
      <c r="JG339" s="865">
        <v>0</v>
      </c>
      <c r="JH339" s="865">
        <v>0</v>
      </c>
      <c r="JI339" s="865">
        <v>0</v>
      </c>
      <c r="JJ339" s="865">
        <v>0</v>
      </c>
      <c r="JK339" s="865">
        <v>0</v>
      </c>
      <c r="JL339" s="865">
        <v>0</v>
      </c>
      <c r="JM339" s="865">
        <v>0</v>
      </c>
      <c r="JN339" s="865">
        <v>0</v>
      </c>
      <c r="JO339" s="865">
        <v>0</v>
      </c>
      <c r="JP339" s="865">
        <v>0</v>
      </c>
      <c r="JQ339" s="865">
        <v>0</v>
      </c>
      <c r="JR339" s="865">
        <v>0</v>
      </c>
      <c r="JS339" s="865">
        <v>0</v>
      </c>
      <c r="JT339" s="865">
        <v>0</v>
      </c>
      <c r="JU339" s="865">
        <v>0</v>
      </c>
      <c r="JV339" s="865">
        <v>0</v>
      </c>
      <c r="JW339" s="865">
        <v>0</v>
      </c>
      <c r="JX339" s="865">
        <v>0</v>
      </c>
      <c r="JY339" s="865">
        <v>0</v>
      </c>
      <c r="JZ339" s="865">
        <v>0</v>
      </c>
      <c r="KA339" s="865">
        <v>0</v>
      </c>
      <c r="KB339" s="865">
        <v>0</v>
      </c>
      <c r="KC339" s="865">
        <v>0</v>
      </c>
      <c r="KD339" s="865">
        <v>0</v>
      </c>
      <c r="KE339" s="865">
        <v>0</v>
      </c>
      <c r="KF339" s="865">
        <v>0</v>
      </c>
      <c r="KG339" s="865">
        <v>0</v>
      </c>
      <c r="KH339" s="865">
        <v>0</v>
      </c>
      <c r="KI339" s="865">
        <v>0</v>
      </c>
      <c r="KJ339" s="865">
        <v>0</v>
      </c>
      <c r="KK339" s="865">
        <v>0</v>
      </c>
      <c r="KL339" s="865">
        <v>0</v>
      </c>
      <c r="KM339" s="865">
        <v>0</v>
      </c>
      <c r="KN339" s="865">
        <v>0</v>
      </c>
      <c r="KO339" s="865">
        <v>0</v>
      </c>
      <c r="KP339" s="865">
        <v>0</v>
      </c>
      <c r="KQ339" s="865">
        <v>0</v>
      </c>
      <c r="KR339" s="865">
        <v>0</v>
      </c>
      <c r="KS339" s="865">
        <v>0</v>
      </c>
      <c r="KT339" s="865">
        <v>0</v>
      </c>
      <c r="KU339" s="865">
        <v>0</v>
      </c>
      <c r="KV339" s="865">
        <v>0</v>
      </c>
      <c r="KW339" s="865">
        <v>0</v>
      </c>
      <c r="KX339" s="865">
        <v>0</v>
      </c>
      <c r="KY339" s="865">
        <v>0</v>
      </c>
      <c r="KZ339" s="865">
        <v>0</v>
      </c>
      <c r="LA339" s="865">
        <v>0</v>
      </c>
      <c r="LB339" s="865">
        <v>0</v>
      </c>
      <c r="LC339" s="865">
        <v>0</v>
      </c>
      <c r="LD339" s="865">
        <v>0</v>
      </c>
      <c r="LE339" s="865">
        <v>0</v>
      </c>
      <c r="LF339" s="865">
        <v>0</v>
      </c>
      <c r="LG339" s="865">
        <v>0</v>
      </c>
      <c r="LH339" s="865">
        <v>0</v>
      </c>
      <c r="LI339" s="865">
        <v>0</v>
      </c>
      <c r="LJ339" s="865">
        <v>0</v>
      </c>
      <c r="LK339" s="865">
        <v>0</v>
      </c>
      <c r="LL339" s="865">
        <v>0</v>
      </c>
      <c r="LM339" s="865">
        <v>0</v>
      </c>
      <c r="LN339" s="865">
        <v>0</v>
      </c>
      <c r="LO339" s="865">
        <v>0</v>
      </c>
      <c r="LP339" s="865">
        <v>0</v>
      </c>
      <c r="LQ339" s="865">
        <v>0</v>
      </c>
      <c r="LR339" s="865">
        <v>0</v>
      </c>
      <c r="LS339" s="865">
        <v>0</v>
      </c>
      <c r="LT339" s="865">
        <v>0</v>
      </c>
      <c r="LU339" s="865">
        <v>0</v>
      </c>
      <c r="LV339" s="865">
        <v>0</v>
      </c>
      <c r="LW339" s="865">
        <v>0</v>
      </c>
      <c r="LX339" s="865">
        <v>0</v>
      </c>
      <c r="LY339" s="865">
        <v>0</v>
      </c>
      <c r="LZ339" s="865">
        <v>0</v>
      </c>
      <c r="MA339" s="865">
        <v>0</v>
      </c>
      <c r="MB339" s="865">
        <v>0</v>
      </c>
      <c r="MC339" s="865">
        <v>0</v>
      </c>
      <c r="MD339" s="865">
        <v>0</v>
      </c>
      <c r="ME339" s="865">
        <v>0</v>
      </c>
      <c r="MF339" s="865">
        <v>0</v>
      </c>
      <c r="MG339" s="865">
        <v>0</v>
      </c>
      <c r="MH339" s="865">
        <v>0</v>
      </c>
      <c r="MI339" s="865">
        <v>0</v>
      </c>
      <c r="MJ339" s="865">
        <v>0</v>
      </c>
      <c r="MK339" s="865">
        <v>0</v>
      </c>
      <c r="ML339" s="865">
        <v>0</v>
      </c>
      <c r="MM339" s="865">
        <v>0</v>
      </c>
      <c r="MN339" s="865">
        <v>0</v>
      </c>
      <c r="MO339" s="865">
        <v>0</v>
      </c>
      <c r="MP339" s="865">
        <v>0</v>
      </c>
      <c r="MQ339" s="865">
        <v>0</v>
      </c>
      <c r="MR339" s="865">
        <v>0</v>
      </c>
      <c r="MS339" s="865">
        <v>0</v>
      </c>
      <c r="MT339" s="865">
        <v>0</v>
      </c>
      <c r="MU339" s="865">
        <v>0</v>
      </c>
      <c r="MV339" s="865">
        <v>0</v>
      </c>
      <c r="MW339" s="865">
        <v>0</v>
      </c>
      <c r="MX339" s="865">
        <v>0</v>
      </c>
      <c r="MY339" s="865">
        <v>0</v>
      </c>
      <c r="MZ339" s="865">
        <v>0</v>
      </c>
      <c r="NA339" s="865">
        <v>0</v>
      </c>
      <c r="NB339" s="865">
        <v>0</v>
      </c>
      <c r="NC339" s="865">
        <v>0</v>
      </c>
      <c r="ND339" s="865">
        <v>0</v>
      </c>
      <c r="NE339" s="865">
        <v>0</v>
      </c>
      <c r="NF339" s="865">
        <v>0</v>
      </c>
      <c r="NG339" s="865">
        <v>0</v>
      </c>
      <c r="NH339" s="865">
        <v>0</v>
      </c>
      <c r="NI339" s="865">
        <v>0</v>
      </c>
      <c r="NJ339" s="865">
        <v>0</v>
      </c>
      <c r="NK339" s="865">
        <v>0</v>
      </c>
      <c r="NL339" s="865">
        <v>0</v>
      </c>
      <c r="NM339" s="865">
        <v>0</v>
      </c>
      <c r="NN339" s="865">
        <v>0</v>
      </c>
      <c r="NO339" s="865">
        <v>0</v>
      </c>
      <c r="NP339" s="865">
        <v>0</v>
      </c>
      <c r="NQ339" s="865">
        <v>0</v>
      </c>
      <c r="NR339" s="865">
        <v>0</v>
      </c>
      <c r="NS339" s="865">
        <v>0</v>
      </c>
      <c r="NT339" s="865">
        <v>0</v>
      </c>
      <c r="NU339" s="865">
        <v>0</v>
      </c>
      <c r="NV339" s="865">
        <v>0</v>
      </c>
      <c r="NW339" s="865">
        <v>0</v>
      </c>
      <c r="NX339" s="865">
        <v>0</v>
      </c>
      <c r="NY339" s="865">
        <v>0</v>
      </c>
      <c r="NZ339" s="865">
        <v>0</v>
      </c>
      <c r="OA339" s="865">
        <v>0</v>
      </c>
      <c r="OB339" s="865">
        <v>0</v>
      </c>
      <c r="OC339" s="865">
        <v>0</v>
      </c>
      <c r="OD339" s="865">
        <v>0</v>
      </c>
      <c r="OE339" s="865">
        <v>0</v>
      </c>
      <c r="OF339" s="865">
        <v>0</v>
      </c>
      <c r="OG339" s="865">
        <v>0</v>
      </c>
      <c r="OH339" s="865">
        <v>0</v>
      </c>
      <c r="OI339" s="865">
        <v>0</v>
      </c>
      <c r="OJ339" s="865">
        <v>0</v>
      </c>
      <c r="OK339" s="865">
        <v>0</v>
      </c>
      <c r="OL339" s="865">
        <v>0</v>
      </c>
      <c r="OM339" s="865">
        <v>0</v>
      </c>
      <c r="ON339" s="865">
        <v>0</v>
      </c>
      <c r="OO339" s="865">
        <v>0</v>
      </c>
      <c r="OP339" s="865">
        <v>0</v>
      </c>
      <c r="OQ339" s="865">
        <v>0</v>
      </c>
      <c r="OR339" s="865">
        <v>0</v>
      </c>
      <c r="OS339" s="865">
        <v>0</v>
      </c>
      <c r="OT339" s="865">
        <v>0</v>
      </c>
      <c r="OU339" s="865">
        <v>0</v>
      </c>
      <c r="OV339" s="865">
        <v>0</v>
      </c>
      <c r="OW339" s="865">
        <v>0</v>
      </c>
      <c r="OX339" s="865">
        <v>0</v>
      </c>
      <c r="OY339" s="865">
        <v>0</v>
      </c>
      <c r="OZ339" s="865">
        <v>0</v>
      </c>
      <c r="PA339" s="865">
        <v>0</v>
      </c>
      <c r="PB339" s="865">
        <v>0</v>
      </c>
      <c r="PC339" s="865">
        <v>0</v>
      </c>
      <c r="PD339" s="865">
        <v>0</v>
      </c>
      <c r="PE339" s="865">
        <v>0</v>
      </c>
      <c r="PF339" s="865">
        <v>0</v>
      </c>
      <c r="PG339" s="865">
        <v>0</v>
      </c>
      <c r="PH339" s="865">
        <v>0</v>
      </c>
      <c r="PI339" s="865">
        <v>0</v>
      </c>
      <c r="PJ339" s="865">
        <v>0</v>
      </c>
      <c r="PK339" s="865">
        <v>0</v>
      </c>
      <c r="PL339" s="865">
        <v>0</v>
      </c>
      <c r="PM339" s="865">
        <v>0</v>
      </c>
      <c r="PN339" s="865">
        <v>0</v>
      </c>
      <c r="PO339" s="865">
        <v>0</v>
      </c>
      <c r="PP339" s="865">
        <v>0</v>
      </c>
      <c r="PQ339" s="865">
        <v>0</v>
      </c>
      <c r="PR339" s="865">
        <v>0</v>
      </c>
      <c r="PS339" s="865">
        <v>0</v>
      </c>
      <c r="PT339" s="865">
        <v>0</v>
      </c>
      <c r="PU339" s="865">
        <v>0</v>
      </c>
      <c r="PV339" s="865">
        <v>0</v>
      </c>
      <c r="PW339" s="865">
        <v>0</v>
      </c>
      <c r="PX339" s="865">
        <v>0</v>
      </c>
      <c r="PY339" s="865">
        <v>0</v>
      </c>
      <c r="PZ339" s="865">
        <v>0</v>
      </c>
      <c r="QA339" s="865">
        <v>0</v>
      </c>
      <c r="QB339" s="865">
        <v>0</v>
      </c>
      <c r="QC339" s="865">
        <v>0</v>
      </c>
      <c r="QD339" s="865">
        <v>0</v>
      </c>
      <c r="QE339" s="865">
        <v>0</v>
      </c>
      <c r="QF339" s="865">
        <v>0</v>
      </c>
      <c r="QG339" s="865">
        <v>0</v>
      </c>
      <c r="QH339" s="865">
        <v>0</v>
      </c>
      <c r="QI339" s="865">
        <v>0</v>
      </c>
      <c r="QJ339" s="865">
        <v>0</v>
      </c>
      <c r="QK339" s="865">
        <v>0</v>
      </c>
      <c r="QL339" s="865">
        <v>0</v>
      </c>
      <c r="QM339" s="865">
        <v>0</v>
      </c>
      <c r="QN339" s="865">
        <v>0</v>
      </c>
      <c r="QO339" s="865">
        <v>0</v>
      </c>
      <c r="QP339" s="865">
        <v>0</v>
      </c>
      <c r="QQ339" s="865">
        <v>0</v>
      </c>
      <c r="QR339" s="865">
        <v>0</v>
      </c>
      <c r="QS339" s="865">
        <v>0</v>
      </c>
      <c r="QT339" s="865">
        <v>0</v>
      </c>
      <c r="QU339" s="865">
        <v>0</v>
      </c>
      <c r="QV339" s="865">
        <v>0</v>
      </c>
      <c r="QW339" s="865">
        <v>0</v>
      </c>
      <c r="QX339" s="865">
        <v>0</v>
      </c>
      <c r="QY339" s="865">
        <v>0</v>
      </c>
      <c r="QZ339" s="865">
        <v>0</v>
      </c>
      <c r="RA339" s="865">
        <v>0</v>
      </c>
      <c r="RB339" s="865">
        <v>0</v>
      </c>
      <c r="RC339" s="865">
        <v>0</v>
      </c>
      <c r="RD339" s="865">
        <v>0</v>
      </c>
      <c r="RE339" s="865">
        <v>0</v>
      </c>
      <c r="RF339" s="865">
        <v>0</v>
      </c>
      <c r="RG339" s="865">
        <v>0</v>
      </c>
      <c r="RH339" s="865">
        <v>0</v>
      </c>
      <c r="RI339" s="865">
        <v>0</v>
      </c>
      <c r="RJ339" s="865">
        <v>0</v>
      </c>
      <c r="RK339" s="865">
        <v>0</v>
      </c>
      <c r="RL339" s="865">
        <v>0</v>
      </c>
      <c r="RM339" s="865">
        <v>0</v>
      </c>
      <c r="RN339" s="865">
        <v>0</v>
      </c>
      <c r="RO339" s="865">
        <v>0</v>
      </c>
      <c r="RP339" s="865">
        <v>0</v>
      </c>
      <c r="RQ339" s="865">
        <v>0</v>
      </c>
      <c r="RR339" s="865">
        <v>0</v>
      </c>
      <c r="RS339" s="865">
        <v>0</v>
      </c>
      <c r="RT339" s="865">
        <v>0</v>
      </c>
      <c r="RU339" s="865">
        <v>0</v>
      </c>
      <c r="RV339" s="865">
        <v>0</v>
      </c>
      <c r="RW339" s="865">
        <v>0</v>
      </c>
      <c r="RX339" s="865">
        <v>0</v>
      </c>
      <c r="RY339" s="865">
        <v>0</v>
      </c>
      <c r="RZ339" s="865">
        <v>0</v>
      </c>
      <c r="SA339" s="865">
        <v>0</v>
      </c>
      <c r="SB339" s="865">
        <v>0</v>
      </c>
      <c r="SC339" s="865">
        <v>0</v>
      </c>
      <c r="SD339" s="865">
        <v>0</v>
      </c>
      <c r="SE339" s="865">
        <v>0</v>
      </c>
      <c r="SF339" s="865">
        <v>0</v>
      </c>
      <c r="SG339" s="865">
        <v>0</v>
      </c>
      <c r="SH339" s="865">
        <v>0</v>
      </c>
      <c r="SI339" s="865">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758</v>
      </c>
      <c r="J340" s="601"/>
      <c r="K340" s="861">
        <v>0</v>
      </c>
      <c r="L340" s="861">
        <v>0</v>
      </c>
      <c r="M340" s="861">
        <v>0</v>
      </c>
      <c r="N340" s="861">
        <v>0</v>
      </c>
      <c r="O340" s="861">
        <v>0</v>
      </c>
      <c r="P340" s="861">
        <v>0</v>
      </c>
      <c r="Q340" s="861">
        <v>0</v>
      </c>
      <c r="R340" s="861">
        <v>0</v>
      </c>
      <c r="S340" s="861">
        <v>0</v>
      </c>
      <c r="T340" s="861">
        <v>0</v>
      </c>
      <c r="U340" s="861">
        <v>0</v>
      </c>
      <c r="V340" s="861">
        <v>0</v>
      </c>
      <c r="W340" s="861">
        <v>0</v>
      </c>
      <c r="X340" s="861">
        <v>0</v>
      </c>
      <c r="Y340" s="861">
        <v>0</v>
      </c>
      <c r="Z340" s="861">
        <v>0</v>
      </c>
      <c r="AA340" s="861">
        <v>0</v>
      </c>
      <c r="AB340" s="861">
        <v>0</v>
      </c>
      <c r="AC340" s="861">
        <v>0</v>
      </c>
      <c r="AD340" s="861">
        <v>0</v>
      </c>
      <c r="AE340" s="861">
        <v>0</v>
      </c>
      <c r="AF340" s="861">
        <v>0</v>
      </c>
      <c r="AG340" s="861">
        <v>0</v>
      </c>
      <c r="AH340" s="861">
        <v>0</v>
      </c>
      <c r="AI340" s="861">
        <v>0</v>
      </c>
      <c r="AJ340" s="861">
        <v>0</v>
      </c>
      <c r="AK340" s="861">
        <v>0</v>
      </c>
      <c r="AL340" s="861">
        <v>0</v>
      </c>
      <c r="AM340" s="861">
        <v>0</v>
      </c>
      <c r="AN340" s="861">
        <v>0</v>
      </c>
      <c r="AO340" s="861">
        <v>0</v>
      </c>
      <c r="AP340" s="861">
        <v>0</v>
      </c>
      <c r="AQ340" s="861">
        <v>0</v>
      </c>
      <c r="AR340" s="861">
        <v>0</v>
      </c>
      <c r="AS340" s="861">
        <v>0</v>
      </c>
      <c r="AT340" s="861">
        <v>0</v>
      </c>
      <c r="AU340" s="861">
        <v>0</v>
      </c>
      <c r="AV340" s="861">
        <v>0</v>
      </c>
      <c r="AW340" s="861">
        <v>0</v>
      </c>
      <c r="AX340" s="861">
        <v>0</v>
      </c>
      <c r="AY340" s="861">
        <v>0</v>
      </c>
      <c r="AZ340" s="861">
        <v>0</v>
      </c>
      <c r="BA340" s="861">
        <v>0</v>
      </c>
      <c r="BB340" s="861">
        <v>0</v>
      </c>
      <c r="BC340" s="861">
        <v>0</v>
      </c>
      <c r="BD340" s="861">
        <v>0</v>
      </c>
      <c r="BE340" s="861">
        <v>0</v>
      </c>
      <c r="BF340" s="861">
        <v>0</v>
      </c>
      <c r="BG340" s="861">
        <v>0</v>
      </c>
      <c r="BH340" s="861">
        <v>0</v>
      </c>
      <c r="BI340" s="861">
        <v>0</v>
      </c>
      <c r="BJ340" s="861">
        <v>0</v>
      </c>
      <c r="BK340" s="861">
        <v>0</v>
      </c>
      <c r="BL340" s="861">
        <v>0</v>
      </c>
      <c r="BM340" s="861">
        <v>0</v>
      </c>
      <c r="BN340" s="861">
        <v>0</v>
      </c>
      <c r="BO340" s="861">
        <v>0</v>
      </c>
      <c r="BP340" s="861">
        <v>0</v>
      </c>
      <c r="BQ340" s="861">
        <v>0</v>
      </c>
      <c r="BR340" s="861">
        <v>0</v>
      </c>
      <c r="BS340" s="861">
        <v>0</v>
      </c>
      <c r="BT340" s="861">
        <v>0</v>
      </c>
      <c r="BU340" s="861">
        <v>0</v>
      </c>
      <c r="BV340" s="861">
        <v>0</v>
      </c>
      <c r="BW340" s="861">
        <v>0</v>
      </c>
      <c r="BX340" s="861">
        <v>0</v>
      </c>
      <c r="BY340" s="861">
        <v>0</v>
      </c>
      <c r="BZ340" s="861">
        <v>0</v>
      </c>
      <c r="CA340" s="861">
        <v>0</v>
      </c>
      <c r="CB340" s="861">
        <v>0</v>
      </c>
      <c r="CC340" s="861">
        <v>0</v>
      </c>
      <c r="CD340" s="861">
        <v>0</v>
      </c>
      <c r="CE340" s="861">
        <v>0</v>
      </c>
      <c r="CF340" s="861">
        <v>0</v>
      </c>
      <c r="CG340" s="861">
        <v>0</v>
      </c>
      <c r="CH340" s="861">
        <v>0</v>
      </c>
      <c r="CI340" s="861">
        <v>0</v>
      </c>
      <c r="CJ340" s="861">
        <v>0</v>
      </c>
      <c r="CK340" s="861">
        <v>0</v>
      </c>
      <c r="CL340" s="861">
        <v>0</v>
      </c>
      <c r="CM340" s="861">
        <v>0</v>
      </c>
      <c r="CN340" s="861">
        <v>0</v>
      </c>
      <c r="CO340" s="861">
        <v>0</v>
      </c>
      <c r="CP340" s="861">
        <v>0</v>
      </c>
      <c r="CQ340" s="861">
        <v>0</v>
      </c>
      <c r="CR340" s="861">
        <v>0</v>
      </c>
      <c r="CS340" s="861">
        <v>0</v>
      </c>
      <c r="CT340" s="861">
        <v>0</v>
      </c>
      <c r="CU340" s="861">
        <v>0</v>
      </c>
      <c r="CV340" s="861">
        <v>0</v>
      </c>
      <c r="CW340" s="861">
        <v>0</v>
      </c>
      <c r="CX340" s="861">
        <v>0</v>
      </c>
      <c r="CY340" s="861">
        <v>0</v>
      </c>
      <c r="CZ340" s="861">
        <v>0</v>
      </c>
      <c r="DA340" s="861">
        <v>0</v>
      </c>
      <c r="DB340" s="861">
        <v>0</v>
      </c>
      <c r="DC340" s="861">
        <v>0</v>
      </c>
      <c r="DD340" s="861">
        <v>0</v>
      </c>
      <c r="DE340" s="861">
        <v>0</v>
      </c>
      <c r="DF340" s="861">
        <v>0</v>
      </c>
      <c r="DG340" s="861">
        <v>0</v>
      </c>
      <c r="DH340" s="861">
        <v>0</v>
      </c>
      <c r="DI340" s="861">
        <v>0</v>
      </c>
      <c r="DJ340" s="861">
        <v>0</v>
      </c>
      <c r="DK340" s="861">
        <v>0</v>
      </c>
      <c r="DL340" s="861">
        <v>0</v>
      </c>
      <c r="DM340" s="861">
        <v>0</v>
      </c>
      <c r="DN340" s="861">
        <v>0</v>
      </c>
      <c r="DO340" s="861">
        <v>0</v>
      </c>
      <c r="DP340" s="861">
        <v>0</v>
      </c>
      <c r="DQ340" s="861">
        <v>0</v>
      </c>
      <c r="DR340" s="861">
        <v>0</v>
      </c>
      <c r="DS340" s="861">
        <v>0</v>
      </c>
      <c r="DT340" s="861">
        <v>0</v>
      </c>
      <c r="DU340" s="861">
        <v>0</v>
      </c>
      <c r="DV340" s="861">
        <v>0</v>
      </c>
      <c r="DW340" s="861">
        <v>0</v>
      </c>
      <c r="DX340" s="861">
        <v>0</v>
      </c>
      <c r="DY340" s="861">
        <v>0</v>
      </c>
      <c r="DZ340" s="861">
        <v>0</v>
      </c>
      <c r="EA340" s="861">
        <v>0</v>
      </c>
      <c r="EB340" s="861">
        <v>0</v>
      </c>
      <c r="EC340" s="861">
        <v>0</v>
      </c>
      <c r="ED340" s="861">
        <v>0</v>
      </c>
      <c r="EE340" s="861">
        <v>0</v>
      </c>
      <c r="EF340" s="861">
        <v>0</v>
      </c>
      <c r="EG340" s="861">
        <v>0</v>
      </c>
      <c r="EH340" s="861">
        <v>0</v>
      </c>
      <c r="EI340" s="861">
        <v>0</v>
      </c>
      <c r="EJ340" s="861">
        <v>0</v>
      </c>
      <c r="EK340" s="861">
        <v>0</v>
      </c>
      <c r="EL340" s="861">
        <v>0</v>
      </c>
      <c r="EM340" s="861">
        <v>0</v>
      </c>
      <c r="EN340" s="861">
        <v>0</v>
      </c>
      <c r="EO340" s="861">
        <v>0</v>
      </c>
      <c r="EP340" s="861">
        <v>0</v>
      </c>
      <c r="EQ340" s="861">
        <v>0</v>
      </c>
      <c r="ER340" s="861">
        <v>0</v>
      </c>
      <c r="ES340" s="861">
        <v>0</v>
      </c>
      <c r="ET340" s="861">
        <v>0</v>
      </c>
      <c r="EU340" s="861">
        <v>0</v>
      </c>
      <c r="EV340" s="861">
        <v>0</v>
      </c>
      <c r="EW340" s="861">
        <v>0</v>
      </c>
      <c r="EX340" s="861">
        <v>0</v>
      </c>
      <c r="EY340" s="861">
        <v>0</v>
      </c>
      <c r="EZ340" s="861">
        <v>0</v>
      </c>
      <c r="FA340" s="861">
        <v>0</v>
      </c>
      <c r="FB340" s="861">
        <v>0</v>
      </c>
      <c r="FC340" s="861">
        <v>0</v>
      </c>
      <c r="FD340" s="861">
        <v>0</v>
      </c>
      <c r="FE340" s="861">
        <v>0</v>
      </c>
      <c r="FF340" s="861">
        <v>0</v>
      </c>
      <c r="FG340" s="861">
        <v>0</v>
      </c>
      <c r="FH340" s="861">
        <v>0</v>
      </c>
      <c r="FI340" s="861">
        <v>0</v>
      </c>
      <c r="FJ340" s="861">
        <v>0</v>
      </c>
      <c r="FK340" s="861">
        <v>0</v>
      </c>
      <c r="FL340" s="861">
        <v>0</v>
      </c>
      <c r="FM340" s="861">
        <v>0</v>
      </c>
      <c r="FN340" s="861">
        <v>0</v>
      </c>
      <c r="FO340" s="861">
        <v>0</v>
      </c>
      <c r="FP340" s="861">
        <v>0</v>
      </c>
      <c r="FQ340" s="861">
        <v>0</v>
      </c>
      <c r="FR340" s="861">
        <v>0</v>
      </c>
      <c r="FS340" s="861">
        <v>0</v>
      </c>
      <c r="FT340" s="861">
        <v>0</v>
      </c>
      <c r="FU340" s="861">
        <v>0</v>
      </c>
      <c r="FV340" s="861">
        <v>0</v>
      </c>
      <c r="FW340" s="861">
        <v>0</v>
      </c>
      <c r="FX340" s="861">
        <v>0</v>
      </c>
      <c r="FY340" s="861">
        <v>0</v>
      </c>
      <c r="FZ340" s="861">
        <v>0</v>
      </c>
      <c r="GA340" s="861">
        <v>0</v>
      </c>
      <c r="GB340" s="861">
        <v>0</v>
      </c>
      <c r="GC340" s="861">
        <v>0</v>
      </c>
      <c r="GD340" s="861">
        <v>0</v>
      </c>
      <c r="GE340" s="861">
        <v>0</v>
      </c>
      <c r="GF340" s="861">
        <v>0</v>
      </c>
      <c r="GG340" s="861">
        <v>0</v>
      </c>
      <c r="GH340" s="861">
        <v>0</v>
      </c>
      <c r="GI340" s="861">
        <v>0</v>
      </c>
      <c r="GJ340" s="861">
        <v>0</v>
      </c>
      <c r="GK340" s="861">
        <v>0</v>
      </c>
      <c r="GL340" s="861">
        <v>0</v>
      </c>
      <c r="GM340" s="861">
        <v>0</v>
      </c>
      <c r="GN340" s="861">
        <v>0</v>
      </c>
      <c r="GO340" s="861">
        <v>0</v>
      </c>
      <c r="GP340" s="861">
        <v>0</v>
      </c>
      <c r="GQ340" s="861">
        <v>0</v>
      </c>
      <c r="GR340" s="861">
        <v>0</v>
      </c>
      <c r="GS340" s="861">
        <v>0</v>
      </c>
      <c r="GT340" s="861">
        <v>0</v>
      </c>
      <c r="GU340" s="861">
        <v>0</v>
      </c>
      <c r="GV340" s="861">
        <v>0</v>
      </c>
      <c r="GW340" s="861">
        <v>0</v>
      </c>
      <c r="GX340" s="861">
        <v>0</v>
      </c>
      <c r="GY340" s="861">
        <v>0</v>
      </c>
      <c r="GZ340" s="861">
        <v>0</v>
      </c>
      <c r="HA340" s="861">
        <v>0</v>
      </c>
      <c r="HB340" s="861">
        <v>0</v>
      </c>
      <c r="HC340" s="861">
        <v>0</v>
      </c>
      <c r="HD340" s="861">
        <v>0</v>
      </c>
      <c r="HE340" s="861">
        <v>0</v>
      </c>
      <c r="HF340" s="861">
        <v>0</v>
      </c>
      <c r="HG340" s="861">
        <v>0</v>
      </c>
      <c r="HH340" s="861">
        <v>0</v>
      </c>
      <c r="HI340" s="861">
        <v>0</v>
      </c>
      <c r="HJ340" s="861">
        <v>0</v>
      </c>
      <c r="HK340" s="861">
        <v>0</v>
      </c>
      <c r="HL340" s="861">
        <v>0</v>
      </c>
      <c r="HM340" s="861">
        <v>0</v>
      </c>
      <c r="HN340" s="861">
        <v>0</v>
      </c>
      <c r="HO340" s="861">
        <v>0</v>
      </c>
      <c r="HP340" s="861">
        <v>0</v>
      </c>
      <c r="HQ340" s="861">
        <v>0</v>
      </c>
      <c r="HR340" s="861">
        <v>0</v>
      </c>
      <c r="HS340" s="861">
        <v>0</v>
      </c>
      <c r="HT340" s="861">
        <v>0</v>
      </c>
      <c r="HU340" s="861">
        <v>0</v>
      </c>
      <c r="HV340" s="861">
        <v>0</v>
      </c>
      <c r="HW340" s="861">
        <v>0</v>
      </c>
      <c r="HX340" s="861">
        <v>0</v>
      </c>
      <c r="HY340" s="861">
        <v>0</v>
      </c>
      <c r="HZ340" s="861">
        <v>0</v>
      </c>
      <c r="IA340" s="861">
        <v>0</v>
      </c>
      <c r="IB340" s="861">
        <v>0</v>
      </c>
      <c r="IC340" s="861">
        <v>0</v>
      </c>
      <c r="ID340" s="861">
        <v>0</v>
      </c>
      <c r="IE340" s="861">
        <v>0</v>
      </c>
      <c r="IF340" s="861">
        <v>0</v>
      </c>
      <c r="IG340" s="861">
        <v>0</v>
      </c>
      <c r="IH340" s="861">
        <v>0</v>
      </c>
      <c r="II340" s="861">
        <v>0</v>
      </c>
      <c r="IJ340" s="861">
        <v>0</v>
      </c>
      <c r="IK340" s="861">
        <v>0</v>
      </c>
      <c r="IL340" s="861">
        <v>0</v>
      </c>
      <c r="IM340" s="861">
        <v>0</v>
      </c>
      <c r="IN340" s="861">
        <v>0</v>
      </c>
      <c r="IO340" s="861">
        <v>0</v>
      </c>
      <c r="IP340" s="861">
        <v>0</v>
      </c>
      <c r="IQ340" s="861">
        <v>0</v>
      </c>
      <c r="IR340" s="861">
        <v>0</v>
      </c>
      <c r="IS340" s="861">
        <v>0</v>
      </c>
      <c r="IT340" s="861">
        <v>0</v>
      </c>
      <c r="IU340" s="861">
        <v>0</v>
      </c>
      <c r="IV340" s="861">
        <v>0</v>
      </c>
      <c r="IW340" s="861">
        <v>0</v>
      </c>
      <c r="IX340" s="861">
        <v>0</v>
      </c>
      <c r="IY340" s="861">
        <v>0</v>
      </c>
      <c r="IZ340" s="861">
        <v>0</v>
      </c>
      <c r="JA340" s="861">
        <v>0</v>
      </c>
      <c r="JB340" s="861">
        <v>0</v>
      </c>
      <c r="JC340" s="861">
        <v>0</v>
      </c>
      <c r="JD340" s="861">
        <v>0</v>
      </c>
      <c r="JE340" s="861">
        <v>0</v>
      </c>
      <c r="JF340" s="861">
        <v>0</v>
      </c>
      <c r="JG340" s="861">
        <v>0</v>
      </c>
      <c r="JH340" s="861">
        <v>0</v>
      </c>
      <c r="JI340" s="861">
        <v>0</v>
      </c>
      <c r="JJ340" s="861">
        <v>0</v>
      </c>
      <c r="JK340" s="861">
        <v>0</v>
      </c>
      <c r="JL340" s="861">
        <v>0</v>
      </c>
      <c r="JM340" s="861">
        <v>0</v>
      </c>
      <c r="JN340" s="861">
        <v>0</v>
      </c>
      <c r="JO340" s="861">
        <v>0</v>
      </c>
      <c r="JP340" s="861">
        <v>0</v>
      </c>
      <c r="JQ340" s="861">
        <v>0</v>
      </c>
      <c r="JR340" s="861">
        <v>0</v>
      </c>
      <c r="JS340" s="861">
        <v>0</v>
      </c>
      <c r="JT340" s="861">
        <v>0</v>
      </c>
      <c r="JU340" s="861">
        <v>0</v>
      </c>
      <c r="JV340" s="861">
        <v>0</v>
      </c>
      <c r="JW340" s="861">
        <v>0</v>
      </c>
      <c r="JX340" s="861">
        <v>0</v>
      </c>
      <c r="JY340" s="861">
        <v>0</v>
      </c>
      <c r="JZ340" s="861">
        <v>0</v>
      </c>
      <c r="KA340" s="861">
        <v>0</v>
      </c>
      <c r="KB340" s="861">
        <v>0</v>
      </c>
      <c r="KC340" s="861">
        <v>0</v>
      </c>
      <c r="KD340" s="861">
        <v>0</v>
      </c>
      <c r="KE340" s="861">
        <v>0</v>
      </c>
      <c r="KF340" s="861">
        <v>0</v>
      </c>
      <c r="KG340" s="861">
        <v>0</v>
      </c>
      <c r="KH340" s="861">
        <v>0</v>
      </c>
      <c r="KI340" s="861">
        <v>0</v>
      </c>
      <c r="KJ340" s="861">
        <v>0</v>
      </c>
      <c r="KK340" s="861">
        <v>0</v>
      </c>
      <c r="KL340" s="861">
        <v>0</v>
      </c>
      <c r="KM340" s="861">
        <v>0</v>
      </c>
      <c r="KN340" s="861">
        <v>0</v>
      </c>
      <c r="KO340" s="861">
        <v>0</v>
      </c>
      <c r="KP340" s="861">
        <v>0</v>
      </c>
      <c r="KQ340" s="861">
        <v>0</v>
      </c>
      <c r="KR340" s="861">
        <v>0</v>
      </c>
      <c r="KS340" s="861">
        <v>0</v>
      </c>
      <c r="KT340" s="861">
        <v>0</v>
      </c>
      <c r="KU340" s="861">
        <v>0</v>
      </c>
      <c r="KV340" s="861">
        <v>0</v>
      </c>
      <c r="KW340" s="861">
        <v>0</v>
      </c>
      <c r="KX340" s="861">
        <v>0</v>
      </c>
      <c r="KY340" s="861">
        <v>0</v>
      </c>
      <c r="KZ340" s="861">
        <v>0</v>
      </c>
      <c r="LA340" s="861">
        <v>0</v>
      </c>
      <c r="LB340" s="861">
        <v>0</v>
      </c>
      <c r="LC340" s="861">
        <v>0</v>
      </c>
      <c r="LD340" s="861">
        <v>0</v>
      </c>
      <c r="LE340" s="861">
        <v>0</v>
      </c>
      <c r="LF340" s="861">
        <v>0</v>
      </c>
      <c r="LG340" s="861">
        <v>0</v>
      </c>
      <c r="LH340" s="861">
        <v>0</v>
      </c>
      <c r="LI340" s="861">
        <v>0</v>
      </c>
      <c r="LJ340" s="861">
        <v>0</v>
      </c>
      <c r="LK340" s="861">
        <v>0</v>
      </c>
      <c r="LL340" s="861">
        <v>0</v>
      </c>
      <c r="LM340" s="861">
        <v>0</v>
      </c>
      <c r="LN340" s="861">
        <v>0</v>
      </c>
      <c r="LO340" s="861">
        <v>0</v>
      </c>
      <c r="LP340" s="861">
        <v>0</v>
      </c>
      <c r="LQ340" s="861">
        <v>0</v>
      </c>
      <c r="LR340" s="861">
        <v>0</v>
      </c>
      <c r="LS340" s="861">
        <v>0</v>
      </c>
      <c r="LT340" s="861">
        <v>0</v>
      </c>
      <c r="LU340" s="861">
        <v>0</v>
      </c>
      <c r="LV340" s="861">
        <v>0</v>
      </c>
      <c r="LW340" s="861">
        <v>0</v>
      </c>
      <c r="LX340" s="861">
        <v>0</v>
      </c>
      <c r="LY340" s="861">
        <v>0</v>
      </c>
      <c r="LZ340" s="861">
        <v>0</v>
      </c>
      <c r="MA340" s="861">
        <v>0</v>
      </c>
      <c r="MB340" s="861">
        <v>0</v>
      </c>
      <c r="MC340" s="861">
        <v>0</v>
      </c>
      <c r="MD340" s="861">
        <v>0</v>
      </c>
      <c r="ME340" s="861">
        <v>0</v>
      </c>
      <c r="MF340" s="861">
        <v>0</v>
      </c>
      <c r="MG340" s="861">
        <v>0</v>
      </c>
      <c r="MH340" s="861">
        <v>0</v>
      </c>
      <c r="MI340" s="861">
        <v>0</v>
      </c>
      <c r="MJ340" s="861">
        <v>0</v>
      </c>
      <c r="MK340" s="861">
        <v>0</v>
      </c>
      <c r="ML340" s="861">
        <v>0</v>
      </c>
      <c r="MM340" s="861">
        <v>0</v>
      </c>
      <c r="MN340" s="861">
        <v>0</v>
      </c>
      <c r="MO340" s="861">
        <v>0</v>
      </c>
      <c r="MP340" s="861">
        <v>0</v>
      </c>
      <c r="MQ340" s="861">
        <v>0</v>
      </c>
      <c r="MR340" s="861">
        <v>0</v>
      </c>
      <c r="MS340" s="861">
        <v>0</v>
      </c>
      <c r="MT340" s="861">
        <v>0</v>
      </c>
      <c r="MU340" s="861">
        <v>0</v>
      </c>
      <c r="MV340" s="861">
        <v>0</v>
      </c>
      <c r="MW340" s="861">
        <v>0</v>
      </c>
      <c r="MX340" s="861">
        <v>0</v>
      </c>
      <c r="MY340" s="861">
        <v>0</v>
      </c>
      <c r="MZ340" s="861">
        <v>0</v>
      </c>
      <c r="NA340" s="861">
        <v>0</v>
      </c>
      <c r="NB340" s="861">
        <v>0</v>
      </c>
      <c r="NC340" s="861">
        <v>0</v>
      </c>
      <c r="ND340" s="861">
        <v>0</v>
      </c>
      <c r="NE340" s="861">
        <v>0</v>
      </c>
      <c r="NF340" s="861">
        <v>0</v>
      </c>
      <c r="NG340" s="861">
        <v>0</v>
      </c>
      <c r="NH340" s="861">
        <v>0</v>
      </c>
      <c r="NI340" s="861">
        <v>0</v>
      </c>
      <c r="NJ340" s="861">
        <v>0</v>
      </c>
      <c r="NK340" s="861">
        <v>0</v>
      </c>
      <c r="NL340" s="861">
        <v>0</v>
      </c>
      <c r="NM340" s="861">
        <v>0</v>
      </c>
      <c r="NN340" s="861">
        <v>0</v>
      </c>
      <c r="NO340" s="861">
        <v>0</v>
      </c>
      <c r="NP340" s="861">
        <v>0</v>
      </c>
      <c r="NQ340" s="861">
        <v>0</v>
      </c>
      <c r="NR340" s="861">
        <v>0</v>
      </c>
      <c r="NS340" s="861">
        <v>0</v>
      </c>
      <c r="NT340" s="861">
        <v>0</v>
      </c>
      <c r="NU340" s="861">
        <v>0</v>
      </c>
      <c r="NV340" s="861">
        <v>0</v>
      </c>
      <c r="NW340" s="861">
        <v>0</v>
      </c>
      <c r="NX340" s="861">
        <v>0</v>
      </c>
      <c r="NY340" s="861">
        <v>0</v>
      </c>
      <c r="NZ340" s="861">
        <v>0</v>
      </c>
      <c r="OA340" s="861">
        <v>0</v>
      </c>
      <c r="OB340" s="861">
        <v>0</v>
      </c>
      <c r="OC340" s="861">
        <v>0</v>
      </c>
      <c r="OD340" s="861">
        <v>0</v>
      </c>
      <c r="OE340" s="861">
        <v>0</v>
      </c>
      <c r="OF340" s="861">
        <v>0</v>
      </c>
      <c r="OG340" s="861">
        <v>0</v>
      </c>
      <c r="OH340" s="861">
        <v>0</v>
      </c>
      <c r="OI340" s="861">
        <v>0</v>
      </c>
      <c r="OJ340" s="861">
        <v>0</v>
      </c>
      <c r="OK340" s="861">
        <v>0</v>
      </c>
      <c r="OL340" s="861">
        <v>0</v>
      </c>
      <c r="OM340" s="861">
        <v>0</v>
      </c>
      <c r="ON340" s="861">
        <v>0</v>
      </c>
      <c r="OO340" s="861">
        <v>0</v>
      </c>
      <c r="OP340" s="861">
        <v>0</v>
      </c>
      <c r="OQ340" s="861">
        <v>0</v>
      </c>
      <c r="OR340" s="861">
        <v>0</v>
      </c>
      <c r="OS340" s="861">
        <v>0</v>
      </c>
      <c r="OT340" s="861">
        <v>0</v>
      </c>
      <c r="OU340" s="861">
        <v>0</v>
      </c>
      <c r="OV340" s="861">
        <v>0</v>
      </c>
      <c r="OW340" s="861">
        <v>0</v>
      </c>
      <c r="OX340" s="861">
        <v>0</v>
      </c>
      <c r="OY340" s="861">
        <v>0</v>
      </c>
      <c r="OZ340" s="861">
        <v>0</v>
      </c>
      <c r="PA340" s="861">
        <v>0</v>
      </c>
      <c r="PB340" s="861">
        <v>0</v>
      </c>
      <c r="PC340" s="861">
        <v>0</v>
      </c>
      <c r="PD340" s="861">
        <v>0</v>
      </c>
      <c r="PE340" s="861">
        <v>0</v>
      </c>
      <c r="PF340" s="861">
        <v>0</v>
      </c>
      <c r="PG340" s="861">
        <v>0</v>
      </c>
      <c r="PH340" s="861">
        <v>0</v>
      </c>
      <c r="PI340" s="861">
        <v>0</v>
      </c>
      <c r="PJ340" s="861">
        <v>0</v>
      </c>
      <c r="PK340" s="861">
        <v>0</v>
      </c>
      <c r="PL340" s="861">
        <v>0</v>
      </c>
      <c r="PM340" s="861">
        <v>0</v>
      </c>
      <c r="PN340" s="861">
        <v>0</v>
      </c>
      <c r="PO340" s="861">
        <v>0</v>
      </c>
      <c r="PP340" s="861">
        <v>0</v>
      </c>
      <c r="PQ340" s="861">
        <v>0</v>
      </c>
      <c r="PR340" s="861">
        <v>0</v>
      </c>
      <c r="PS340" s="861">
        <v>0</v>
      </c>
      <c r="PT340" s="861">
        <v>0</v>
      </c>
      <c r="PU340" s="861">
        <v>0</v>
      </c>
      <c r="PV340" s="861">
        <v>0</v>
      </c>
      <c r="PW340" s="861">
        <v>0</v>
      </c>
      <c r="PX340" s="861">
        <v>0</v>
      </c>
      <c r="PY340" s="861">
        <v>0</v>
      </c>
      <c r="PZ340" s="861">
        <v>0</v>
      </c>
      <c r="QA340" s="861">
        <v>0</v>
      </c>
      <c r="QB340" s="861">
        <v>0</v>
      </c>
      <c r="QC340" s="861">
        <v>0</v>
      </c>
      <c r="QD340" s="861">
        <v>0</v>
      </c>
      <c r="QE340" s="861">
        <v>0</v>
      </c>
      <c r="QF340" s="861">
        <v>0</v>
      </c>
      <c r="QG340" s="861">
        <v>0</v>
      </c>
      <c r="QH340" s="861">
        <v>0</v>
      </c>
      <c r="QI340" s="861">
        <v>0</v>
      </c>
      <c r="QJ340" s="861">
        <v>0</v>
      </c>
      <c r="QK340" s="861">
        <v>0</v>
      </c>
      <c r="QL340" s="861">
        <v>0</v>
      </c>
      <c r="QM340" s="861">
        <v>0</v>
      </c>
      <c r="QN340" s="861">
        <v>0</v>
      </c>
      <c r="QO340" s="861">
        <v>0</v>
      </c>
      <c r="QP340" s="861">
        <v>0</v>
      </c>
      <c r="QQ340" s="861">
        <v>0</v>
      </c>
      <c r="QR340" s="861">
        <v>0</v>
      </c>
      <c r="QS340" s="861">
        <v>0</v>
      </c>
      <c r="QT340" s="861">
        <v>0</v>
      </c>
      <c r="QU340" s="861">
        <v>0</v>
      </c>
      <c r="QV340" s="861">
        <v>0</v>
      </c>
      <c r="QW340" s="861">
        <v>0</v>
      </c>
      <c r="QX340" s="861">
        <v>0</v>
      </c>
      <c r="QY340" s="861">
        <v>0</v>
      </c>
      <c r="QZ340" s="861">
        <v>0</v>
      </c>
      <c r="RA340" s="861">
        <v>0</v>
      </c>
      <c r="RB340" s="861">
        <v>0</v>
      </c>
      <c r="RC340" s="861">
        <v>0</v>
      </c>
      <c r="RD340" s="861">
        <v>0</v>
      </c>
      <c r="RE340" s="861">
        <v>0</v>
      </c>
      <c r="RF340" s="861">
        <v>0</v>
      </c>
      <c r="RG340" s="861">
        <v>0</v>
      </c>
      <c r="RH340" s="861">
        <v>0</v>
      </c>
      <c r="RI340" s="861">
        <v>0</v>
      </c>
      <c r="RJ340" s="861">
        <v>0</v>
      </c>
      <c r="RK340" s="861">
        <v>0</v>
      </c>
      <c r="RL340" s="861">
        <v>0</v>
      </c>
      <c r="RM340" s="861">
        <v>0</v>
      </c>
      <c r="RN340" s="861">
        <v>0</v>
      </c>
      <c r="RO340" s="861">
        <v>0</v>
      </c>
      <c r="RP340" s="861">
        <v>0</v>
      </c>
      <c r="RQ340" s="861">
        <v>0</v>
      </c>
      <c r="RR340" s="861">
        <v>0</v>
      </c>
      <c r="RS340" s="861">
        <v>0</v>
      </c>
      <c r="RT340" s="861">
        <v>0</v>
      </c>
      <c r="RU340" s="861">
        <v>0</v>
      </c>
      <c r="RV340" s="861">
        <v>0</v>
      </c>
      <c r="RW340" s="861">
        <v>0</v>
      </c>
      <c r="RX340" s="861">
        <v>0</v>
      </c>
      <c r="RY340" s="861">
        <v>0</v>
      </c>
      <c r="RZ340" s="861">
        <v>0</v>
      </c>
      <c r="SA340" s="861">
        <v>0</v>
      </c>
      <c r="SB340" s="861">
        <v>0</v>
      </c>
      <c r="SC340" s="861">
        <v>0</v>
      </c>
      <c r="SD340" s="861">
        <v>0</v>
      </c>
      <c r="SE340" s="861">
        <v>0</v>
      </c>
      <c r="SF340" s="861">
        <v>0</v>
      </c>
      <c r="SG340" s="861">
        <v>0</v>
      </c>
      <c r="SH340" s="861">
        <v>0</v>
      </c>
      <c r="SI340" s="861">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759</v>
      </c>
      <c r="J341" s="660"/>
      <c r="K341" s="863">
        <v>0</v>
      </c>
      <c r="L341" s="863">
        <v>0</v>
      </c>
      <c r="M341" s="863">
        <v>0</v>
      </c>
      <c r="N341" s="863">
        <v>0</v>
      </c>
      <c r="O341" s="863">
        <v>0</v>
      </c>
      <c r="P341" s="863">
        <v>0</v>
      </c>
      <c r="Q341" s="863">
        <v>0</v>
      </c>
      <c r="R341" s="863">
        <v>0</v>
      </c>
      <c r="S341" s="863">
        <v>0</v>
      </c>
      <c r="T341" s="863">
        <v>0</v>
      </c>
      <c r="U341" s="863">
        <v>0</v>
      </c>
      <c r="V341" s="863">
        <v>0</v>
      </c>
      <c r="W341" s="863">
        <v>0</v>
      </c>
      <c r="X341" s="863">
        <v>0</v>
      </c>
      <c r="Y341" s="863">
        <v>0</v>
      </c>
      <c r="Z341" s="863">
        <v>0</v>
      </c>
      <c r="AA341" s="863">
        <v>0</v>
      </c>
      <c r="AB341" s="863">
        <v>0</v>
      </c>
      <c r="AC341" s="863">
        <v>0</v>
      </c>
      <c r="AD341" s="863">
        <v>0</v>
      </c>
      <c r="AE341" s="863">
        <v>0</v>
      </c>
      <c r="AF341" s="863">
        <v>0</v>
      </c>
      <c r="AG341" s="863">
        <v>0</v>
      </c>
      <c r="AH341" s="863">
        <v>0</v>
      </c>
      <c r="AI341" s="863">
        <v>0</v>
      </c>
      <c r="AJ341" s="863">
        <v>0</v>
      </c>
      <c r="AK341" s="863">
        <v>0</v>
      </c>
      <c r="AL341" s="863">
        <v>0</v>
      </c>
      <c r="AM341" s="863">
        <v>0</v>
      </c>
      <c r="AN341" s="863">
        <v>0</v>
      </c>
      <c r="AO341" s="863">
        <v>0</v>
      </c>
      <c r="AP341" s="863">
        <v>0</v>
      </c>
      <c r="AQ341" s="863">
        <v>0</v>
      </c>
      <c r="AR341" s="863">
        <v>0</v>
      </c>
      <c r="AS341" s="863">
        <v>0</v>
      </c>
      <c r="AT341" s="863">
        <v>0</v>
      </c>
      <c r="AU341" s="863">
        <v>0</v>
      </c>
      <c r="AV341" s="863">
        <v>0</v>
      </c>
      <c r="AW341" s="863">
        <v>0</v>
      </c>
      <c r="AX341" s="863">
        <v>0</v>
      </c>
      <c r="AY341" s="863">
        <v>0</v>
      </c>
      <c r="AZ341" s="863">
        <v>0</v>
      </c>
      <c r="BA341" s="863">
        <v>0</v>
      </c>
      <c r="BB341" s="863">
        <v>0</v>
      </c>
      <c r="BC341" s="863">
        <v>0</v>
      </c>
      <c r="BD341" s="863">
        <v>0</v>
      </c>
      <c r="BE341" s="863">
        <v>0</v>
      </c>
      <c r="BF341" s="863">
        <v>0</v>
      </c>
      <c r="BG341" s="863">
        <v>0</v>
      </c>
      <c r="BH341" s="863">
        <v>0</v>
      </c>
      <c r="BI341" s="863">
        <v>0</v>
      </c>
      <c r="BJ341" s="863">
        <v>0</v>
      </c>
      <c r="BK341" s="863">
        <v>0</v>
      </c>
      <c r="BL341" s="863">
        <v>0</v>
      </c>
      <c r="BM341" s="863">
        <v>0</v>
      </c>
      <c r="BN341" s="863">
        <v>0</v>
      </c>
      <c r="BO341" s="863">
        <v>0</v>
      </c>
      <c r="BP341" s="863">
        <v>0</v>
      </c>
      <c r="BQ341" s="863">
        <v>0</v>
      </c>
      <c r="BR341" s="863">
        <v>0</v>
      </c>
      <c r="BS341" s="863">
        <v>0</v>
      </c>
      <c r="BT341" s="863">
        <v>0</v>
      </c>
      <c r="BU341" s="863">
        <v>0</v>
      </c>
      <c r="BV341" s="863">
        <v>0</v>
      </c>
      <c r="BW341" s="863">
        <v>0</v>
      </c>
      <c r="BX341" s="863">
        <v>0</v>
      </c>
      <c r="BY341" s="863">
        <v>0</v>
      </c>
      <c r="BZ341" s="863">
        <v>0</v>
      </c>
      <c r="CA341" s="863">
        <v>0</v>
      </c>
      <c r="CB341" s="863">
        <v>0</v>
      </c>
      <c r="CC341" s="863">
        <v>0</v>
      </c>
      <c r="CD341" s="863">
        <v>0</v>
      </c>
      <c r="CE341" s="863">
        <v>0</v>
      </c>
      <c r="CF341" s="863">
        <v>0</v>
      </c>
      <c r="CG341" s="863">
        <v>0</v>
      </c>
      <c r="CH341" s="863">
        <v>0</v>
      </c>
      <c r="CI341" s="863">
        <v>0</v>
      </c>
      <c r="CJ341" s="863">
        <v>0</v>
      </c>
      <c r="CK341" s="863">
        <v>0</v>
      </c>
      <c r="CL341" s="863">
        <v>0</v>
      </c>
      <c r="CM341" s="863">
        <v>0</v>
      </c>
      <c r="CN341" s="863">
        <v>0</v>
      </c>
      <c r="CO341" s="863">
        <v>0</v>
      </c>
      <c r="CP341" s="863">
        <v>0</v>
      </c>
      <c r="CQ341" s="863">
        <v>0</v>
      </c>
      <c r="CR341" s="863">
        <v>0</v>
      </c>
      <c r="CS341" s="863">
        <v>0</v>
      </c>
      <c r="CT341" s="863">
        <v>0</v>
      </c>
      <c r="CU341" s="863">
        <v>0</v>
      </c>
      <c r="CV341" s="863">
        <v>0</v>
      </c>
      <c r="CW341" s="863">
        <v>0</v>
      </c>
      <c r="CX341" s="863">
        <v>0</v>
      </c>
      <c r="CY341" s="863">
        <v>0</v>
      </c>
      <c r="CZ341" s="863">
        <v>0</v>
      </c>
      <c r="DA341" s="863">
        <v>0</v>
      </c>
      <c r="DB341" s="863">
        <v>0</v>
      </c>
      <c r="DC341" s="863">
        <v>0</v>
      </c>
      <c r="DD341" s="863">
        <v>0</v>
      </c>
      <c r="DE341" s="863">
        <v>0</v>
      </c>
      <c r="DF341" s="863">
        <v>0</v>
      </c>
      <c r="DG341" s="863">
        <v>0</v>
      </c>
      <c r="DH341" s="863">
        <v>0</v>
      </c>
      <c r="DI341" s="863">
        <v>0</v>
      </c>
      <c r="DJ341" s="863">
        <v>0</v>
      </c>
      <c r="DK341" s="863">
        <v>0</v>
      </c>
      <c r="DL341" s="863">
        <v>0</v>
      </c>
      <c r="DM341" s="863">
        <v>0</v>
      </c>
      <c r="DN341" s="863">
        <v>0</v>
      </c>
      <c r="DO341" s="863">
        <v>0</v>
      </c>
      <c r="DP341" s="863">
        <v>0</v>
      </c>
      <c r="DQ341" s="863">
        <v>0</v>
      </c>
      <c r="DR341" s="863">
        <v>0</v>
      </c>
      <c r="DS341" s="863">
        <v>0</v>
      </c>
      <c r="DT341" s="863">
        <v>0</v>
      </c>
      <c r="DU341" s="863">
        <v>0</v>
      </c>
      <c r="DV341" s="863">
        <v>0</v>
      </c>
      <c r="DW341" s="863">
        <v>0</v>
      </c>
      <c r="DX341" s="863">
        <v>0</v>
      </c>
      <c r="DY341" s="863">
        <v>0</v>
      </c>
      <c r="DZ341" s="863">
        <v>0</v>
      </c>
      <c r="EA341" s="863">
        <v>0</v>
      </c>
      <c r="EB341" s="863">
        <v>0</v>
      </c>
      <c r="EC341" s="863">
        <v>0</v>
      </c>
      <c r="ED341" s="863">
        <v>0</v>
      </c>
      <c r="EE341" s="863">
        <v>0</v>
      </c>
      <c r="EF341" s="863">
        <v>0</v>
      </c>
      <c r="EG341" s="863">
        <v>0</v>
      </c>
      <c r="EH341" s="863">
        <v>0</v>
      </c>
      <c r="EI341" s="863">
        <v>0</v>
      </c>
      <c r="EJ341" s="863">
        <v>0</v>
      </c>
      <c r="EK341" s="863">
        <v>0</v>
      </c>
      <c r="EL341" s="863">
        <v>0</v>
      </c>
      <c r="EM341" s="863">
        <v>0</v>
      </c>
      <c r="EN341" s="863">
        <v>0</v>
      </c>
      <c r="EO341" s="863">
        <v>0</v>
      </c>
      <c r="EP341" s="863">
        <v>0</v>
      </c>
      <c r="EQ341" s="863">
        <v>0</v>
      </c>
      <c r="ER341" s="863">
        <v>0</v>
      </c>
      <c r="ES341" s="863">
        <v>0</v>
      </c>
      <c r="ET341" s="863">
        <v>0</v>
      </c>
      <c r="EU341" s="863">
        <v>0</v>
      </c>
      <c r="EV341" s="863">
        <v>0</v>
      </c>
      <c r="EW341" s="863">
        <v>0</v>
      </c>
      <c r="EX341" s="863">
        <v>0</v>
      </c>
      <c r="EY341" s="863">
        <v>0</v>
      </c>
      <c r="EZ341" s="863">
        <v>0</v>
      </c>
      <c r="FA341" s="863">
        <v>0</v>
      </c>
      <c r="FB341" s="863">
        <v>0</v>
      </c>
      <c r="FC341" s="863">
        <v>0</v>
      </c>
      <c r="FD341" s="863">
        <v>0</v>
      </c>
      <c r="FE341" s="863">
        <v>0</v>
      </c>
      <c r="FF341" s="863">
        <v>0</v>
      </c>
      <c r="FG341" s="863">
        <v>0</v>
      </c>
      <c r="FH341" s="863">
        <v>0</v>
      </c>
      <c r="FI341" s="863">
        <v>0</v>
      </c>
      <c r="FJ341" s="863">
        <v>0</v>
      </c>
      <c r="FK341" s="863">
        <v>0</v>
      </c>
      <c r="FL341" s="863">
        <v>0</v>
      </c>
      <c r="FM341" s="863">
        <v>0</v>
      </c>
      <c r="FN341" s="863">
        <v>0</v>
      </c>
      <c r="FO341" s="863">
        <v>0</v>
      </c>
      <c r="FP341" s="863">
        <v>0</v>
      </c>
      <c r="FQ341" s="863">
        <v>0</v>
      </c>
      <c r="FR341" s="863">
        <v>0</v>
      </c>
      <c r="FS341" s="863">
        <v>0</v>
      </c>
      <c r="FT341" s="863">
        <v>0</v>
      </c>
      <c r="FU341" s="863">
        <v>0</v>
      </c>
      <c r="FV341" s="863">
        <v>0</v>
      </c>
      <c r="FW341" s="863">
        <v>0</v>
      </c>
      <c r="FX341" s="863">
        <v>0</v>
      </c>
      <c r="FY341" s="863">
        <v>0</v>
      </c>
      <c r="FZ341" s="863">
        <v>0</v>
      </c>
      <c r="GA341" s="863">
        <v>0</v>
      </c>
      <c r="GB341" s="863">
        <v>0</v>
      </c>
      <c r="GC341" s="863">
        <v>0</v>
      </c>
      <c r="GD341" s="863">
        <v>0</v>
      </c>
      <c r="GE341" s="863">
        <v>0</v>
      </c>
      <c r="GF341" s="863">
        <v>0</v>
      </c>
      <c r="GG341" s="863">
        <v>0</v>
      </c>
      <c r="GH341" s="863">
        <v>0</v>
      </c>
      <c r="GI341" s="863">
        <v>0</v>
      </c>
      <c r="GJ341" s="863">
        <v>0</v>
      </c>
      <c r="GK341" s="863">
        <v>0</v>
      </c>
      <c r="GL341" s="863">
        <v>0</v>
      </c>
      <c r="GM341" s="863">
        <v>0</v>
      </c>
      <c r="GN341" s="863">
        <v>0</v>
      </c>
      <c r="GO341" s="863">
        <v>0</v>
      </c>
      <c r="GP341" s="863">
        <v>0</v>
      </c>
      <c r="GQ341" s="863">
        <v>0</v>
      </c>
      <c r="GR341" s="863">
        <v>0</v>
      </c>
      <c r="GS341" s="863">
        <v>0</v>
      </c>
      <c r="GT341" s="863">
        <v>0</v>
      </c>
      <c r="GU341" s="863">
        <v>0</v>
      </c>
      <c r="GV341" s="863">
        <v>0</v>
      </c>
      <c r="GW341" s="863">
        <v>0</v>
      </c>
      <c r="GX341" s="863">
        <v>0</v>
      </c>
      <c r="GY341" s="863">
        <v>0</v>
      </c>
      <c r="GZ341" s="863">
        <v>0</v>
      </c>
      <c r="HA341" s="863">
        <v>0</v>
      </c>
      <c r="HB341" s="863">
        <v>0</v>
      </c>
      <c r="HC341" s="863">
        <v>0</v>
      </c>
      <c r="HD341" s="863">
        <v>0</v>
      </c>
      <c r="HE341" s="863">
        <v>0</v>
      </c>
      <c r="HF341" s="863">
        <v>0</v>
      </c>
      <c r="HG341" s="863">
        <v>0</v>
      </c>
      <c r="HH341" s="863">
        <v>0</v>
      </c>
      <c r="HI341" s="863">
        <v>0</v>
      </c>
      <c r="HJ341" s="863">
        <v>0</v>
      </c>
      <c r="HK341" s="863">
        <v>0</v>
      </c>
      <c r="HL341" s="863">
        <v>0</v>
      </c>
      <c r="HM341" s="863">
        <v>0</v>
      </c>
      <c r="HN341" s="863">
        <v>0</v>
      </c>
      <c r="HO341" s="863">
        <v>0</v>
      </c>
      <c r="HP341" s="863">
        <v>0</v>
      </c>
      <c r="HQ341" s="863">
        <v>0</v>
      </c>
      <c r="HR341" s="863">
        <v>0</v>
      </c>
      <c r="HS341" s="863">
        <v>0</v>
      </c>
      <c r="HT341" s="863">
        <v>0</v>
      </c>
      <c r="HU341" s="863">
        <v>0</v>
      </c>
      <c r="HV341" s="863">
        <v>0</v>
      </c>
      <c r="HW341" s="863">
        <v>0</v>
      </c>
      <c r="HX341" s="863">
        <v>0</v>
      </c>
      <c r="HY341" s="863">
        <v>0</v>
      </c>
      <c r="HZ341" s="863">
        <v>0</v>
      </c>
      <c r="IA341" s="863">
        <v>0</v>
      </c>
      <c r="IB341" s="863">
        <v>0</v>
      </c>
      <c r="IC341" s="863">
        <v>0</v>
      </c>
      <c r="ID341" s="863">
        <v>0</v>
      </c>
      <c r="IE341" s="863">
        <v>0</v>
      </c>
      <c r="IF341" s="863">
        <v>0</v>
      </c>
      <c r="IG341" s="863">
        <v>0</v>
      </c>
      <c r="IH341" s="863">
        <v>0</v>
      </c>
      <c r="II341" s="863">
        <v>0</v>
      </c>
      <c r="IJ341" s="863">
        <v>0</v>
      </c>
      <c r="IK341" s="863">
        <v>0</v>
      </c>
      <c r="IL341" s="863">
        <v>0</v>
      </c>
      <c r="IM341" s="863">
        <v>0</v>
      </c>
      <c r="IN341" s="863">
        <v>0</v>
      </c>
      <c r="IO341" s="863">
        <v>0</v>
      </c>
      <c r="IP341" s="863">
        <v>0</v>
      </c>
      <c r="IQ341" s="863">
        <v>0</v>
      </c>
      <c r="IR341" s="863">
        <v>0</v>
      </c>
      <c r="IS341" s="863">
        <v>0</v>
      </c>
      <c r="IT341" s="863">
        <v>0</v>
      </c>
      <c r="IU341" s="863">
        <v>0</v>
      </c>
      <c r="IV341" s="863">
        <v>0</v>
      </c>
      <c r="IW341" s="863">
        <v>0</v>
      </c>
      <c r="IX341" s="863">
        <v>0</v>
      </c>
      <c r="IY341" s="863">
        <v>0</v>
      </c>
      <c r="IZ341" s="863">
        <v>0</v>
      </c>
      <c r="JA341" s="863">
        <v>0</v>
      </c>
      <c r="JB341" s="863">
        <v>0</v>
      </c>
      <c r="JC341" s="863">
        <v>0</v>
      </c>
      <c r="JD341" s="863">
        <v>0</v>
      </c>
      <c r="JE341" s="863">
        <v>0</v>
      </c>
      <c r="JF341" s="863">
        <v>0</v>
      </c>
      <c r="JG341" s="863">
        <v>0</v>
      </c>
      <c r="JH341" s="863">
        <v>0</v>
      </c>
      <c r="JI341" s="863">
        <v>0</v>
      </c>
      <c r="JJ341" s="863">
        <v>0</v>
      </c>
      <c r="JK341" s="863">
        <v>0</v>
      </c>
      <c r="JL341" s="863">
        <v>0</v>
      </c>
      <c r="JM341" s="863">
        <v>0</v>
      </c>
      <c r="JN341" s="863">
        <v>0</v>
      </c>
      <c r="JO341" s="863">
        <v>0</v>
      </c>
      <c r="JP341" s="863">
        <v>0</v>
      </c>
      <c r="JQ341" s="863">
        <v>0</v>
      </c>
      <c r="JR341" s="863">
        <v>0</v>
      </c>
      <c r="JS341" s="863">
        <v>0</v>
      </c>
      <c r="JT341" s="863">
        <v>0</v>
      </c>
      <c r="JU341" s="863">
        <v>0</v>
      </c>
      <c r="JV341" s="863">
        <v>0</v>
      </c>
      <c r="JW341" s="863">
        <v>0</v>
      </c>
      <c r="JX341" s="863">
        <v>0</v>
      </c>
      <c r="JY341" s="863">
        <v>0</v>
      </c>
      <c r="JZ341" s="863">
        <v>0</v>
      </c>
      <c r="KA341" s="863">
        <v>0</v>
      </c>
      <c r="KB341" s="863">
        <v>0</v>
      </c>
      <c r="KC341" s="863">
        <v>0</v>
      </c>
      <c r="KD341" s="863">
        <v>0</v>
      </c>
      <c r="KE341" s="863">
        <v>0</v>
      </c>
      <c r="KF341" s="863">
        <v>0</v>
      </c>
      <c r="KG341" s="863">
        <v>0</v>
      </c>
      <c r="KH341" s="863">
        <v>0</v>
      </c>
      <c r="KI341" s="863">
        <v>0</v>
      </c>
      <c r="KJ341" s="863">
        <v>0</v>
      </c>
      <c r="KK341" s="863">
        <v>0</v>
      </c>
      <c r="KL341" s="863">
        <v>0</v>
      </c>
      <c r="KM341" s="863">
        <v>0</v>
      </c>
      <c r="KN341" s="863">
        <v>0</v>
      </c>
      <c r="KO341" s="863">
        <v>0</v>
      </c>
      <c r="KP341" s="863">
        <v>0</v>
      </c>
      <c r="KQ341" s="863">
        <v>0</v>
      </c>
      <c r="KR341" s="863">
        <v>0</v>
      </c>
      <c r="KS341" s="863">
        <v>0</v>
      </c>
      <c r="KT341" s="863">
        <v>0</v>
      </c>
      <c r="KU341" s="863">
        <v>0</v>
      </c>
      <c r="KV341" s="863">
        <v>0</v>
      </c>
      <c r="KW341" s="863">
        <v>0</v>
      </c>
      <c r="KX341" s="863">
        <v>0</v>
      </c>
      <c r="KY341" s="863">
        <v>0</v>
      </c>
      <c r="KZ341" s="863">
        <v>0</v>
      </c>
      <c r="LA341" s="863">
        <v>0</v>
      </c>
      <c r="LB341" s="863">
        <v>0</v>
      </c>
      <c r="LC341" s="863">
        <v>0</v>
      </c>
      <c r="LD341" s="863">
        <v>0</v>
      </c>
      <c r="LE341" s="863">
        <v>0</v>
      </c>
      <c r="LF341" s="863">
        <v>0</v>
      </c>
      <c r="LG341" s="863">
        <v>0</v>
      </c>
      <c r="LH341" s="863">
        <v>0</v>
      </c>
      <c r="LI341" s="863">
        <v>0</v>
      </c>
      <c r="LJ341" s="863">
        <v>0</v>
      </c>
      <c r="LK341" s="863">
        <v>0</v>
      </c>
      <c r="LL341" s="863">
        <v>0</v>
      </c>
      <c r="LM341" s="863">
        <v>0</v>
      </c>
      <c r="LN341" s="863">
        <v>0</v>
      </c>
      <c r="LO341" s="863">
        <v>0</v>
      </c>
      <c r="LP341" s="863">
        <v>0</v>
      </c>
      <c r="LQ341" s="863">
        <v>0</v>
      </c>
      <c r="LR341" s="863">
        <v>0</v>
      </c>
      <c r="LS341" s="863">
        <v>0</v>
      </c>
      <c r="LT341" s="863">
        <v>0</v>
      </c>
      <c r="LU341" s="863">
        <v>0</v>
      </c>
      <c r="LV341" s="863">
        <v>0</v>
      </c>
      <c r="LW341" s="863">
        <v>0</v>
      </c>
      <c r="LX341" s="863">
        <v>0</v>
      </c>
      <c r="LY341" s="863">
        <v>0</v>
      </c>
      <c r="LZ341" s="863">
        <v>0</v>
      </c>
      <c r="MA341" s="863">
        <v>0</v>
      </c>
      <c r="MB341" s="863">
        <v>0</v>
      </c>
      <c r="MC341" s="863">
        <v>0</v>
      </c>
      <c r="MD341" s="863">
        <v>0</v>
      </c>
      <c r="ME341" s="863">
        <v>0</v>
      </c>
      <c r="MF341" s="863">
        <v>0</v>
      </c>
      <c r="MG341" s="863">
        <v>0</v>
      </c>
      <c r="MH341" s="863">
        <v>0</v>
      </c>
      <c r="MI341" s="863">
        <v>0</v>
      </c>
      <c r="MJ341" s="863">
        <v>0</v>
      </c>
      <c r="MK341" s="863">
        <v>0</v>
      </c>
      <c r="ML341" s="863">
        <v>0</v>
      </c>
      <c r="MM341" s="863">
        <v>0</v>
      </c>
      <c r="MN341" s="863">
        <v>0</v>
      </c>
      <c r="MO341" s="863">
        <v>0</v>
      </c>
      <c r="MP341" s="863">
        <v>0</v>
      </c>
      <c r="MQ341" s="863">
        <v>0</v>
      </c>
      <c r="MR341" s="863">
        <v>0</v>
      </c>
      <c r="MS341" s="863">
        <v>0</v>
      </c>
      <c r="MT341" s="863">
        <v>0</v>
      </c>
      <c r="MU341" s="863">
        <v>0</v>
      </c>
      <c r="MV341" s="863">
        <v>0</v>
      </c>
      <c r="MW341" s="863">
        <v>0</v>
      </c>
      <c r="MX341" s="863">
        <v>0</v>
      </c>
      <c r="MY341" s="863">
        <v>0</v>
      </c>
      <c r="MZ341" s="863">
        <v>0</v>
      </c>
      <c r="NA341" s="863">
        <v>0</v>
      </c>
      <c r="NB341" s="863">
        <v>0</v>
      </c>
      <c r="NC341" s="863">
        <v>0</v>
      </c>
      <c r="ND341" s="863">
        <v>0</v>
      </c>
      <c r="NE341" s="863">
        <v>0</v>
      </c>
      <c r="NF341" s="863">
        <v>0</v>
      </c>
      <c r="NG341" s="863">
        <v>0</v>
      </c>
      <c r="NH341" s="863">
        <v>0</v>
      </c>
      <c r="NI341" s="863">
        <v>0</v>
      </c>
      <c r="NJ341" s="863">
        <v>0</v>
      </c>
      <c r="NK341" s="863">
        <v>0</v>
      </c>
      <c r="NL341" s="863">
        <v>0</v>
      </c>
      <c r="NM341" s="863">
        <v>0</v>
      </c>
      <c r="NN341" s="863">
        <v>0</v>
      </c>
      <c r="NO341" s="863">
        <v>0</v>
      </c>
      <c r="NP341" s="863">
        <v>0</v>
      </c>
      <c r="NQ341" s="863">
        <v>0</v>
      </c>
      <c r="NR341" s="863">
        <v>0</v>
      </c>
      <c r="NS341" s="863">
        <v>0</v>
      </c>
      <c r="NT341" s="863">
        <v>0</v>
      </c>
      <c r="NU341" s="863">
        <v>0</v>
      </c>
      <c r="NV341" s="863">
        <v>0</v>
      </c>
      <c r="NW341" s="863">
        <v>0</v>
      </c>
      <c r="NX341" s="863">
        <v>0</v>
      </c>
      <c r="NY341" s="863">
        <v>0</v>
      </c>
      <c r="NZ341" s="863">
        <v>0</v>
      </c>
      <c r="OA341" s="863">
        <v>0</v>
      </c>
      <c r="OB341" s="863">
        <v>0</v>
      </c>
      <c r="OC341" s="863">
        <v>0</v>
      </c>
      <c r="OD341" s="863">
        <v>0</v>
      </c>
      <c r="OE341" s="863">
        <v>0</v>
      </c>
      <c r="OF341" s="863">
        <v>0</v>
      </c>
      <c r="OG341" s="863">
        <v>0</v>
      </c>
      <c r="OH341" s="863">
        <v>0</v>
      </c>
      <c r="OI341" s="863">
        <v>0</v>
      </c>
      <c r="OJ341" s="863">
        <v>0</v>
      </c>
      <c r="OK341" s="863">
        <v>0</v>
      </c>
      <c r="OL341" s="863">
        <v>0</v>
      </c>
      <c r="OM341" s="863">
        <v>0</v>
      </c>
      <c r="ON341" s="863">
        <v>0</v>
      </c>
      <c r="OO341" s="863">
        <v>0</v>
      </c>
      <c r="OP341" s="863">
        <v>0</v>
      </c>
      <c r="OQ341" s="863">
        <v>0</v>
      </c>
      <c r="OR341" s="863">
        <v>0</v>
      </c>
      <c r="OS341" s="863">
        <v>0</v>
      </c>
      <c r="OT341" s="863">
        <v>0</v>
      </c>
      <c r="OU341" s="863">
        <v>0</v>
      </c>
      <c r="OV341" s="863">
        <v>0</v>
      </c>
      <c r="OW341" s="863">
        <v>0</v>
      </c>
      <c r="OX341" s="863">
        <v>0</v>
      </c>
      <c r="OY341" s="863">
        <v>0</v>
      </c>
      <c r="OZ341" s="863">
        <v>0</v>
      </c>
      <c r="PA341" s="863">
        <v>0</v>
      </c>
      <c r="PB341" s="863">
        <v>0</v>
      </c>
      <c r="PC341" s="863">
        <v>0</v>
      </c>
      <c r="PD341" s="863">
        <v>0</v>
      </c>
      <c r="PE341" s="863">
        <v>0</v>
      </c>
      <c r="PF341" s="863">
        <v>0</v>
      </c>
      <c r="PG341" s="863">
        <v>0</v>
      </c>
      <c r="PH341" s="863">
        <v>0</v>
      </c>
      <c r="PI341" s="863">
        <v>0</v>
      </c>
      <c r="PJ341" s="863">
        <v>0</v>
      </c>
      <c r="PK341" s="863">
        <v>0</v>
      </c>
      <c r="PL341" s="863">
        <v>0</v>
      </c>
      <c r="PM341" s="863">
        <v>0</v>
      </c>
      <c r="PN341" s="863">
        <v>0</v>
      </c>
      <c r="PO341" s="863">
        <v>0</v>
      </c>
      <c r="PP341" s="863">
        <v>0</v>
      </c>
      <c r="PQ341" s="863">
        <v>0</v>
      </c>
      <c r="PR341" s="863">
        <v>0</v>
      </c>
      <c r="PS341" s="863">
        <v>0</v>
      </c>
      <c r="PT341" s="863">
        <v>0</v>
      </c>
      <c r="PU341" s="863">
        <v>0</v>
      </c>
      <c r="PV341" s="863">
        <v>0</v>
      </c>
      <c r="PW341" s="863">
        <v>0</v>
      </c>
      <c r="PX341" s="863">
        <v>0</v>
      </c>
      <c r="PY341" s="863">
        <v>0</v>
      </c>
      <c r="PZ341" s="863">
        <v>0</v>
      </c>
      <c r="QA341" s="863">
        <v>0</v>
      </c>
      <c r="QB341" s="863">
        <v>0</v>
      </c>
      <c r="QC341" s="863">
        <v>0</v>
      </c>
      <c r="QD341" s="863">
        <v>0</v>
      </c>
      <c r="QE341" s="863">
        <v>0</v>
      </c>
      <c r="QF341" s="863">
        <v>0</v>
      </c>
      <c r="QG341" s="863">
        <v>0</v>
      </c>
      <c r="QH341" s="863">
        <v>0</v>
      </c>
      <c r="QI341" s="863">
        <v>0</v>
      </c>
      <c r="QJ341" s="863">
        <v>0</v>
      </c>
      <c r="QK341" s="863">
        <v>0</v>
      </c>
      <c r="QL341" s="863">
        <v>0</v>
      </c>
      <c r="QM341" s="863">
        <v>0</v>
      </c>
      <c r="QN341" s="863">
        <v>0</v>
      </c>
      <c r="QO341" s="863">
        <v>0</v>
      </c>
      <c r="QP341" s="863">
        <v>0</v>
      </c>
      <c r="QQ341" s="863">
        <v>0</v>
      </c>
      <c r="QR341" s="863">
        <v>0</v>
      </c>
      <c r="QS341" s="863">
        <v>0</v>
      </c>
      <c r="QT341" s="863">
        <v>0</v>
      </c>
      <c r="QU341" s="863">
        <v>0</v>
      </c>
      <c r="QV341" s="863">
        <v>0</v>
      </c>
      <c r="QW341" s="863">
        <v>0</v>
      </c>
      <c r="QX341" s="863">
        <v>0</v>
      </c>
      <c r="QY341" s="863">
        <v>0</v>
      </c>
      <c r="QZ341" s="863">
        <v>0</v>
      </c>
      <c r="RA341" s="863">
        <v>0</v>
      </c>
      <c r="RB341" s="863">
        <v>0</v>
      </c>
      <c r="RC341" s="863">
        <v>0</v>
      </c>
      <c r="RD341" s="863">
        <v>0</v>
      </c>
      <c r="RE341" s="863">
        <v>0</v>
      </c>
      <c r="RF341" s="863">
        <v>0</v>
      </c>
      <c r="RG341" s="863">
        <v>0</v>
      </c>
      <c r="RH341" s="863">
        <v>0</v>
      </c>
      <c r="RI341" s="863">
        <v>0</v>
      </c>
      <c r="RJ341" s="863">
        <v>0</v>
      </c>
      <c r="RK341" s="863">
        <v>0</v>
      </c>
      <c r="RL341" s="863">
        <v>0</v>
      </c>
      <c r="RM341" s="863">
        <v>0</v>
      </c>
      <c r="RN341" s="863">
        <v>0</v>
      </c>
      <c r="RO341" s="863">
        <v>0</v>
      </c>
      <c r="RP341" s="863">
        <v>0</v>
      </c>
      <c r="RQ341" s="863">
        <v>0</v>
      </c>
      <c r="RR341" s="863">
        <v>0</v>
      </c>
      <c r="RS341" s="863">
        <v>0</v>
      </c>
      <c r="RT341" s="863">
        <v>0</v>
      </c>
      <c r="RU341" s="863">
        <v>0</v>
      </c>
      <c r="RV341" s="863">
        <v>0</v>
      </c>
      <c r="RW341" s="863">
        <v>0</v>
      </c>
      <c r="RX341" s="863">
        <v>0</v>
      </c>
      <c r="RY341" s="863">
        <v>0</v>
      </c>
      <c r="RZ341" s="863">
        <v>0</v>
      </c>
      <c r="SA341" s="863">
        <v>0</v>
      </c>
      <c r="SB341" s="863">
        <v>0</v>
      </c>
      <c r="SC341" s="863">
        <v>0</v>
      </c>
      <c r="SD341" s="863">
        <v>0</v>
      </c>
      <c r="SE341" s="863">
        <v>0</v>
      </c>
      <c r="SF341" s="863">
        <v>0</v>
      </c>
      <c r="SG341" s="863">
        <v>0</v>
      </c>
      <c r="SH341" s="863">
        <v>0</v>
      </c>
      <c r="SI341" s="863">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760</v>
      </c>
      <c r="J342" s="661"/>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761</v>
      </c>
      <c r="J343" s="759"/>
      <c r="K343" s="864">
        <v>0</v>
      </c>
      <c r="L343" s="864">
        <v>0</v>
      </c>
      <c r="M343" s="864">
        <v>0</v>
      </c>
      <c r="N343" s="864">
        <v>0</v>
      </c>
      <c r="O343" s="864">
        <v>0</v>
      </c>
      <c r="P343" s="864">
        <v>0</v>
      </c>
      <c r="Q343" s="864">
        <v>0</v>
      </c>
      <c r="R343" s="864">
        <v>0</v>
      </c>
      <c r="S343" s="864">
        <v>0</v>
      </c>
      <c r="T343" s="864">
        <v>0</v>
      </c>
      <c r="U343" s="864">
        <v>0</v>
      </c>
      <c r="V343" s="864">
        <v>0</v>
      </c>
      <c r="W343" s="864">
        <v>0</v>
      </c>
      <c r="X343" s="864">
        <v>0</v>
      </c>
      <c r="Y343" s="864">
        <v>0</v>
      </c>
      <c r="Z343" s="864">
        <v>0</v>
      </c>
      <c r="AA343" s="864">
        <v>0</v>
      </c>
      <c r="AB343" s="864">
        <v>0</v>
      </c>
      <c r="AC343" s="864">
        <v>0</v>
      </c>
      <c r="AD343" s="864">
        <v>0</v>
      </c>
      <c r="AE343" s="864">
        <v>0</v>
      </c>
      <c r="AF343" s="864">
        <v>0</v>
      </c>
      <c r="AG343" s="864">
        <v>0</v>
      </c>
      <c r="AH343" s="864">
        <v>0</v>
      </c>
      <c r="AI343" s="864">
        <v>0</v>
      </c>
      <c r="AJ343" s="864">
        <v>0</v>
      </c>
      <c r="AK343" s="864">
        <v>0</v>
      </c>
      <c r="AL343" s="864">
        <v>0</v>
      </c>
      <c r="AM343" s="864">
        <v>0</v>
      </c>
      <c r="AN343" s="864">
        <v>0</v>
      </c>
      <c r="AO343" s="864">
        <v>0</v>
      </c>
      <c r="AP343" s="864">
        <v>0</v>
      </c>
      <c r="AQ343" s="864">
        <v>0</v>
      </c>
      <c r="AR343" s="864">
        <v>0</v>
      </c>
      <c r="AS343" s="864">
        <v>0</v>
      </c>
      <c r="AT343" s="864">
        <v>0</v>
      </c>
      <c r="AU343" s="864">
        <v>0</v>
      </c>
      <c r="AV343" s="864">
        <v>0</v>
      </c>
      <c r="AW343" s="864">
        <v>0</v>
      </c>
      <c r="AX343" s="864">
        <v>0</v>
      </c>
      <c r="AY343" s="864">
        <v>0</v>
      </c>
      <c r="AZ343" s="864">
        <v>0</v>
      </c>
      <c r="BA343" s="864">
        <v>0</v>
      </c>
      <c r="BB343" s="864">
        <v>0</v>
      </c>
      <c r="BC343" s="864">
        <v>0</v>
      </c>
      <c r="BD343" s="864">
        <v>0</v>
      </c>
      <c r="BE343" s="864">
        <v>0</v>
      </c>
      <c r="BF343" s="864">
        <v>0</v>
      </c>
      <c r="BG343" s="864">
        <v>0</v>
      </c>
      <c r="BH343" s="864">
        <v>0</v>
      </c>
      <c r="BI343" s="864">
        <v>0</v>
      </c>
      <c r="BJ343" s="864">
        <v>0</v>
      </c>
      <c r="BK343" s="864">
        <v>0</v>
      </c>
      <c r="BL343" s="864">
        <v>0</v>
      </c>
      <c r="BM343" s="864">
        <v>0</v>
      </c>
      <c r="BN343" s="864">
        <v>0</v>
      </c>
      <c r="BO343" s="864">
        <v>0</v>
      </c>
      <c r="BP343" s="864">
        <v>0</v>
      </c>
      <c r="BQ343" s="864">
        <v>0</v>
      </c>
      <c r="BR343" s="864">
        <v>0</v>
      </c>
      <c r="BS343" s="864">
        <v>0</v>
      </c>
      <c r="BT343" s="864">
        <v>0</v>
      </c>
      <c r="BU343" s="864">
        <v>0</v>
      </c>
      <c r="BV343" s="864">
        <v>0</v>
      </c>
      <c r="BW343" s="864">
        <v>0</v>
      </c>
      <c r="BX343" s="864">
        <v>0</v>
      </c>
      <c r="BY343" s="864">
        <v>0</v>
      </c>
      <c r="BZ343" s="864">
        <v>0</v>
      </c>
      <c r="CA343" s="864">
        <v>0</v>
      </c>
      <c r="CB343" s="864">
        <v>0</v>
      </c>
      <c r="CC343" s="864">
        <v>0</v>
      </c>
      <c r="CD343" s="864">
        <v>0</v>
      </c>
      <c r="CE343" s="864">
        <v>0</v>
      </c>
      <c r="CF343" s="864">
        <v>0</v>
      </c>
      <c r="CG343" s="864">
        <v>0</v>
      </c>
      <c r="CH343" s="864">
        <v>0</v>
      </c>
      <c r="CI343" s="864">
        <v>0</v>
      </c>
      <c r="CJ343" s="864">
        <v>0</v>
      </c>
      <c r="CK343" s="864">
        <v>0</v>
      </c>
      <c r="CL343" s="864">
        <v>0</v>
      </c>
      <c r="CM343" s="864">
        <v>0</v>
      </c>
      <c r="CN343" s="864">
        <v>0</v>
      </c>
      <c r="CO343" s="864">
        <v>0</v>
      </c>
      <c r="CP343" s="864">
        <v>0</v>
      </c>
      <c r="CQ343" s="864">
        <v>0</v>
      </c>
      <c r="CR343" s="864">
        <v>0</v>
      </c>
      <c r="CS343" s="864">
        <v>0</v>
      </c>
      <c r="CT343" s="864">
        <v>0</v>
      </c>
      <c r="CU343" s="864">
        <v>0</v>
      </c>
      <c r="CV343" s="864">
        <v>0</v>
      </c>
      <c r="CW343" s="864">
        <v>0</v>
      </c>
      <c r="CX343" s="864">
        <v>0</v>
      </c>
      <c r="CY343" s="864">
        <v>0</v>
      </c>
      <c r="CZ343" s="864">
        <v>0</v>
      </c>
      <c r="DA343" s="864">
        <v>0</v>
      </c>
      <c r="DB343" s="864">
        <v>0</v>
      </c>
      <c r="DC343" s="864">
        <v>0</v>
      </c>
      <c r="DD343" s="864">
        <v>0</v>
      </c>
      <c r="DE343" s="864">
        <v>0</v>
      </c>
      <c r="DF343" s="864">
        <v>0</v>
      </c>
      <c r="DG343" s="864">
        <v>0</v>
      </c>
      <c r="DH343" s="864">
        <v>0</v>
      </c>
      <c r="DI343" s="864">
        <v>0</v>
      </c>
      <c r="DJ343" s="864">
        <v>0</v>
      </c>
      <c r="DK343" s="864">
        <v>0</v>
      </c>
      <c r="DL343" s="864">
        <v>0</v>
      </c>
      <c r="DM343" s="864">
        <v>0</v>
      </c>
      <c r="DN343" s="864">
        <v>0</v>
      </c>
      <c r="DO343" s="864">
        <v>0</v>
      </c>
      <c r="DP343" s="864">
        <v>0</v>
      </c>
      <c r="DQ343" s="864">
        <v>0</v>
      </c>
      <c r="DR343" s="864">
        <v>0</v>
      </c>
      <c r="DS343" s="864">
        <v>0</v>
      </c>
      <c r="DT343" s="864">
        <v>0</v>
      </c>
      <c r="DU343" s="864">
        <v>0</v>
      </c>
      <c r="DV343" s="864">
        <v>0</v>
      </c>
      <c r="DW343" s="864">
        <v>0</v>
      </c>
      <c r="DX343" s="864">
        <v>0</v>
      </c>
      <c r="DY343" s="864">
        <v>0</v>
      </c>
      <c r="DZ343" s="864">
        <v>0</v>
      </c>
      <c r="EA343" s="864">
        <v>0</v>
      </c>
      <c r="EB343" s="864">
        <v>0</v>
      </c>
      <c r="EC343" s="864">
        <v>0</v>
      </c>
      <c r="ED343" s="864">
        <v>0</v>
      </c>
      <c r="EE343" s="864">
        <v>0</v>
      </c>
      <c r="EF343" s="864">
        <v>0</v>
      </c>
      <c r="EG343" s="864">
        <v>0</v>
      </c>
      <c r="EH343" s="864">
        <v>0</v>
      </c>
      <c r="EI343" s="864">
        <v>0</v>
      </c>
      <c r="EJ343" s="864">
        <v>0</v>
      </c>
      <c r="EK343" s="864">
        <v>0</v>
      </c>
      <c r="EL343" s="864">
        <v>0</v>
      </c>
      <c r="EM343" s="864">
        <v>0</v>
      </c>
      <c r="EN343" s="864">
        <v>0</v>
      </c>
      <c r="EO343" s="864">
        <v>0</v>
      </c>
      <c r="EP343" s="864">
        <v>0</v>
      </c>
      <c r="EQ343" s="864">
        <v>0</v>
      </c>
      <c r="ER343" s="864">
        <v>0</v>
      </c>
      <c r="ES343" s="864">
        <v>0</v>
      </c>
      <c r="ET343" s="864">
        <v>0</v>
      </c>
      <c r="EU343" s="864">
        <v>0</v>
      </c>
      <c r="EV343" s="864">
        <v>0</v>
      </c>
      <c r="EW343" s="864">
        <v>0</v>
      </c>
      <c r="EX343" s="864">
        <v>0</v>
      </c>
      <c r="EY343" s="864">
        <v>0</v>
      </c>
      <c r="EZ343" s="864">
        <v>0</v>
      </c>
      <c r="FA343" s="864">
        <v>0</v>
      </c>
      <c r="FB343" s="864">
        <v>0</v>
      </c>
      <c r="FC343" s="864">
        <v>0</v>
      </c>
      <c r="FD343" s="864">
        <v>0</v>
      </c>
      <c r="FE343" s="864">
        <v>0</v>
      </c>
      <c r="FF343" s="864">
        <v>0</v>
      </c>
      <c r="FG343" s="864">
        <v>0</v>
      </c>
      <c r="FH343" s="864">
        <v>0</v>
      </c>
      <c r="FI343" s="864">
        <v>0</v>
      </c>
      <c r="FJ343" s="864">
        <v>0</v>
      </c>
      <c r="FK343" s="864">
        <v>0</v>
      </c>
      <c r="FL343" s="864">
        <v>0</v>
      </c>
      <c r="FM343" s="864">
        <v>0</v>
      </c>
      <c r="FN343" s="864">
        <v>0</v>
      </c>
      <c r="FO343" s="864">
        <v>0</v>
      </c>
      <c r="FP343" s="864">
        <v>0</v>
      </c>
      <c r="FQ343" s="864">
        <v>0</v>
      </c>
      <c r="FR343" s="864">
        <v>0</v>
      </c>
      <c r="FS343" s="864">
        <v>0</v>
      </c>
      <c r="FT343" s="864">
        <v>0</v>
      </c>
      <c r="FU343" s="864">
        <v>0</v>
      </c>
      <c r="FV343" s="864">
        <v>0</v>
      </c>
      <c r="FW343" s="864">
        <v>0</v>
      </c>
      <c r="FX343" s="864">
        <v>0</v>
      </c>
      <c r="FY343" s="864">
        <v>0</v>
      </c>
      <c r="FZ343" s="864">
        <v>0</v>
      </c>
      <c r="GA343" s="864">
        <v>0</v>
      </c>
      <c r="GB343" s="864">
        <v>0</v>
      </c>
      <c r="GC343" s="864">
        <v>0</v>
      </c>
      <c r="GD343" s="864">
        <v>0</v>
      </c>
      <c r="GE343" s="864">
        <v>0</v>
      </c>
      <c r="GF343" s="864">
        <v>0</v>
      </c>
      <c r="GG343" s="864">
        <v>0</v>
      </c>
      <c r="GH343" s="864">
        <v>0</v>
      </c>
      <c r="GI343" s="864">
        <v>0</v>
      </c>
      <c r="GJ343" s="864">
        <v>0</v>
      </c>
      <c r="GK343" s="864">
        <v>0</v>
      </c>
      <c r="GL343" s="864">
        <v>0</v>
      </c>
      <c r="GM343" s="864">
        <v>0</v>
      </c>
      <c r="GN343" s="864">
        <v>0</v>
      </c>
      <c r="GO343" s="864">
        <v>0</v>
      </c>
      <c r="GP343" s="864">
        <v>0</v>
      </c>
      <c r="GQ343" s="864">
        <v>0</v>
      </c>
      <c r="GR343" s="864">
        <v>0</v>
      </c>
      <c r="GS343" s="864">
        <v>0</v>
      </c>
      <c r="GT343" s="864">
        <v>0</v>
      </c>
      <c r="GU343" s="864">
        <v>0</v>
      </c>
      <c r="GV343" s="864">
        <v>0</v>
      </c>
      <c r="GW343" s="864">
        <v>0</v>
      </c>
      <c r="GX343" s="864">
        <v>0</v>
      </c>
      <c r="GY343" s="864">
        <v>0</v>
      </c>
      <c r="GZ343" s="864">
        <v>0</v>
      </c>
      <c r="HA343" s="864">
        <v>0</v>
      </c>
      <c r="HB343" s="864">
        <v>0</v>
      </c>
      <c r="HC343" s="864">
        <v>0</v>
      </c>
      <c r="HD343" s="864">
        <v>0</v>
      </c>
      <c r="HE343" s="864">
        <v>0</v>
      </c>
      <c r="HF343" s="864">
        <v>0</v>
      </c>
      <c r="HG343" s="864">
        <v>0</v>
      </c>
      <c r="HH343" s="864">
        <v>0</v>
      </c>
      <c r="HI343" s="864">
        <v>0</v>
      </c>
      <c r="HJ343" s="864">
        <v>0</v>
      </c>
      <c r="HK343" s="864">
        <v>0</v>
      </c>
      <c r="HL343" s="864">
        <v>0</v>
      </c>
      <c r="HM343" s="864">
        <v>0</v>
      </c>
      <c r="HN343" s="864">
        <v>0</v>
      </c>
      <c r="HO343" s="864">
        <v>0</v>
      </c>
      <c r="HP343" s="864">
        <v>0</v>
      </c>
      <c r="HQ343" s="864">
        <v>0</v>
      </c>
      <c r="HR343" s="864">
        <v>0</v>
      </c>
      <c r="HS343" s="864">
        <v>0</v>
      </c>
      <c r="HT343" s="864">
        <v>0</v>
      </c>
      <c r="HU343" s="864">
        <v>0</v>
      </c>
      <c r="HV343" s="864">
        <v>0</v>
      </c>
      <c r="HW343" s="864">
        <v>0</v>
      </c>
      <c r="HX343" s="864">
        <v>0</v>
      </c>
      <c r="HY343" s="864">
        <v>0</v>
      </c>
      <c r="HZ343" s="864">
        <v>0</v>
      </c>
      <c r="IA343" s="864">
        <v>0</v>
      </c>
      <c r="IB343" s="864">
        <v>0</v>
      </c>
      <c r="IC343" s="864">
        <v>0</v>
      </c>
      <c r="ID343" s="864">
        <v>0</v>
      </c>
      <c r="IE343" s="864">
        <v>0</v>
      </c>
      <c r="IF343" s="864">
        <v>0</v>
      </c>
      <c r="IG343" s="864">
        <v>0</v>
      </c>
      <c r="IH343" s="864">
        <v>0</v>
      </c>
      <c r="II343" s="864">
        <v>0</v>
      </c>
      <c r="IJ343" s="864">
        <v>0</v>
      </c>
      <c r="IK343" s="864">
        <v>0</v>
      </c>
      <c r="IL343" s="864">
        <v>0</v>
      </c>
      <c r="IM343" s="864">
        <v>0</v>
      </c>
      <c r="IN343" s="864">
        <v>0</v>
      </c>
      <c r="IO343" s="864">
        <v>0</v>
      </c>
      <c r="IP343" s="864">
        <v>0</v>
      </c>
      <c r="IQ343" s="864">
        <v>0</v>
      </c>
      <c r="IR343" s="864">
        <v>0</v>
      </c>
      <c r="IS343" s="864">
        <v>0</v>
      </c>
      <c r="IT343" s="864">
        <v>0</v>
      </c>
      <c r="IU343" s="864">
        <v>0</v>
      </c>
      <c r="IV343" s="864">
        <v>0</v>
      </c>
      <c r="IW343" s="864">
        <v>0</v>
      </c>
      <c r="IX343" s="864">
        <v>0</v>
      </c>
      <c r="IY343" s="864">
        <v>0</v>
      </c>
      <c r="IZ343" s="864">
        <v>0</v>
      </c>
      <c r="JA343" s="864">
        <v>0</v>
      </c>
      <c r="JB343" s="864">
        <v>0</v>
      </c>
      <c r="JC343" s="864">
        <v>0</v>
      </c>
      <c r="JD343" s="864">
        <v>0</v>
      </c>
      <c r="JE343" s="864">
        <v>0</v>
      </c>
      <c r="JF343" s="864">
        <v>0</v>
      </c>
      <c r="JG343" s="864">
        <v>0</v>
      </c>
      <c r="JH343" s="864">
        <v>0</v>
      </c>
      <c r="JI343" s="864">
        <v>0</v>
      </c>
      <c r="JJ343" s="864">
        <v>0</v>
      </c>
      <c r="JK343" s="864">
        <v>0</v>
      </c>
      <c r="JL343" s="864">
        <v>0</v>
      </c>
      <c r="JM343" s="864">
        <v>0</v>
      </c>
      <c r="JN343" s="864">
        <v>0</v>
      </c>
      <c r="JO343" s="864">
        <v>0</v>
      </c>
      <c r="JP343" s="864">
        <v>0</v>
      </c>
      <c r="JQ343" s="864">
        <v>0</v>
      </c>
      <c r="JR343" s="864">
        <v>0</v>
      </c>
      <c r="JS343" s="864">
        <v>0</v>
      </c>
      <c r="JT343" s="864">
        <v>0</v>
      </c>
      <c r="JU343" s="864">
        <v>0</v>
      </c>
      <c r="JV343" s="864">
        <v>0</v>
      </c>
      <c r="JW343" s="864">
        <v>0</v>
      </c>
      <c r="JX343" s="864">
        <v>0</v>
      </c>
      <c r="JY343" s="864">
        <v>0</v>
      </c>
      <c r="JZ343" s="864">
        <v>0</v>
      </c>
      <c r="KA343" s="864">
        <v>0</v>
      </c>
      <c r="KB343" s="864">
        <v>0</v>
      </c>
      <c r="KC343" s="864">
        <v>0</v>
      </c>
      <c r="KD343" s="864">
        <v>0</v>
      </c>
      <c r="KE343" s="864">
        <v>0</v>
      </c>
      <c r="KF343" s="864">
        <v>0</v>
      </c>
      <c r="KG343" s="864">
        <v>0</v>
      </c>
      <c r="KH343" s="864">
        <v>0</v>
      </c>
      <c r="KI343" s="864">
        <v>0</v>
      </c>
      <c r="KJ343" s="864">
        <v>0</v>
      </c>
      <c r="KK343" s="864">
        <v>0</v>
      </c>
      <c r="KL343" s="864">
        <v>0</v>
      </c>
      <c r="KM343" s="864">
        <v>0</v>
      </c>
      <c r="KN343" s="864">
        <v>0</v>
      </c>
      <c r="KO343" s="864">
        <v>0</v>
      </c>
      <c r="KP343" s="864">
        <v>0</v>
      </c>
      <c r="KQ343" s="864">
        <v>0</v>
      </c>
      <c r="KR343" s="864">
        <v>0</v>
      </c>
      <c r="KS343" s="864">
        <v>0</v>
      </c>
      <c r="KT343" s="864">
        <v>0</v>
      </c>
      <c r="KU343" s="864">
        <v>0</v>
      </c>
      <c r="KV343" s="864">
        <v>0</v>
      </c>
      <c r="KW343" s="864">
        <v>0</v>
      </c>
      <c r="KX343" s="864">
        <v>0</v>
      </c>
      <c r="KY343" s="864">
        <v>0</v>
      </c>
      <c r="KZ343" s="864">
        <v>0</v>
      </c>
      <c r="LA343" s="864">
        <v>0</v>
      </c>
      <c r="LB343" s="864">
        <v>0</v>
      </c>
      <c r="LC343" s="864">
        <v>0</v>
      </c>
      <c r="LD343" s="864">
        <v>0</v>
      </c>
      <c r="LE343" s="864">
        <v>0</v>
      </c>
      <c r="LF343" s="864">
        <v>0</v>
      </c>
      <c r="LG343" s="864">
        <v>0</v>
      </c>
      <c r="LH343" s="864">
        <v>0</v>
      </c>
      <c r="LI343" s="864">
        <v>0</v>
      </c>
      <c r="LJ343" s="864">
        <v>0</v>
      </c>
      <c r="LK343" s="864">
        <v>0</v>
      </c>
      <c r="LL343" s="864">
        <v>0</v>
      </c>
      <c r="LM343" s="864">
        <v>0</v>
      </c>
      <c r="LN343" s="864">
        <v>0</v>
      </c>
      <c r="LO343" s="864">
        <v>0</v>
      </c>
      <c r="LP343" s="864">
        <v>0</v>
      </c>
      <c r="LQ343" s="864">
        <v>0</v>
      </c>
      <c r="LR343" s="864">
        <v>0</v>
      </c>
      <c r="LS343" s="864">
        <v>0</v>
      </c>
      <c r="LT343" s="864">
        <v>0</v>
      </c>
      <c r="LU343" s="864">
        <v>0</v>
      </c>
      <c r="LV343" s="864">
        <v>0</v>
      </c>
      <c r="LW343" s="864">
        <v>0</v>
      </c>
      <c r="LX343" s="864">
        <v>0</v>
      </c>
      <c r="LY343" s="864">
        <v>0</v>
      </c>
      <c r="LZ343" s="864">
        <v>0</v>
      </c>
      <c r="MA343" s="864">
        <v>0</v>
      </c>
      <c r="MB343" s="864">
        <v>0</v>
      </c>
      <c r="MC343" s="864">
        <v>0</v>
      </c>
      <c r="MD343" s="864">
        <v>0</v>
      </c>
      <c r="ME343" s="864">
        <v>0</v>
      </c>
      <c r="MF343" s="864">
        <v>0</v>
      </c>
      <c r="MG343" s="864">
        <v>0</v>
      </c>
      <c r="MH343" s="864">
        <v>0</v>
      </c>
      <c r="MI343" s="864">
        <v>0</v>
      </c>
      <c r="MJ343" s="864">
        <v>0</v>
      </c>
      <c r="MK343" s="864">
        <v>0</v>
      </c>
      <c r="ML343" s="864">
        <v>0</v>
      </c>
      <c r="MM343" s="864">
        <v>0</v>
      </c>
      <c r="MN343" s="864">
        <v>0</v>
      </c>
      <c r="MO343" s="864">
        <v>0</v>
      </c>
      <c r="MP343" s="864">
        <v>0</v>
      </c>
      <c r="MQ343" s="864">
        <v>0</v>
      </c>
      <c r="MR343" s="864">
        <v>0</v>
      </c>
      <c r="MS343" s="864">
        <v>0</v>
      </c>
      <c r="MT343" s="864">
        <v>0</v>
      </c>
      <c r="MU343" s="864">
        <v>0</v>
      </c>
      <c r="MV343" s="864">
        <v>0</v>
      </c>
      <c r="MW343" s="864">
        <v>0</v>
      </c>
      <c r="MX343" s="864">
        <v>0</v>
      </c>
      <c r="MY343" s="864">
        <v>0</v>
      </c>
      <c r="MZ343" s="864">
        <v>0</v>
      </c>
      <c r="NA343" s="864">
        <v>0</v>
      </c>
      <c r="NB343" s="864">
        <v>0</v>
      </c>
      <c r="NC343" s="864">
        <v>0</v>
      </c>
      <c r="ND343" s="864">
        <v>0</v>
      </c>
      <c r="NE343" s="864">
        <v>0</v>
      </c>
      <c r="NF343" s="864">
        <v>0</v>
      </c>
      <c r="NG343" s="864">
        <v>0</v>
      </c>
      <c r="NH343" s="864">
        <v>0</v>
      </c>
      <c r="NI343" s="864">
        <v>0</v>
      </c>
      <c r="NJ343" s="864">
        <v>0</v>
      </c>
      <c r="NK343" s="864">
        <v>0</v>
      </c>
      <c r="NL343" s="864">
        <v>0</v>
      </c>
      <c r="NM343" s="864">
        <v>0</v>
      </c>
      <c r="NN343" s="864">
        <v>0</v>
      </c>
      <c r="NO343" s="864">
        <v>0</v>
      </c>
      <c r="NP343" s="864">
        <v>0</v>
      </c>
      <c r="NQ343" s="864">
        <v>0</v>
      </c>
      <c r="NR343" s="864">
        <v>0</v>
      </c>
      <c r="NS343" s="864">
        <v>0</v>
      </c>
      <c r="NT343" s="864">
        <v>0</v>
      </c>
      <c r="NU343" s="864">
        <v>0</v>
      </c>
      <c r="NV343" s="864">
        <v>0</v>
      </c>
      <c r="NW343" s="864">
        <v>0</v>
      </c>
      <c r="NX343" s="864">
        <v>0</v>
      </c>
      <c r="NY343" s="864">
        <v>0</v>
      </c>
      <c r="NZ343" s="864">
        <v>0</v>
      </c>
      <c r="OA343" s="864">
        <v>0</v>
      </c>
      <c r="OB343" s="864">
        <v>0</v>
      </c>
      <c r="OC343" s="864">
        <v>0</v>
      </c>
      <c r="OD343" s="864">
        <v>0</v>
      </c>
      <c r="OE343" s="864">
        <v>0</v>
      </c>
      <c r="OF343" s="864">
        <v>0</v>
      </c>
      <c r="OG343" s="864">
        <v>0</v>
      </c>
      <c r="OH343" s="864">
        <v>0</v>
      </c>
      <c r="OI343" s="864">
        <v>0</v>
      </c>
      <c r="OJ343" s="864">
        <v>0</v>
      </c>
      <c r="OK343" s="864">
        <v>0</v>
      </c>
      <c r="OL343" s="864">
        <v>0</v>
      </c>
      <c r="OM343" s="864">
        <v>0</v>
      </c>
      <c r="ON343" s="864">
        <v>0</v>
      </c>
      <c r="OO343" s="864">
        <v>0</v>
      </c>
      <c r="OP343" s="864">
        <v>0</v>
      </c>
      <c r="OQ343" s="864">
        <v>0</v>
      </c>
      <c r="OR343" s="864">
        <v>0</v>
      </c>
      <c r="OS343" s="864">
        <v>0</v>
      </c>
      <c r="OT343" s="864">
        <v>0</v>
      </c>
      <c r="OU343" s="864">
        <v>0</v>
      </c>
      <c r="OV343" s="864">
        <v>0</v>
      </c>
      <c r="OW343" s="864">
        <v>0</v>
      </c>
      <c r="OX343" s="864">
        <v>0</v>
      </c>
      <c r="OY343" s="864">
        <v>0</v>
      </c>
      <c r="OZ343" s="864">
        <v>0</v>
      </c>
      <c r="PA343" s="864">
        <v>0</v>
      </c>
      <c r="PB343" s="864">
        <v>0</v>
      </c>
      <c r="PC343" s="864">
        <v>0</v>
      </c>
      <c r="PD343" s="864">
        <v>0</v>
      </c>
      <c r="PE343" s="864">
        <v>0</v>
      </c>
      <c r="PF343" s="864">
        <v>0</v>
      </c>
      <c r="PG343" s="864">
        <v>0</v>
      </c>
      <c r="PH343" s="864">
        <v>0</v>
      </c>
      <c r="PI343" s="864">
        <v>0</v>
      </c>
      <c r="PJ343" s="864">
        <v>0</v>
      </c>
      <c r="PK343" s="864">
        <v>0</v>
      </c>
      <c r="PL343" s="864">
        <v>0</v>
      </c>
      <c r="PM343" s="864">
        <v>0</v>
      </c>
      <c r="PN343" s="864">
        <v>0</v>
      </c>
      <c r="PO343" s="864">
        <v>0</v>
      </c>
      <c r="PP343" s="864">
        <v>0</v>
      </c>
      <c r="PQ343" s="864">
        <v>0</v>
      </c>
      <c r="PR343" s="864">
        <v>0</v>
      </c>
      <c r="PS343" s="864">
        <v>0</v>
      </c>
      <c r="PT343" s="864">
        <v>0</v>
      </c>
      <c r="PU343" s="864">
        <v>0</v>
      </c>
      <c r="PV343" s="864">
        <v>0</v>
      </c>
      <c r="PW343" s="864">
        <v>0</v>
      </c>
      <c r="PX343" s="864">
        <v>0</v>
      </c>
      <c r="PY343" s="864">
        <v>0</v>
      </c>
      <c r="PZ343" s="864">
        <v>0</v>
      </c>
      <c r="QA343" s="864">
        <v>0</v>
      </c>
      <c r="QB343" s="864">
        <v>0</v>
      </c>
      <c r="QC343" s="864">
        <v>0</v>
      </c>
      <c r="QD343" s="864">
        <v>0</v>
      </c>
      <c r="QE343" s="864">
        <v>0</v>
      </c>
      <c r="QF343" s="864">
        <v>0</v>
      </c>
      <c r="QG343" s="864">
        <v>0</v>
      </c>
      <c r="QH343" s="864">
        <v>0</v>
      </c>
      <c r="QI343" s="864">
        <v>0</v>
      </c>
      <c r="QJ343" s="864">
        <v>0</v>
      </c>
      <c r="QK343" s="864">
        <v>0</v>
      </c>
      <c r="QL343" s="864">
        <v>0</v>
      </c>
      <c r="QM343" s="864">
        <v>0</v>
      </c>
      <c r="QN343" s="864">
        <v>0</v>
      </c>
      <c r="QO343" s="864">
        <v>0</v>
      </c>
      <c r="QP343" s="864">
        <v>0</v>
      </c>
      <c r="QQ343" s="864">
        <v>0</v>
      </c>
      <c r="QR343" s="864">
        <v>0</v>
      </c>
      <c r="QS343" s="864">
        <v>0</v>
      </c>
      <c r="QT343" s="864">
        <v>0</v>
      </c>
      <c r="QU343" s="864">
        <v>0</v>
      </c>
      <c r="QV343" s="864">
        <v>0</v>
      </c>
      <c r="QW343" s="864">
        <v>0</v>
      </c>
      <c r="QX343" s="864">
        <v>0</v>
      </c>
      <c r="QY343" s="864">
        <v>0</v>
      </c>
      <c r="QZ343" s="864">
        <v>0</v>
      </c>
      <c r="RA343" s="864">
        <v>0</v>
      </c>
      <c r="RB343" s="864">
        <v>0</v>
      </c>
      <c r="RC343" s="864">
        <v>0</v>
      </c>
      <c r="RD343" s="864">
        <v>0</v>
      </c>
      <c r="RE343" s="864">
        <v>0</v>
      </c>
      <c r="RF343" s="864">
        <v>0</v>
      </c>
      <c r="RG343" s="864">
        <v>0</v>
      </c>
      <c r="RH343" s="864">
        <v>0</v>
      </c>
      <c r="RI343" s="864">
        <v>0</v>
      </c>
      <c r="RJ343" s="864">
        <v>0</v>
      </c>
      <c r="RK343" s="864">
        <v>0</v>
      </c>
      <c r="RL343" s="864">
        <v>0</v>
      </c>
      <c r="RM343" s="864">
        <v>0</v>
      </c>
      <c r="RN343" s="864">
        <v>0</v>
      </c>
      <c r="RO343" s="864">
        <v>0</v>
      </c>
      <c r="RP343" s="864">
        <v>0</v>
      </c>
      <c r="RQ343" s="864">
        <v>0</v>
      </c>
      <c r="RR343" s="864">
        <v>0</v>
      </c>
      <c r="RS343" s="864">
        <v>0</v>
      </c>
      <c r="RT343" s="864">
        <v>0</v>
      </c>
      <c r="RU343" s="864">
        <v>0</v>
      </c>
      <c r="RV343" s="864">
        <v>0</v>
      </c>
      <c r="RW343" s="864">
        <v>0</v>
      </c>
      <c r="RX343" s="864">
        <v>0</v>
      </c>
      <c r="RY343" s="864">
        <v>0</v>
      </c>
      <c r="RZ343" s="864">
        <v>0</v>
      </c>
      <c r="SA343" s="864">
        <v>0</v>
      </c>
      <c r="SB343" s="864">
        <v>0</v>
      </c>
      <c r="SC343" s="864">
        <v>0</v>
      </c>
      <c r="SD343" s="864">
        <v>0</v>
      </c>
      <c r="SE343" s="864">
        <v>0</v>
      </c>
      <c r="SF343" s="864">
        <v>0</v>
      </c>
      <c r="SG343" s="864">
        <v>0</v>
      </c>
      <c r="SH343" s="864">
        <v>0</v>
      </c>
      <c r="SI343" s="864">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762</v>
      </c>
      <c r="J344" s="770"/>
      <c r="K344" s="866">
        <v>0</v>
      </c>
      <c r="L344" s="866">
        <v>0</v>
      </c>
      <c r="M344" s="866">
        <v>0</v>
      </c>
      <c r="N344" s="866">
        <v>0</v>
      </c>
      <c r="O344" s="866">
        <v>0</v>
      </c>
      <c r="P344" s="866">
        <v>0</v>
      </c>
      <c r="Q344" s="866">
        <v>0</v>
      </c>
      <c r="R344" s="866">
        <v>0</v>
      </c>
      <c r="S344" s="866">
        <v>0</v>
      </c>
      <c r="T344" s="866">
        <v>0</v>
      </c>
      <c r="U344" s="866">
        <v>0</v>
      </c>
      <c r="V344" s="866">
        <v>0</v>
      </c>
      <c r="W344" s="866">
        <v>0</v>
      </c>
      <c r="X344" s="866">
        <v>0</v>
      </c>
      <c r="Y344" s="866">
        <v>0</v>
      </c>
      <c r="Z344" s="866">
        <v>0</v>
      </c>
      <c r="AA344" s="866">
        <v>0</v>
      </c>
      <c r="AB344" s="866">
        <v>0</v>
      </c>
      <c r="AC344" s="866">
        <v>0</v>
      </c>
      <c r="AD344" s="866">
        <v>0</v>
      </c>
      <c r="AE344" s="866">
        <v>0</v>
      </c>
      <c r="AF344" s="866">
        <v>0</v>
      </c>
      <c r="AG344" s="866">
        <v>0</v>
      </c>
      <c r="AH344" s="866">
        <v>0</v>
      </c>
      <c r="AI344" s="866">
        <v>0</v>
      </c>
      <c r="AJ344" s="866">
        <v>0</v>
      </c>
      <c r="AK344" s="866">
        <v>0</v>
      </c>
      <c r="AL344" s="866">
        <v>0</v>
      </c>
      <c r="AM344" s="866">
        <v>0</v>
      </c>
      <c r="AN344" s="866">
        <v>0</v>
      </c>
      <c r="AO344" s="866">
        <v>0</v>
      </c>
      <c r="AP344" s="866">
        <v>0</v>
      </c>
      <c r="AQ344" s="866">
        <v>0</v>
      </c>
      <c r="AR344" s="866">
        <v>0</v>
      </c>
      <c r="AS344" s="866">
        <v>0</v>
      </c>
      <c r="AT344" s="866">
        <v>0</v>
      </c>
      <c r="AU344" s="866">
        <v>0</v>
      </c>
      <c r="AV344" s="866">
        <v>0</v>
      </c>
      <c r="AW344" s="866">
        <v>0</v>
      </c>
      <c r="AX344" s="866">
        <v>0</v>
      </c>
      <c r="AY344" s="866">
        <v>0</v>
      </c>
      <c r="AZ344" s="866">
        <v>0</v>
      </c>
      <c r="BA344" s="866">
        <v>0</v>
      </c>
      <c r="BB344" s="866">
        <v>0</v>
      </c>
      <c r="BC344" s="866">
        <v>0</v>
      </c>
      <c r="BD344" s="866">
        <v>0</v>
      </c>
      <c r="BE344" s="866">
        <v>0</v>
      </c>
      <c r="BF344" s="866">
        <v>0</v>
      </c>
      <c r="BG344" s="866">
        <v>0</v>
      </c>
      <c r="BH344" s="866">
        <v>0</v>
      </c>
      <c r="BI344" s="866">
        <v>0</v>
      </c>
      <c r="BJ344" s="866">
        <v>0</v>
      </c>
      <c r="BK344" s="866">
        <v>0</v>
      </c>
      <c r="BL344" s="866">
        <v>0</v>
      </c>
      <c r="BM344" s="866">
        <v>0</v>
      </c>
      <c r="BN344" s="866">
        <v>0</v>
      </c>
      <c r="BO344" s="866">
        <v>0</v>
      </c>
      <c r="BP344" s="866">
        <v>0</v>
      </c>
      <c r="BQ344" s="866">
        <v>0</v>
      </c>
      <c r="BR344" s="866">
        <v>0</v>
      </c>
      <c r="BS344" s="866">
        <v>0</v>
      </c>
      <c r="BT344" s="866">
        <v>0</v>
      </c>
      <c r="BU344" s="866">
        <v>0</v>
      </c>
      <c r="BV344" s="866">
        <v>0</v>
      </c>
      <c r="BW344" s="866">
        <v>0</v>
      </c>
      <c r="BX344" s="866">
        <v>0</v>
      </c>
      <c r="BY344" s="866">
        <v>0</v>
      </c>
      <c r="BZ344" s="866">
        <v>0</v>
      </c>
      <c r="CA344" s="866">
        <v>0</v>
      </c>
      <c r="CB344" s="866">
        <v>0</v>
      </c>
      <c r="CC344" s="866">
        <v>0</v>
      </c>
      <c r="CD344" s="866">
        <v>0</v>
      </c>
      <c r="CE344" s="866">
        <v>0</v>
      </c>
      <c r="CF344" s="866">
        <v>0</v>
      </c>
      <c r="CG344" s="866">
        <v>0</v>
      </c>
      <c r="CH344" s="866">
        <v>0</v>
      </c>
      <c r="CI344" s="866">
        <v>0</v>
      </c>
      <c r="CJ344" s="866">
        <v>0</v>
      </c>
      <c r="CK344" s="866">
        <v>0</v>
      </c>
      <c r="CL344" s="866">
        <v>0</v>
      </c>
      <c r="CM344" s="866">
        <v>0</v>
      </c>
      <c r="CN344" s="866">
        <v>0</v>
      </c>
      <c r="CO344" s="866">
        <v>0</v>
      </c>
      <c r="CP344" s="866">
        <v>0</v>
      </c>
      <c r="CQ344" s="866">
        <v>0</v>
      </c>
      <c r="CR344" s="866">
        <v>0</v>
      </c>
      <c r="CS344" s="866">
        <v>0</v>
      </c>
      <c r="CT344" s="866">
        <v>0</v>
      </c>
      <c r="CU344" s="866">
        <v>0</v>
      </c>
      <c r="CV344" s="866">
        <v>0</v>
      </c>
      <c r="CW344" s="866">
        <v>0</v>
      </c>
      <c r="CX344" s="866">
        <v>0</v>
      </c>
      <c r="CY344" s="866">
        <v>0</v>
      </c>
      <c r="CZ344" s="866">
        <v>0</v>
      </c>
      <c r="DA344" s="866">
        <v>0</v>
      </c>
      <c r="DB344" s="866">
        <v>0</v>
      </c>
      <c r="DC344" s="866">
        <v>0</v>
      </c>
      <c r="DD344" s="866">
        <v>0</v>
      </c>
      <c r="DE344" s="866">
        <v>0</v>
      </c>
      <c r="DF344" s="866">
        <v>0</v>
      </c>
      <c r="DG344" s="866">
        <v>0</v>
      </c>
      <c r="DH344" s="866">
        <v>0</v>
      </c>
      <c r="DI344" s="866">
        <v>0</v>
      </c>
      <c r="DJ344" s="866">
        <v>0</v>
      </c>
      <c r="DK344" s="866">
        <v>0</v>
      </c>
      <c r="DL344" s="866">
        <v>0</v>
      </c>
      <c r="DM344" s="866">
        <v>0</v>
      </c>
      <c r="DN344" s="866">
        <v>0</v>
      </c>
      <c r="DO344" s="866">
        <v>0</v>
      </c>
      <c r="DP344" s="866">
        <v>0</v>
      </c>
      <c r="DQ344" s="866">
        <v>0</v>
      </c>
      <c r="DR344" s="866">
        <v>0</v>
      </c>
      <c r="DS344" s="866">
        <v>0</v>
      </c>
      <c r="DT344" s="866">
        <v>0</v>
      </c>
      <c r="DU344" s="866">
        <v>0</v>
      </c>
      <c r="DV344" s="866">
        <v>0</v>
      </c>
      <c r="DW344" s="866">
        <v>0</v>
      </c>
      <c r="DX344" s="866">
        <v>0</v>
      </c>
      <c r="DY344" s="866">
        <v>0</v>
      </c>
      <c r="DZ344" s="866">
        <v>0</v>
      </c>
      <c r="EA344" s="866">
        <v>0</v>
      </c>
      <c r="EB344" s="866">
        <v>0</v>
      </c>
      <c r="EC344" s="866">
        <v>0</v>
      </c>
      <c r="ED344" s="866">
        <v>0</v>
      </c>
      <c r="EE344" s="866">
        <v>0</v>
      </c>
      <c r="EF344" s="866">
        <v>0</v>
      </c>
      <c r="EG344" s="866">
        <v>0</v>
      </c>
      <c r="EH344" s="866">
        <v>0</v>
      </c>
      <c r="EI344" s="866">
        <v>0</v>
      </c>
      <c r="EJ344" s="866">
        <v>0</v>
      </c>
      <c r="EK344" s="866">
        <v>0</v>
      </c>
      <c r="EL344" s="866">
        <v>0</v>
      </c>
      <c r="EM344" s="866">
        <v>0</v>
      </c>
      <c r="EN344" s="866">
        <v>0</v>
      </c>
      <c r="EO344" s="866">
        <v>0</v>
      </c>
      <c r="EP344" s="866">
        <v>0</v>
      </c>
      <c r="EQ344" s="866">
        <v>0</v>
      </c>
      <c r="ER344" s="866">
        <v>0</v>
      </c>
      <c r="ES344" s="866">
        <v>0</v>
      </c>
      <c r="ET344" s="866">
        <v>0</v>
      </c>
      <c r="EU344" s="866">
        <v>0</v>
      </c>
      <c r="EV344" s="866">
        <v>0</v>
      </c>
      <c r="EW344" s="866">
        <v>0</v>
      </c>
      <c r="EX344" s="866">
        <v>0</v>
      </c>
      <c r="EY344" s="866">
        <v>0</v>
      </c>
      <c r="EZ344" s="866">
        <v>0</v>
      </c>
      <c r="FA344" s="866">
        <v>0</v>
      </c>
      <c r="FB344" s="866">
        <v>0</v>
      </c>
      <c r="FC344" s="866">
        <v>0</v>
      </c>
      <c r="FD344" s="866">
        <v>0</v>
      </c>
      <c r="FE344" s="866">
        <v>0</v>
      </c>
      <c r="FF344" s="866">
        <v>0</v>
      </c>
      <c r="FG344" s="866">
        <v>0</v>
      </c>
      <c r="FH344" s="866">
        <v>0</v>
      </c>
      <c r="FI344" s="866">
        <v>0</v>
      </c>
      <c r="FJ344" s="866">
        <v>0</v>
      </c>
      <c r="FK344" s="866">
        <v>0</v>
      </c>
      <c r="FL344" s="866">
        <v>0</v>
      </c>
      <c r="FM344" s="866">
        <v>0</v>
      </c>
      <c r="FN344" s="866">
        <v>0</v>
      </c>
      <c r="FO344" s="866">
        <v>0</v>
      </c>
      <c r="FP344" s="866">
        <v>0</v>
      </c>
      <c r="FQ344" s="866">
        <v>0</v>
      </c>
      <c r="FR344" s="866">
        <v>0</v>
      </c>
      <c r="FS344" s="866">
        <v>0</v>
      </c>
      <c r="FT344" s="866">
        <v>0</v>
      </c>
      <c r="FU344" s="866">
        <v>0</v>
      </c>
      <c r="FV344" s="866">
        <v>0</v>
      </c>
      <c r="FW344" s="866">
        <v>0</v>
      </c>
      <c r="FX344" s="866">
        <v>0</v>
      </c>
      <c r="FY344" s="866">
        <v>0</v>
      </c>
      <c r="FZ344" s="866">
        <v>0</v>
      </c>
      <c r="GA344" s="866">
        <v>0</v>
      </c>
      <c r="GB344" s="866">
        <v>0</v>
      </c>
      <c r="GC344" s="866">
        <v>0</v>
      </c>
      <c r="GD344" s="866">
        <v>0</v>
      </c>
      <c r="GE344" s="866">
        <v>0</v>
      </c>
      <c r="GF344" s="866">
        <v>0</v>
      </c>
      <c r="GG344" s="866">
        <v>0</v>
      </c>
      <c r="GH344" s="866">
        <v>0</v>
      </c>
      <c r="GI344" s="866">
        <v>0</v>
      </c>
      <c r="GJ344" s="866">
        <v>0</v>
      </c>
      <c r="GK344" s="866">
        <v>0</v>
      </c>
      <c r="GL344" s="866">
        <v>0</v>
      </c>
      <c r="GM344" s="866">
        <v>0</v>
      </c>
      <c r="GN344" s="866">
        <v>0</v>
      </c>
      <c r="GO344" s="866">
        <v>0</v>
      </c>
      <c r="GP344" s="866">
        <v>0</v>
      </c>
      <c r="GQ344" s="866">
        <v>0</v>
      </c>
      <c r="GR344" s="866">
        <v>0</v>
      </c>
      <c r="GS344" s="866">
        <v>0</v>
      </c>
      <c r="GT344" s="866">
        <v>0</v>
      </c>
      <c r="GU344" s="866">
        <v>0</v>
      </c>
      <c r="GV344" s="866">
        <v>0</v>
      </c>
      <c r="GW344" s="866">
        <v>0</v>
      </c>
      <c r="GX344" s="866">
        <v>0</v>
      </c>
      <c r="GY344" s="866">
        <v>0</v>
      </c>
      <c r="GZ344" s="866">
        <v>0</v>
      </c>
      <c r="HA344" s="866">
        <v>0</v>
      </c>
      <c r="HB344" s="866">
        <v>0</v>
      </c>
      <c r="HC344" s="866">
        <v>0</v>
      </c>
      <c r="HD344" s="866">
        <v>0</v>
      </c>
      <c r="HE344" s="866">
        <v>0</v>
      </c>
      <c r="HF344" s="866">
        <v>0</v>
      </c>
      <c r="HG344" s="866">
        <v>0</v>
      </c>
      <c r="HH344" s="866">
        <v>0</v>
      </c>
      <c r="HI344" s="866">
        <v>0</v>
      </c>
      <c r="HJ344" s="866">
        <v>0</v>
      </c>
      <c r="HK344" s="866">
        <v>0</v>
      </c>
      <c r="HL344" s="866">
        <v>0</v>
      </c>
      <c r="HM344" s="866">
        <v>0</v>
      </c>
      <c r="HN344" s="866">
        <v>0</v>
      </c>
      <c r="HO344" s="866">
        <v>0</v>
      </c>
      <c r="HP344" s="866">
        <v>0</v>
      </c>
      <c r="HQ344" s="866">
        <v>0</v>
      </c>
      <c r="HR344" s="866">
        <v>0</v>
      </c>
      <c r="HS344" s="866">
        <v>0</v>
      </c>
      <c r="HT344" s="866">
        <v>0</v>
      </c>
      <c r="HU344" s="866">
        <v>0</v>
      </c>
      <c r="HV344" s="866">
        <v>0</v>
      </c>
      <c r="HW344" s="866">
        <v>0</v>
      </c>
      <c r="HX344" s="866">
        <v>0</v>
      </c>
      <c r="HY344" s="866">
        <v>0</v>
      </c>
      <c r="HZ344" s="866">
        <v>0</v>
      </c>
      <c r="IA344" s="866">
        <v>0</v>
      </c>
      <c r="IB344" s="866">
        <v>0</v>
      </c>
      <c r="IC344" s="866">
        <v>0</v>
      </c>
      <c r="ID344" s="866">
        <v>0</v>
      </c>
      <c r="IE344" s="866">
        <v>0</v>
      </c>
      <c r="IF344" s="866">
        <v>0</v>
      </c>
      <c r="IG344" s="866">
        <v>0</v>
      </c>
      <c r="IH344" s="866">
        <v>0</v>
      </c>
      <c r="II344" s="866">
        <v>0</v>
      </c>
      <c r="IJ344" s="866">
        <v>0</v>
      </c>
      <c r="IK344" s="866">
        <v>0</v>
      </c>
      <c r="IL344" s="866">
        <v>0</v>
      </c>
      <c r="IM344" s="866">
        <v>0</v>
      </c>
      <c r="IN344" s="866">
        <v>0</v>
      </c>
      <c r="IO344" s="866">
        <v>0</v>
      </c>
      <c r="IP344" s="866">
        <v>0</v>
      </c>
      <c r="IQ344" s="866">
        <v>0</v>
      </c>
      <c r="IR344" s="866">
        <v>0</v>
      </c>
      <c r="IS344" s="866">
        <v>0</v>
      </c>
      <c r="IT344" s="866">
        <v>0</v>
      </c>
      <c r="IU344" s="866">
        <v>0</v>
      </c>
      <c r="IV344" s="866">
        <v>0</v>
      </c>
      <c r="IW344" s="866">
        <v>0</v>
      </c>
      <c r="IX344" s="866">
        <v>0</v>
      </c>
      <c r="IY344" s="866">
        <v>0</v>
      </c>
      <c r="IZ344" s="866">
        <v>0</v>
      </c>
      <c r="JA344" s="866">
        <v>0</v>
      </c>
      <c r="JB344" s="866">
        <v>0</v>
      </c>
      <c r="JC344" s="866">
        <v>0</v>
      </c>
      <c r="JD344" s="866">
        <v>0</v>
      </c>
      <c r="JE344" s="866">
        <v>0</v>
      </c>
      <c r="JF344" s="866">
        <v>0</v>
      </c>
      <c r="JG344" s="866">
        <v>0</v>
      </c>
      <c r="JH344" s="866">
        <v>0</v>
      </c>
      <c r="JI344" s="866">
        <v>0</v>
      </c>
      <c r="JJ344" s="866">
        <v>0</v>
      </c>
      <c r="JK344" s="866">
        <v>0</v>
      </c>
      <c r="JL344" s="866">
        <v>0</v>
      </c>
      <c r="JM344" s="866">
        <v>0</v>
      </c>
      <c r="JN344" s="866">
        <v>0</v>
      </c>
      <c r="JO344" s="866">
        <v>0</v>
      </c>
      <c r="JP344" s="866">
        <v>0</v>
      </c>
      <c r="JQ344" s="866">
        <v>0</v>
      </c>
      <c r="JR344" s="866">
        <v>0</v>
      </c>
      <c r="JS344" s="866">
        <v>0</v>
      </c>
      <c r="JT344" s="866">
        <v>0</v>
      </c>
      <c r="JU344" s="866">
        <v>0</v>
      </c>
      <c r="JV344" s="866">
        <v>0</v>
      </c>
      <c r="JW344" s="866">
        <v>0</v>
      </c>
      <c r="JX344" s="866">
        <v>0</v>
      </c>
      <c r="JY344" s="866">
        <v>0</v>
      </c>
      <c r="JZ344" s="866">
        <v>0</v>
      </c>
      <c r="KA344" s="866">
        <v>0</v>
      </c>
      <c r="KB344" s="866">
        <v>0</v>
      </c>
      <c r="KC344" s="866">
        <v>0</v>
      </c>
      <c r="KD344" s="866">
        <v>0</v>
      </c>
      <c r="KE344" s="866">
        <v>0</v>
      </c>
      <c r="KF344" s="866">
        <v>0</v>
      </c>
      <c r="KG344" s="866">
        <v>0</v>
      </c>
      <c r="KH344" s="866">
        <v>0</v>
      </c>
      <c r="KI344" s="866">
        <v>0</v>
      </c>
      <c r="KJ344" s="866">
        <v>0</v>
      </c>
      <c r="KK344" s="866">
        <v>0</v>
      </c>
      <c r="KL344" s="866">
        <v>0</v>
      </c>
      <c r="KM344" s="866">
        <v>0</v>
      </c>
      <c r="KN344" s="866">
        <v>0</v>
      </c>
      <c r="KO344" s="866">
        <v>0</v>
      </c>
      <c r="KP344" s="866">
        <v>0</v>
      </c>
      <c r="KQ344" s="866">
        <v>0</v>
      </c>
      <c r="KR344" s="866">
        <v>0</v>
      </c>
      <c r="KS344" s="866">
        <v>0</v>
      </c>
      <c r="KT344" s="866">
        <v>0</v>
      </c>
      <c r="KU344" s="866">
        <v>0</v>
      </c>
      <c r="KV344" s="866">
        <v>0</v>
      </c>
      <c r="KW344" s="866">
        <v>0</v>
      </c>
      <c r="KX344" s="866">
        <v>0</v>
      </c>
      <c r="KY344" s="866">
        <v>0</v>
      </c>
      <c r="KZ344" s="866">
        <v>0</v>
      </c>
      <c r="LA344" s="866">
        <v>0</v>
      </c>
      <c r="LB344" s="866">
        <v>0</v>
      </c>
      <c r="LC344" s="866">
        <v>0</v>
      </c>
      <c r="LD344" s="866">
        <v>0</v>
      </c>
      <c r="LE344" s="866">
        <v>0</v>
      </c>
      <c r="LF344" s="866">
        <v>0</v>
      </c>
      <c r="LG344" s="866">
        <v>0</v>
      </c>
      <c r="LH344" s="866">
        <v>0</v>
      </c>
      <c r="LI344" s="866">
        <v>0</v>
      </c>
      <c r="LJ344" s="866">
        <v>0</v>
      </c>
      <c r="LK344" s="866">
        <v>0</v>
      </c>
      <c r="LL344" s="866">
        <v>0</v>
      </c>
      <c r="LM344" s="866">
        <v>0</v>
      </c>
      <c r="LN344" s="866">
        <v>0</v>
      </c>
      <c r="LO344" s="866">
        <v>0</v>
      </c>
      <c r="LP344" s="866">
        <v>0</v>
      </c>
      <c r="LQ344" s="866">
        <v>0</v>
      </c>
      <c r="LR344" s="866">
        <v>0</v>
      </c>
      <c r="LS344" s="866">
        <v>0</v>
      </c>
      <c r="LT344" s="866">
        <v>0</v>
      </c>
      <c r="LU344" s="866">
        <v>0</v>
      </c>
      <c r="LV344" s="866">
        <v>0</v>
      </c>
      <c r="LW344" s="866">
        <v>0</v>
      </c>
      <c r="LX344" s="866">
        <v>0</v>
      </c>
      <c r="LY344" s="866">
        <v>0</v>
      </c>
      <c r="LZ344" s="866">
        <v>0</v>
      </c>
      <c r="MA344" s="866">
        <v>0</v>
      </c>
      <c r="MB344" s="866">
        <v>0</v>
      </c>
      <c r="MC344" s="866">
        <v>0</v>
      </c>
      <c r="MD344" s="866">
        <v>0</v>
      </c>
      <c r="ME344" s="866">
        <v>0</v>
      </c>
      <c r="MF344" s="866">
        <v>0</v>
      </c>
      <c r="MG344" s="866">
        <v>0</v>
      </c>
      <c r="MH344" s="866">
        <v>0</v>
      </c>
      <c r="MI344" s="866">
        <v>0</v>
      </c>
      <c r="MJ344" s="866">
        <v>0</v>
      </c>
      <c r="MK344" s="866">
        <v>0</v>
      </c>
      <c r="ML344" s="866">
        <v>0</v>
      </c>
      <c r="MM344" s="866">
        <v>0</v>
      </c>
      <c r="MN344" s="866">
        <v>0</v>
      </c>
      <c r="MO344" s="866">
        <v>0</v>
      </c>
      <c r="MP344" s="866">
        <v>0</v>
      </c>
      <c r="MQ344" s="866">
        <v>0</v>
      </c>
      <c r="MR344" s="866">
        <v>0</v>
      </c>
      <c r="MS344" s="866">
        <v>0</v>
      </c>
      <c r="MT344" s="866">
        <v>0</v>
      </c>
      <c r="MU344" s="866">
        <v>0</v>
      </c>
      <c r="MV344" s="866">
        <v>0</v>
      </c>
      <c r="MW344" s="866">
        <v>0</v>
      </c>
      <c r="MX344" s="866">
        <v>0</v>
      </c>
      <c r="MY344" s="866">
        <v>0</v>
      </c>
      <c r="MZ344" s="866">
        <v>0</v>
      </c>
      <c r="NA344" s="866">
        <v>0</v>
      </c>
      <c r="NB344" s="866">
        <v>0</v>
      </c>
      <c r="NC344" s="866">
        <v>0</v>
      </c>
      <c r="ND344" s="866">
        <v>0</v>
      </c>
      <c r="NE344" s="866">
        <v>0</v>
      </c>
      <c r="NF344" s="866">
        <v>0</v>
      </c>
      <c r="NG344" s="866">
        <v>0</v>
      </c>
      <c r="NH344" s="866">
        <v>0</v>
      </c>
      <c r="NI344" s="866">
        <v>0</v>
      </c>
      <c r="NJ344" s="866">
        <v>0</v>
      </c>
      <c r="NK344" s="866">
        <v>0</v>
      </c>
      <c r="NL344" s="866">
        <v>0</v>
      </c>
      <c r="NM344" s="866">
        <v>0</v>
      </c>
      <c r="NN344" s="866">
        <v>0</v>
      </c>
      <c r="NO344" s="866">
        <v>0</v>
      </c>
      <c r="NP344" s="866">
        <v>0</v>
      </c>
      <c r="NQ344" s="866">
        <v>0</v>
      </c>
      <c r="NR344" s="866">
        <v>0</v>
      </c>
      <c r="NS344" s="866">
        <v>0</v>
      </c>
      <c r="NT344" s="866">
        <v>0</v>
      </c>
      <c r="NU344" s="866">
        <v>0</v>
      </c>
      <c r="NV344" s="866">
        <v>0</v>
      </c>
      <c r="NW344" s="866">
        <v>0</v>
      </c>
      <c r="NX344" s="866">
        <v>0</v>
      </c>
      <c r="NY344" s="866">
        <v>0</v>
      </c>
      <c r="NZ344" s="866">
        <v>0</v>
      </c>
      <c r="OA344" s="866">
        <v>0</v>
      </c>
      <c r="OB344" s="866">
        <v>0</v>
      </c>
      <c r="OC344" s="866">
        <v>0</v>
      </c>
      <c r="OD344" s="866">
        <v>0</v>
      </c>
      <c r="OE344" s="866">
        <v>0</v>
      </c>
      <c r="OF344" s="866">
        <v>0</v>
      </c>
      <c r="OG344" s="866">
        <v>0</v>
      </c>
      <c r="OH344" s="866">
        <v>0</v>
      </c>
      <c r="OI344" s="866">
        <v>0</v>
      </c>
      <c r="OJ344" s="866">
        <v>0</v>
      </c>
      <c r="OK344" s="866">
        <v>0</v>
      </c>
      <c r="OL344" s="866">
        <v>0</v>
      </c>
      <c r="OM344" s="866">
        <v>0</v>
      </c>
      <c r="ON344" s="866">
        <v>0</v>
      </c>
      <c r="OO344" s="866">
        <v>0</v>
      </c>
      <c r="OP344" s="866">
        <v>0</v>
      </c>
      <c r="OQ344" s="866">
        <v>0</v>
      </c>
      <c r="OR344" s="866">
        <v>0</v>
      </c>
      <c r="OS344" s="866">
        <v>0</v>
      </c>
      <c r="OT344" s="866">
        <v>0</v>
      </c>
      <c r="OU344" s="866">
        <v>0</v>
      </c>
      <c r="OV344" s="866">
        <v>0</v>
      </c>
      <c r="OW344" s="866">
        <v>0</v>
      </c>
      <c r="OX344" s="866">
        <v>0</v>
      </c>
      <c r="OY344" s="866">
        <v>0</v>
      </c>
      <c r="OZ344" s="866">
        <v>0</v>
      </c>
      <c r="PA344" s="866">
        <v>0</v>
      </c>
      <c r="PB344" s="866">
        <v>0</v>
      </c>
      <c r="PC344" s="866">
        <v>0</v>
      </c>
      <c r="PD344" s="866">
        <v>0</v>
      </c>
      <c r="PE344" s="866">
        <v>0</v>
      </c>
      <c r="PF344" s="866">
        <v>0</v>
      </c>
      <c r="PG344" s="866">
        <v>0</v>
      </c>
      <c r="PH344" s="866">
        <v>0</v>
      </c>
      <c r="PI344" s="866">
        <v>0</v>
      </c>
      <c r="PJ344" s="866">
        <v>0</v>
      </c>
      <c r="PK344" s="866">
        <v>0</v>
      </c>
      <c r="PL344" s="866">
        <v>0</v>
      </c>
      <c r="PM344" s="866">
        <v>0</v>
      </c>
      <c r="PN344" s="866">
        <v>0</v>
      </c>
      <c r="PO344" s="866">
        <v>0</v>
      </c>
      <c r="PP344" s="866">
        <v>0</v>
      </c>
      <c r="PQ344" s="866">
        <v>0</v>
      </c>
      <c r="PR344" s="866">
        <v>0</v>
      </c>
      <c r="PS344" s="866">
        <v>0</v>
      </c>
      <c r="PT344" s="866">
        <v>0</v>
      </c>
      <c r="PU344" s="866">
        <v>0</v>
      </c>
      <c r="PV344" s="866">
        <v>0</v>
      </c>
      <c r="PW344" s="866">
        <v>0</v>
      </c>
      <c r="PX344" s="866">
        <v>0</v>
      </c>
      <c r="PY344" s="866">
        <v>0</v>
      </c>
      <c r="PZ344" s="866">
        <v>0</v>
      </c>
      <c r="QA344" s="866">
        <v>0</v>
      </c>
      <c r="QB344" s="866">
        <v>0</v>
      </c>
      <c r="QC344" s="866">
        <v>0</v>
      </c>
      <c r="QD344" s="866">
        <v>0</v>
      </c>
      <c r="QE344" s="866">
        <v>0</v>
      </c>
      <c r="QF344" s="866">
        <v>0</v>
      </c>
      <c r="QG344" s="866">
        <v>0</v>
      </c>
      <c r="QH344" s="866">
        <v>0</v>
      </c>
      <c r="QI344" s="866">
        <v>0</v>
      </c>
      <c r="QJ344" s="866">
        <v>0</v>
      </c>
      <c r="QK344" s="866">
        <v>0</v>
      </c>
      <c r="QL344" s="866">
        <v>0</v>
      </c>
      <c r="QM344" s="866">
        <v>0</v>
      </c>
      <c r="QN344" s="866">
        <v>0</v>
      </c>
      <c r="QO344" s="866">
        <v>0</v>
      </c>
      <c r="QP344" s="866">
        <v>0</v>
      </c>
      <c r="QQ344" s="866">
        <v>0</v>
      </c>
      <c r="QR344" s="866">
        <v>0</v>
      </c>
      <c r="QS344" s="866">
        <v>0</v>
      </c>
      <c r="QT344" s="866">
        <v>0</v>
      </c>
      <c r="QU344" s="866">
        <v>0</v>
      </c>
      <c r="QV344" s="866">
        <v>0</v>
      </c>
      <c r="QW344" s="866">
        <v>0</v>
      </c>
      <c r="QX344" s="866">
        <v>0</v>
      </c>
      <c r="QY344" s="866">
        <v>0</v>
      </c>
      <c r="QZ344" s="866">
        <v>0</v>
      </c>
      <c r="RA344" s="866">
        <v>0</v>
      </c>
      <c r="RB344" s="866">
        <v>0</v>
      </c>
      <c r="RC344" s="866">
        <v>0</v>
      </c>
      <c r="RD344" s="866">
        <v>0</v>
      </c>
      <c r="RE344" s="866">
        <v>0</v>
      </c>
      <c r="RF344" s="866">
        <v>0</v>
      </c>
      <c r="RG344" s="866">
        <v>0</v>
      </c>
      <c r="RH344" s="866">
        <v>0</v>
      </c>
      <c r="RI344" s="866">
        <v>0</v>
      </c>
      <c r="RJ344" s="866">
        <v>0</v>
      </c>
      <c r="RK344" s="866">
        <v>0</v>
      </c>
      <c r="RL344" s="866">
        <v>0</v>
      </c>
      <c r="RM344" s="866">
        <v>0</v>
      </c>
      <c r="RN344" s="866">
        <v>0</v>
      </c>
      <c r="RO344" s="866">
        <v>0</v>
      </c>
      <c r="RP344" s="866">
        <v>0</v>
      </c>
      <c r="RQ344" s="866">
        <v>0</v>
      </c>
      <c r="RR344" s="866">
        <v>0</v>
      </c>
      <c r="RS344" s="866">
        <v>0</v>
      </c>
      <c r="RT344" s="866">
        <v>0</v>
      </c>
      <c r="RU344" s="866">
        <v>0</v>
      </c>
      <c r="RV344" s="866">
        <v>0</v>
      </c>
      <c r="RW344" s="866">
        <v>0</v>
      </c>
      <c r="RX344" s="866">
        <v>0</v>
      </c>
      <c r="RY344" s="866">
        <v>0</v>
      </c>
      <c r="RZ344" s="866">
        <v>0</v>
      </c>
      <c r="SA344" s="866">
        <v>0</v>
      </c>
      <c r="SB344" s="866">
        <v>0</v>
      </c>
      <c r="SC344" s="866">
        <v>0</v>
      </c>
      <c r="SD344" s="866">
        <v>0</v>
      </c>
      <c r="SE344" s="866">
        <v>0</v>
      </c>
      <c r="SF344" s="866">
        <v>0</v>
      </c>
      <c r="SG344" s="866">
        <v>0</v>
      </c>
      <c r="SH344" s="866">
        <v>0</v>
      </c>
      <c r="SI344" s="866">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927</v>
      </c>
      <c r="J345" s="762"/>
      <c r="K345" s="861">
        <v>0</v>
      </c>
      <c r="L345" s="861">
        <v>0</v>
      </c>
      <c r="M345" s="861">
        <v>0</v>
      </c>
      <c r="N345" s="861">
        <v>0</v>
      </c>
      <c r="O345" s="861">
        <v>0</v>
      </c>
      <c r="P345" s="861">
        <v>0</v>
      </c>
      <c r="Q345" s="861">
        <v>0</v>
      </c>
      <c r="R345" s="861">
        <v>0</v>
      </c>
      <c r="S345" s="861">
        <v>0</v>
      </c>
      <c r="T345" s="861">
        <v>0</v>
      </c>
      <c r="U345" s="861">
        <v>0</v>
      </c>
      <c r="V345" s="861">
        <v>0</v>
      </c>
      <c r="W345" s="861">
        <v>0</v>
      </c>
      <c r="X345" s="861">
        <v>0</v>
      </c>
      <c r="Y345" s="861">
        <v>0</v>
      </c>
      <c r="Z345" s="861">
        <v>0</v>
      </c>
      <c r="AA345" s="861">
        <v>0</v>
      </c>
      <c r="AB345" s="861">
        <v>0</v>
      </c>
      <c r="AC345" s="861">
        <v>0</v>
      </c>
      <c r="AD345" s="861">
        <v>0</v>
      </c>
      <c r="AE345" s="861">
        <v>0</v>
      </c>
      <c r="AF345" s="861">
        <v>0</v>
      </c>
      <c r="AG345" s="861">
        <v>0</v>
      </c>
      <c r="AH345" s="861">
        <v>0</v>
      </c>
      <c r="AI345" s="861">
        <v>0</v>
      </c>
      <c r="AJ345" s="861">
        <v>0</v>
      </c>
      <c r="AK345" s="861">
        <v>0</v>
      </c>
      <c r="AL345" s="861">
        <v>0</v>
      </c>
      <c r="AM345" s="861">
        <v>0</v>
      </c>
      <c r="AN345" s="861">
        <v>0</v>
      </c>
      <c r="AO345" s="861">
        <v>0</v>
      </c>
      <c r="AP345" s="861">
        <v>0</v>
      </c>
      <c r="AQ345" s="861">
        <v>0</v>
      </c>
      <c r="AR345" s="861">
        <v>0</v>
      </c>
      <c r="AS345" s="861">
        <v>0</v>
      </c>
      <c r="AT345" s="861">
        <v>0</v>
      </c>
      <c r="AU345" s="861">
        <v>0</v>
      </c>
      <c r="AV345" s="861">
        <v>0</v>
      </c>
      <c r="AW345" s="861">
        <v>0</v>
      </c>
      <c r="AX345" s="861">
        <v>0</v>
      </c>
      <c r="AY345" s="861">
        <v>0</v>
      </c>
      <c r="AZ345" s="861">
        <v>0</v>
      </c>
      <c r="BA345" s="861">
        <v>0</v>
      </c>
      <c r="BB345" s="861">
        <v>0</v>
      </c>
      <c r="BC345" s="861">
        <v>0</v>
      </c>
      <c r="BD345" s="861">
        <v>0</v>
      </c>
      <c r="BE345" s="861">
        <v>0</v>
      </c>
      <c r="BF345" s="861">
        <v>0</v>
      </c>
      <c r="BG345" s="861">
        <v>0</v>
      </c>
      <c r="BH345" s="861">
        <v>0</v>
      </c>
      <c r="BI345" s="861">
        <v>0</v>
      </c>
      <c r="BJ345" s="861">
        <v>0</v>
      </c>
      <c r="BK345" s="861">
        <v>0</v>
      </c>
      <c r="BL345" s="861">
        <v>0</v>
      </c>
      <c r="BM345" s="861">
        <v>0</v>
      </c>
      <c r="BN345" s="861">
        <v>2.5472668042018753E-2</v>
      </c>
      <c r="BO345" s="861">
        <v>2.5472668042018753E-2</v>
      </c>
      <c r="BP345" s="861">
        <v>2.5472668042018753E-2</v>
      </c>
      <c r="BQ345" s="861">
        <v>2.5472668042018753E-2</v>
      </c>
      <c r="BR345" s="861">
        <v>2.5472668042018753E-2</v>
      </c>
      <c r="BS345" s="861">
        <v>2.5472668042018753E-2</v>
      </c>
      <c r="BT345" s="861">
        <v>2.5472668042018753E-2</v>
      </c>
      <c r="BU345" s="861">
        <v>-0.13947195727099571</v>
      </c>
      <c r="BV345" s="861">
        <v>-0.13947195727099571</v>
      </c>
      <c r="BW345" s="861">
        <v>-0.13947195727099571</v>
      </c>
      <c r="BX345" s="861">
        <v>-0.13947195727099571</v>
      </c>
      <c r="BY345" s="861">
        <v>-0.13841036047531219</v>
      </c>
      <c r="BZ345" s="861">
        <v>-0.13841036047531219</v>
      </c>
      <c r="CA345" s="861">
        <v>1.969523886215363E-2</v>
      </c>
      <c r="CB345" s="861">
        <v>1.969523886215363E-2</v>
      </c>
      <c r="CC345" s="861">
        <v>1.969523886215363E-2</v>
      </c>
      <c r="CD345" s="861">
        <v>-0.99703299244913257</v>
      </c>
      <c r="CE345" s="861">
        <v>-0.99703299244913257</v>
      </c>
      <c r="CF345" s="861">
        <v>-0.99703299244913257</v>
      </c>
      <c r="CG345" s="861">
        <v>-0.99703299244913257</v>
      </c>
      <c r="CH345" s="861">
        <v>0.46002937026358648</v>
      </c>
      <c r="CI345" s="861">
        <v>0.46002937026358648</v>
      </c>
      <c r="CJ345" s="861">
        <v>0.46002937026358648</v>
      </c>
      <c r="CK345" s="861">
        <v>0.46002937026358648</v>
      </c>
      <c r="CL345" s="861">
        <v>0.46002937026358648</v>
      </c>
      <c r="CM345" s="861">
        <v>0.46002937026358648</v>
      </c>
      <c r="CN345" s="861">
        <v>0.46002937026358648</v>
      </c>
      <c r="CO345" s="861">
        <v>0.46002937026358648</v>
      </c>
      <c r="CP345" s="861">
        <v>9.783737964768946E-3</v>
      </c>
      <c r="CQ345" s="861">
        <v>9.783737964768946E-3</v>
      </c>
      <c r="CR345" s="861">
        <v>9.783737964768946E-3</v>
      </c>
      <c r="CS345" s="861">
        <v>9.783737964768946E-3</v>
      </c>
      <c r="CT345" s="861">
        <v>9.783737964768946E-3</v>
      </c>
      <c r="CU345" s="861">
        <v>9.783737964768946E-3</v>
      </c>
      <c r="CV345" s="861">
        <v>9.783737964768946E-3</v>
      </c>
      <c r="CW345" s="861">
        <v>-1.6134422398899062E-3</v>
      </c>
      <c r="CX345" s="861">
        <v>-1.6134422398899062E-3</v>
      </c>
      <c r="CY345" s="861">
        <v>-1.6134422398899062E-3</v>
      </c>
      <c r="CZ345" s="861">
        <v>-1.6134422398899062E-3</v>
      </c>
      <c r="DA345" s="861">
        <v>-1.6134422398899062E-3</v>
      </c>
      <c r="DB345" s="861">
        <v>7.5634348489614922E-2</v>
      </c>
      <c r="DC345" s="861">
        <v>7.5634348489614922E-2</v>
      </c>
      <c r="DD345" s="861">
        <v>7.5634348489614922E-2</v>
      </c>
      <c r="DE345" s="861">
        <v>7.5634348489614922E-2</v>
      </c>
      <c r="DF345" s="861">
        <v>2.0075065688957672E-2</v>
      </c>
      <c r="DG345" s="861">
        <v>2.0075065688957672E-2</v>
      </c>
      <c r="DH345" s="861">
        <v>2.0075065688957672E-2</v>
      </c>
      <c r="DI345" s="861">
        <v>2.0075065688957672E-2</v>
      </c>
      <c r="DJ345" s="861">
        <v>2.0075065688957672E-2</v>
      </c>
      <c r="DK345" s="861">
        <v>2.0075065688957672E-2</v>
      </c>
      <c r="DL345" s="861">
        <v>2.0075065688957672E-2</v>
      </c>
      <c r="DM345" s="861">
        <v>2.0075065688957672E-2</v>
      </c>
      <c r="DN345" s="861">
        <v>-3.3963557389356858E-2</v>
      </c>
      <c r="DO345" s="861">
        <v>-3.3963557389356858E-2</v>
      </c>
      <c r="DP345" s="861">
        <v>-3.3963557389356858E-2</v>
      </c>
      <c r="DQ345" s="861">
        <v>-3.3963557389356858E-2</v>
      </c>
      <c r="DR345" s="861">
        <v>-3.3963557389356858E-2</v>
      </c>
      <c r="DS345" s="861">
        <v>-3.3963557389356858E-2</v>
      </c>
      <c r="DT345" s="861">
        <v>-3.3963557389356858E-2</v>
      </c>
      <c r="DU345" s="861">
        <v>-0.34867989317749126</v>
      </c>
      <c r="DV345" s="861">
        <v>-0.34867989317749126</v>
      </c>
      <c r="DW345" s="861">
        <v>-0.34867989317749126</v>
      </c>
      <c r="DX345" s="861">
        <v>-0.34867989317749126</v>
      </c>
      <c r="DY345" s="861">
        <v>-0.33449170448200238</v>
      </c>
      <c r="DZ345" s="861">
        <v>-0.33449170448200238</v>
      </c>
      <c r="EA345" s="861">
        <v>-0.25603810520796699</v>
      </c>
      <c r="EB345" s="861">
        <v>-0.25603810520796699</v>
      </c>
      <c r="EC345" s="861">
        <v>-0.25603810520796699</v>
      </c>
      <c r="ED345" s="861">
        <v>-1.0207517964597308</v>
      </c>
      <c r="EE345" s="861">
        <v>-1.0207517964597308</v>
      </c>
      <c r="EF345" s="861">
        <v>-1.0207517964597308</v>
      </c>
      <c r="EG345" s="861">
        <v>-1.0207517964597308</v>
      </c>
      <c r="EH345" s="861">
        <v>-1.1449862110174251</v>
      </c>
      <c r="EI345" s="861">
        <v>-1.1449862110174251</v>
      </c>
      <c r="EJ345" s="861">
        <v>-1.1449862110174251</v>
      </c>
      <c r="EK345" s="861">
        <v>-1.1449862110174251</v>
      </c>
      <c r="EL345" s="861">
        <v>-1.1449862110174251</v>
      </c>
      <c r="EM345" s="861">
        <v>-1.1449862110174251</v>
      </c>
      <c r="EN345" s="861">
        <v>-1.1449862110174251</v>
      </c>
      <c r="EO345" s="861">
        <v>-1.1449862110174251</v>
      </c>
      <c r="EP345" s="861">
        <v>-2.445934491190016E-3</v>
      </c>
      <c r="EQ345" s="861">
        <v>-2.445934491190016E-3</v>
      </c>
      <c r="ER345" s="861">
        <v>-2.445934491190016E-3</v>
      </c>
      <c r="ES345" s="861">
        <v>-2.445934491190016E-3</v>
      </c>
      <c r="ET345" s="861">
        <v>-2.445934491190016E-3</v>
      </c>
      <c r="EU345" s="861">
        <v>-2.445934491190016E-3</v>
      </c>
      <c r="EV345" s="861">
        <v>-2.445934491190016E-3</v>
      </c>
      <c r="EW345" s="861">
        <v>-2.5172156360451226E-2</v>
      </c>
      <c r="EX345" s="861">
        <v>-2.5172156360451226E-2</v>
      </c>
      <c r="EY345" s="861">
        <v>-2.5172156360451226E-2</v>
      </c>
      <c r="EZ345" s="861">
        <v>-2.5172156360451226E-2</v>
      </c>
      <c r="FA345" s="861">
        <v>-2.5172156360451226E-2</v>
      </c>
      <c r="FB345" s="861">
        <v>-0.15941555670470464</v>
      </c>
      <c r="FC345" s="861">
        <v>-0.15941555670470464</v>
      </c>
      <c r="FD345" s="861">
        <v>-0.15941555670470464</v>
      </c>
      <c r="FE345" s="861">
        <v>-0.15941555670470464</v>
      </c>
      <c r="FF345" s="861">
        <v>-0.27435923108242566</v>
      </c>
      <c r="FG345" s="861">
        <v>-0.27435923108242566</v>
      </c>
      <c r="FH345" s="861">
        <v>-0.27435923108242566</v>
      </c>
      <c r="FI345" s="861">
        <v>-0.27435923108242566</v>
      </c>
      <c r="FJ345" s="861">
        <v>-0.27435923108242566</v>
      </c>
      <c r="FK345" s="861">
        <v>-0.27435923108242566</v>
      </c>
      <c r="FL345" s="861">
        <v>-0.27435923108242566</v>
      </c>
      <c r="FM345" s="861">
        <v>-0.27435923108242566</v>
      </c>
      <c r="FN345" s="861">
        <v>-0.15283600825210542</v>
      </c>
      <c r="FO345" s="861">
        <v>-0.15283600825210542</v>
      </c>
      <c r="FP345" s="861">
        <v>-0.15283600825210542</v>
      </c>
      <c r="FQ345" s="861">
        <v>-0.15283600825210542</v>
      </c>
      <c r="FR345" s="861">
        <v>-0.15283600825210542</v>
      </c>
      <c r="FS345" s="861">
        <v>-0.15283600825210542</v>
      </c>
      <c r="FT345" s="861">
        <v>-0.15283600825210542</v>
      </c>
      <c r="FU345" s="861">
        <v>-0.18928337058206557</v>
      </c>
      <c r="FV345" s="861">
        <v>-0.18928337058206557</v>
      </c>
      <c r="FW345" s="861">
        <v>-0.18928337058206557</v>
      </c>
      <c r="FX345" s="861">
        <v>-0.18928337058206557</v>
      </c>
      <c r="FY345" s="861">
        <v>-0.1845471473004161</v>
      </c>
      <c r="FZ345" s="861">
        <v>-0.1845471473004161</v>
      </c>
      <c r="GA345" s="861">
        <v>8.8628574879682454E-2</v>
      </c>
      <c r="GB345" s="861">
        <v>8.8628574879682454E-2</v>
      </c>
      <c r="GC345" s="861">
        <v>8.8628574879682454E-2</v>
      </c>
      <c r="GD345" s="861">
        <v>-0.89788085117793681</v>
      </c>
      <c r="GE345" s="861">
        <v>-0.89788085117793681</v>
      </c>
      <c r="GF345" s="861">
        <v>-0.89788085117793681</v>
      </c>
      <c r="GG345" s="861">
        <v>-0.89788085117793681</v>
      </c>
      <c r="GH345" s="861">
        <v>-1.6778234280216573</v>
      </c>
      <c r="GI345" s="861">
        <v>-1.6778234280216573</v>
      </c>
      <c r="GJ345" s="861">
        <v>-1.6778234280216573</v>
      </c>
      <c r="GK345" s="861">
        <v>-1.6778234280216573</v>
      </c>
      <c r="GL345" s="861">
        <v>-1.6778234280216573</v>
      </c>
      <c r="GM345" s="861">
        <v>-1.6778234280216573</v>
      </c>
      <c r="GN345" s="861">
        <v>-1.6778234280216573</v>
      </c>
      <c r="GO345" s="861">
        <v>-1.6778234280216573</v>
      </c>
      <c r="GP345" s="861">
        <v>-2.445934491190016E-3</v>
      </c>
      <c r="GQ345" s="861">
        <v>-2.445934491190016E-3</v>
      </c>
      <c r="GR345" s="861">
        <v>-2.445934491190016E-3</v>
      </c>
      <c r="GS345" s="861">
        <v>-2.445934491190016E-3</v>
      </c>
      <c r="GT345" s="861">
        <v>-2.445934491190016E-3</v>
      </c>
      <c r="GU345" s="861">
        <v>-2.445934491190016E-3</v>
      </c>
      <c r="GV345" s="861">
        <v>-2.445934491190016E-3</v>
      </c>
      <c r="GW345" s="861">
        <v>-6.4210913454605389E-3</v>
      </c>
      <c r="GX345" s="861">
        <v>-6.4210913454605389E-3</v>
      </c>
      <c r="GY345" s="861">
        <v>-6.4210913454605389E-3</v>
      </c>
      <c r="GZ345" s="861">
        <v>-6.4210913454605389E-3</v>
      </c>
      <c r="HA345" s="861">
        <v>-6.4210913454605389E-3</v>
      </c>
      <c r="HB345" s="861">
        <v>-0.23847715153853066</v>
      </c>
      <c r="HC345" s="861">
        <v>-0.23847715153853066</v>
      </c>
      <c r="HD345" s="861">
        <v>-0.23847715153853066</v>
      </c>
      <c r="HE345" s="861">
        <v>-0.23847715153853066</v>
      </c>
      <c r="HF345" s="861">
        <v>-0.35465949383825723</v>
      </c>
      <c r="HG345" s="861">
        <v>-0.35465949383825723</v>
      </c>
      <c r="HH345" s="861">
        <v>-0.35465949383825723</v>
      </c>
      <c r="HI345" s="861">
        <v>-0.35465949383825723</v>
      </c>
      <c r="HJ345" s="861">
        <v>-0.35465949383825723</v>
      </c>
      <c r="HK345" s="861">
        <v>-0.35465949383825723</v>
      </c>
      <c r="HL345" s="861">
        <v>-0.35465949383825723</v>
      </c>
      <c r="HM345" s="861">
        <v>-0.35465949383825723</v>
      </c>
      <c r="HN345" s="861">
        <v>-0.13585422955742565</v>
      </c>
      <c r="HO345" s="861">
        <v>-0.13585422955742565</v>
      </c>
      <c r="HP345" s="861">
        <v>-0.13585422955742565</v>
      </c>
      <c r="HQ345" s="861">
        <v>-0.13585422955742565</v>
      </c>
      <c r="HR345" s="861">
        <v>-0.13585422955742565</v>
      </c>
      <c r="HS345" s="861">
        <v>-0.13585422955742565</v>
      </c>
      <c r="HT345" s="861">
        <v>-0.13585422955742565</v>
      </c>
      <c r="HU345" s="861">
        <v>-0.17932108791985213</v>
      </c>
      <c r="HV345" s="861">
        <v>-0.17932108791985213</v>
      </c>
      <c r="HW345" s="861">
        <v>-0.17932108791985213</v>
      </c>
      <c r="HX345" s="861">
        <v>-0.17932108791985213</v>
      </c>
      <c r="HY345" s="861">
        <v>-0.17301295059413624</v>
      </c>
      <c r="HZ345" s="861">
        <v>-0.17301295059413624</v>
      </c>
      <c r="IA345" s="861">
        <v>8.8628574879682454E-2</v>
      </c>
      <c r="IB345" s="861">
        <v>8.8628574879682454E-2</v>
      </c>
      <c r="IC345" s="861">
        <v>8.8628574879682454E-2</v>
      </c>
      <c r="ID345" s="861">
        <v>-0.70589192815056379</v>
      </c>
      <c r="IE345" s="861">
        <v>-0.70589192815056379</v>
      </c>
      <c r="IF345" s="861">
        <v>-0.70589192815056379</v>
      </c>
      <c r="IG345" s="861">
        <v>-0.70589192815056379</v>
      </c>
      <c r="IH345" s="861">
        <v>-1.1158658018844143</v>
      </c>
      <c r="II345" s="861">
        <v>-1.1158658018844143</v>
      </c>
      <c r="IJ345" s="861">
        <v>-1.1158658018844143</v>
      </c>
      <c r="IK345" s="861">
        <v>-1.1158658018844143</v>
      </c>
      <c r="IL345" s="861">
        <v>-1.1158658018844143</v>
      </c>
      <c r="IM345" s="861">
        <v>-1.1158658018844143</v>
      </c>
      <c r="IN345" s="861">
        <v>-1.1158658018844143</v>
      </c>
      <c r="IO345" s="861">
        <v>-1.1158658018844143</v>
      </c>
      <c r="IP345" s="861">
        <v>-0.45983568434388111</v>
      </c>
      <c r="IQ345" s="861">
        <v>-0.45983568434388111</v>
      </c>
      <c r="IR345" s="861">
        <v>-0.45983568434388111</v>
      </c>
      <c r="IS345" s="861">
        <v>-0.45983568434388111</v>
      </c>
      <c r="IT345" s="861">
        <v>-0.45983568434388111</v>
      </c>
      <c r="IU345" s="861">
        <v>-0.45983568434388111</v>
      </c>
      <c r="IV345" s="861">
        <v>-0.45983568434388111</v>
      </c>
      <c r="IW345" s="861">
        <v>-0.26459077350852134</v>
      </c>
      <c r="IX345" s="861">
        <v>-0.26459077350852134</v>
      </c>
      <c r="IY345" s="861">
        <v>-0.26459077350852134</v>
      </c>
      <c r="IZ345" s="861">
        <v>-0.26459077350852134</v>
      </c>
      <c r="JA345" s="861">
        <v>-0.26459077350852134</v>
      </c>
      <c r="JB345" s="861">
        <v>-0.17773891057727376</v>
      </c>
      <c r="JC345" s="861">
        <v>-0.17773891057727376</v>
      </c>
      <c r="JD345" s="861">
        <v>-0.17773891057727376</v>
      </c>
      <c r="JE345" s="861">
        <v>-0.17773891057727376</v>
      </c>
      <c r="JF345" s="861">
        <v>-0.28774260820839714</v>
      </c>
      <c r="JG345" s="861">
        <v>-0.28774260820839714</v>
      </c>
      <c r="JH345" s="861">
        <v>-0.28774260820839714</v>
      </c>
      <c r="JI345" s="861">
        <v>-0.28774260820839714</v>
      </c>
      <c r="JJ345" s="861">
        <v>-0.28774260820839714</v>
      </c>
      <c r="JK345" s="861">
        <v>-0.28774260820839714</v>
      </c>
      <c r="JL345" s="861">
        <v>-0.28774260820839714</v>
      </c>
      <c r="JM345" s="861">
        <v>-0.28774260820839714</v>
      </c>
      <c r="JN345" s="861">
        <v>-8.4908893473393476E-2</v>
      </c>
      <c r="JO345" s="861">
        <v>-8.4908893473393476E-2</v>
      </c>
      <c r="JP345" s="861">
        <v>-8.4908893473393476E-2</v>
      </c>
      <c r="JQ345" s="861">
        <v>-8.4908893473393476E-2</v>
      </c>
      <c r="JR345" s="861">
        <v>-8.4908893473393476E-2</v>
      </c>
      <c r="JS345" s="861">
        <v>-8.4908893473393476E-2</v>
      </c>
      <c r="JT345" s="861">
        <v>-8.4908893473393476E-2</v>
      </c>
      <c r="JU345" s="861">
        <v>-0.15939652259542703</v>
      </c>
      <c r="JV345" s="861">
        <v>-0.15939652259542703</v>
      </c>
      <c r="JW345" s="861">
        <v>-0.15939652259542703</v>
      </c>
      <c r="JX345" s="861">
        <v>-0.15939652259542703</v>
      </c>
      <c r="JY345" s="861">
        <v>-0.14994455718158717</v>
      </c>
      <c r="JZ345" s="861">
        <v>-0.14994455718158717</v>
      </c>
      <c r="KA345" s="861">
        <v>0.13786667203506386</v>
      </c>
      <c r="KB345" s="861">
        <v>0.13786667203506386</v>
      </c>
      <c r="KC345" s="861">
        <v>0.13786667203506386</v>
      </c>
      <c r="KD345" s="861">
        <v>-0.64036933269179208</v>
      </c>
      <c r="KE345" s="861">
        <v>-0.64036933269179208</v>
      </c>
      <c r="KF345" s="861">
        <v>-0.64036933269179208</v>
      </c>
      <c r="KG345" s="861">
        <v>-0.64036933269179208</v>
      </c>
      <c r="KH345" s="861">
        <v>-1.0366758671703824</v>
      </c>
      <c r="KI345" s="861">
        <v>-1.0366758671703824</v>
      </c>
      <c r="KJ345" s="861">
        <v>-1.0366758671703824</v>
      </c>
      <c r="KK345" s="861">
        <v>-1.0366758671703824</v>
      </c>
      <c r="KL345" s="861">
        <v>-1.0366758671703824</v>
      </c>
      <c r="KM345" s="861">
        <v>-1.0366758671703824</v>
      </c>
      <c r="KN345" s="861">
        <v>-1.0366758671703824</v>
      </c>
      <c r="KO345" s="861">
        <v>-1.0366758671703824</v>
      </c>
      <c r="KP345" s="861">
        <v>9.783737964768946E-3</v>
      </c>
      <c r="KQ345" s="861">
        <v>9.783737964768946E-3</v>
      </c>
      <c r="KR345" s="861">
        <v>9.783737964768946E-3</v>
      </c>
      <c r="KS345" s="861">
        <v>9.783737964768946E-3</v>
      </c>
      <c r="KT345" s="861">
        <v>9.783737964768946E-3</v>
      </c>
      <c r="KU345" s="861">
        <v>9.783737964768946E-3</v>
      </c>
      <c r="KV345" s="861">
        <v>9.783737964768946E-3</v>
      </c>
      <c r="KW345" s="861">
        <v>-1.6134422398899062E-3</v>
      </c>
      <c r="KX345" s="861">
        <v>-1.6134422398899062E-3</v>
      </c>
      <c r="KY345" s="861">
        <v>-1.6134422398899062E-3</v>
      </c>
      <c r="KZ345" s="861">
        <v>-1.6134422398899062E-3</v>
      </c>
      <c r="LA345" s="861">
        <v>-1.6134422398899062E-3</v>
      </c>
      <c r="LB345" s="861">
        <v>-0.18297532899551783</v>
      </c>
      <c r="LC345" s="861">
        <v>-0.18297532899551783</v>
      </c>
      <c r="LD345" s="861">
        <v>-0.18297532899551783</v>
      </c>
      <c r="LE345" s="861">
        <v>-0.18297532899551783</v>
      </c>
      <c r="LF345" s="861">
        <v>-0.2542841653934671</v>
      </c>
      <c r="LG345" s="861">
        <v>-0.2542841653934671</v>
      </c>
      <c r="LH345" s="861">
        <v>-0.2542841653934671</v>
      </c>
      <c r="LI345" s="861">
        <v>-0.2542841653934671</v>
      </c>
      <c r="LJ345" s="861">
        <v>-0.2542841653934671</v>
      </c>
      <c r="LK345" s="861">
        <v>-0.2542841653934671</v>
      </c>
      <c r="LL345" s="861">
        <v>-0.2542841653934671</v>
      </c>
      <c r="LM345" s="861">
        <v>-0.2542841653934671</v>
      </c>
      <c r="LN345" s="861">
        <v>-5.0945336084036619E-2</v>
      </c>
      <c r="LO345" s="861">
        <v>-5.0945336084036619E-2</v>
      </c>
      <c r="LP345" s="861">
        <v>-5.0945336084036619E-2</v>
      </c>
      <c r="LQ345" s="861">
        <v>-5.0945336084036619E-2</v>
      </c>
      <c r="LR345" s="861">
        <v>-5.0945336084036619E-2</v>
      </c>
      <c r="LS345" s="861">
        <v>-5.0945336084036619E-2</v>
      </c>
      <c r="LT345" s="861">
        <v>-5.0945336084036619E-2</v>
      </c>
      <c r="LU345" s="861">
        <v>-0.12950967460878404</v>
      </c>
      <c r="LV345" s="861">
        <v>-0.12950967460878404</v>
      </c>
      <c r="LW345" s="861">
        <v>-0.12950967460878404</v>
      </c>
      <c r="LX345" s="861">
        <v>-0.12950967460878404</v>
      </c>
      <c r="LY345" s="861">
        <v>-0.12687616376903321</v>
      </c>
      <c r="LZ345" s="861">
        <v>-0.12687616376903321</v>
      </c>
      <c r="MA345" s="861">
        <v>0.1772571497593658</v>
      </c>
      <c r="MB345" s="861">
        <v>0.1772571497593658</v>
      </c>
      <c r="MC345" s="861">
        <v>0.1772571497593658</v>
      </c>
      <c r="MD345" s="861">
        <v>-0.6846524381079977</v>
      </c>
      <c r="ME345" s="861">
        <v>-0.6846524381079977</v>
      </c>
      <c r="MF345" s="861">
        <v>-0.6846524381079977</v>
      </c>
      <c r="MG345" s="861">
        <v>-0.6846524381079977</v>
      </c>
      <c r="MH345" s="861">
        <v>-1.2629891571805576</v>
      </c>
      <c r="MI345" s="861">
        <v>-1.2629891571805576</v>
      </c>
      <c r="MJ345" s="861">
        <v>-1.2629891571805576</v>
      </c>
      <c r="MK345" s="861">
        <v>-1.2629891571805576</v>
      </c>
      <c r="ML345" s="861">
        <v>-1.2629891571805576</v>
      </c>
      <c r="MM345" s="861">
        <v>-1.2629891571805576</v>
      </c>
      <c r="MN345" s="861">
        <v>-1.2629891571805576</v>
      </c>
      <c r="MO345" s="861">
        <v>-1.2629891571805576</v>
      </c>
      <c r="MP345" s="861">
        <v>2.6905279403099058E-2</v>
      </c>
      <c r="MQ345" s="861">
        <v>2.6905279403099058E-2</v>
      </c>
      <c r="MR345" s="861">
        <v>2.6905279403099058E-2</v>
      </c>
      <c r="MS345" s="861">
        <v>2.6905279403099058E-2</v>
      </c>
      <c r="MT345" s="861">
        <v>2.6905279403099058E-2</v>
      </c>
      <c r="MU345" s="861">
        <v>2.6905279403099058E-2</v>
      </c>
      <c r="MV345" s="861">
        <v>2.6905279403099058E-2</v>
      </c>
      <c r="MW345" s="861">
        <v>-1.6134422398899062E-3</v>
      </c>
      <c r="MX345" s="861">
        <v>-1.6134422398899062E-3</v>
      </c>
      <c r="MY345" s="861">
        <v>-1.6134422398899062E-3</v>
      </c>
      <c r="MZ345" s="861">
        <v>-1.6134422398899062E-3</v>
      </c>
      <c r="NA345" s="861">
        <v>-1.6134422398899062E-3</v>
      </c>
      <c r="NB345" s="861">
        <v>-0.5437371755251128</v>
      </c>
      <c r="NC345" s="861">
        <v>-0.5437371755251128</v>
      </c>
      <c r="ND345" s="861">
        <v>-0.5437371755251128</v>
      </c>
      <c r="NE345" s="861">
        <v>-0.5437371755251128</v>
      </c>
      <c r="NF345" s="861">
        <v>-0.41488469090513025</v>
      </c>
      <c r="NG345" s="861">
        <v>-0.41488469090513025</v>
      </c>
      <c r="NH345" s="861">
        <v>-0.41488469090513025</v>
      </c>
      <c r="NI345" s="861">
        <v>-0.41488469090513025</v>
      </c>
      <c r="NJ345" s="861">
        <v>-0.41488469090513025</v>
      </c>
      <c r="NK345" s="861">
        <v>-0.41488469090513025</v>
      </c>
      <c r="NL345" s="861">
        <v>-0.41488469090513025</v>
      </c>
      <c r="NM345" s="861">
        <v>-0.41488469090513025</v>
      </c>
      <c r="NN345" s="861">
        <v>-5.0945336084036619E-2</v>
      </c>
      <c r="NO345" s="861">
        <v>-5.0945336084036619E-2</v>
      </c>
      <c r="NP345" s="861">
        <v>-5.0945336084036619E-2</v>
      </c>
      <c r="NQ345" s="861">
        <v>-5.0945336084036619E-2</v>
      </c>
      <c r="NR345" s="861">
        <v>-5.0945336084036619E-2</v>
      </c>
      <c r="NS345" s="861">
        <v>-5.0945336084036619E-2</v>
      </c>
      <c r="NT345" s="861">
        <v>-5.0945336084036619E-2</v>
      </c>
      <c r="NU345" s="861">
        <v>-0.12950967460878404</v>
      </c>
      <c r="NV345" s="861">
        <v>-0.12950967460878404</v>
      </c>
      <c r="NW345" s="861">
        <v>-0.12950967460878404</v>
      </c>
      <c r="NX345" s="861">
        <v>-0.12950967460878404</v>
      </c>
      <c r="NY345" s="861">
        <v>-0.12687616376903321</v>
      </c>
      <c r="NZ345" s="861">
        <v>-0.12687616376903321</v>
      </c>
      <c r="OA345" s="861">
        <v>0.1772571497593658</v>
      </c>
      <c r="OB345" s="861">
        <v>0.1772571497593658</v>
      </c>
      <c r="OC345" s="861">
        <v>0.1772571497593658</v>
      </c>
      <c r="OD345" s="861">
        <v>-0.6846524381079977</v>
      </c>
      <c r="OE345" s="861">
        <v>-0.6846524381079977</v>
      </c>
      <c r="OF345" s="861">
        <v>-0.6846524381079977</v>
      </c>
      <c r="OG345" s="861">
        <v>-0.6846524381079977</v>
      </c>
      <c r="OH345" s="861">
        <v>-1.2629891571805576</v>
      </c>
      <c r="OI345" s="861">
        <v>-1.2629891571805576</v>
      </c>
      <c r="OJ345" s="861">
        <v>-1.2629891571805576</v>
      </c>
      <c r="OK345" s="861">
        <v>-1.2629891571805576</v>
      </c>
      <c r="OL345" s="861">
        <v>-1.2629891571805576</v>
      </c>
      <c r="OM345" s="861">
        <v>-1.2629891571805576</v>
      </c>
      <c r="ON345" s="861">
        <v>-1.2629891571805576</v>
      </c>
      <c r="OO345" s="861">
        <v>-1.2629891571805576</v>
      </c>
      <c r="OP345" s="861">
        <v>2.6905279403099058E-2</v>
      </c>
      <c r="OQ345" s="861">
        <v>2.6905279403099058E-2</v>
      </c>
      <c r="OR345" s="861">
        <v>2.6905279403099058E-2</v>
      </c>
      <c r="OS345" s="861">
        <v>2.6905279403099058E-2</v>
      </c>
      <c r="OT345" s="861">
        <v>2.6905279403099058E-2</v>
      </c>
      <c r="OU345" s="861">
        <v>2.6905279403099058E-2</v>
      </c>
      <c r="OV345" s="861">
        <v>2.6905279403099058E-2</v>
      </c>
      <c r="OW345" s="861">
        <v>-1.6134422398899062E-3</v>
      </c>
      <c r="OX345" s="861">
        <v>-1.6134422398899062E-3</v>
      </c>
      <c r="OY345" s="861">
        <v>-1.6134422398899062E-3</v>
      </c>
      <c r="OZ345" s="861">
        <v>-1.6134422398899062E-3</v>
      </c>
      <c r="PA345" s="861">
        <v>-1.6134422398899062E-3</v>
      </c>
      <c r="PB345" s="861">
        <v>-0.5437371755251128</v>
      </c>
      <c r="PC345" s="861">
        <v>-0.5437371755251128</v>
      </c>
      <c r="PD345" s="861">
        <v>-0.5437371755251128</v>
      </c>
      <c r="PE345" s="861">
        <v>-0.5437371755251128</v>
      </c>
      <c r="PF345" s="861">
        <v>-0.41488469090513025</v>
      </c>
      <c r="PG345" s="861">
        <v>-0.41488469090513025</v>
      </c>
      <c r="PH345" s="861">
        <v>-0.41488469090513025</v>
      </c>
      <c r="PI345" s="861">
        <v>-0.41488469090513025</v>
      </c>
      <c r="PJ345" s="861">
        <v>-0.41488469090513025</v>
      </c>
      <c r="PK345" s="861">
        <v>-0.41488469090513025</v>
      </c>
      <c r="PL345" s="861">
        <v>-0.41488469090513025</v>
      </c>
      <c r="PM345" s="861">
        <v>-0.41488469090513025</v>
      </c>
      <c r="PN345" s="861">
        <v>-5.0945336084036619E-2</v>
      </c>
      <c r="PO345" s="861">
        <v>-5.0945336084036619E-2</v>
      </c>
      <c r="PP345" s="861">
        <v>-5.0945336084036619E-2</v>
      </c>
      <c r="PQ345" s="861">
        <v>-5.0945336084036619E-2</v>
      </c>
      <c r="PR345" s="861">
        <v>-5.0945336084036619E-2</v>
      </c>
      <c r="PS345" s="861">
        <v>-5.0945336084036619E-2</v>
      </c>
      <c r="PT345" s="861">
        <v>-5.0945336084036619E-2</v>
      </c>
      <c r="PU345" s="861">
        <v>-0.12950967460878404</v>
      </c>
      <c r="PV345" s="861">
        <v>-0.12950967460878404</v>
      </c>
      <c r="PW345" s="861">
        <v>-0.12950967460878404</v>
      </c>
      <c r="PX345" s="861">
        <v>-0.12950967460878404</v>
      </c>
      <c r="PY345" s="861">
        <v>-0.12687616376903321</v>
      </c>
      <c r="PZ345" s="861">
        <v>-0.12687616376903321</v>
      </c>
      <c r="QA345" s="861">
        <v>0.1772571497593658</v>
      </c>
      <c r="QB345" s="861">
        <v>0.1772571497593658</v>
      </c>
      <c r="QC345" s="861">
        <v>0.1772571497593658</v>
      </c>
      <c r="QD345" s="861">
        <v>-0.6846524381079977</v>
      </c>
      <c r="QE345" s="861">
        <v>-0.6846524381079977</v>
      </c>
      <c r="QF345" s="861">
        <v>-0.6846524381079977</v>
      </c>
      <c r="QG345" s="861">
        <v>-0.6846524381079977</v>
      </c>
      <c r="QH345" s="861">
        <v>-1.2629891571805576</v>
      </c>
      <c r="QI345" s="861">
        <v>-1.2629891571805576</v>
      </c>
      <c r="QJ345" s="861">
        <v>-1.2629891571805576</v>
      </c>
      <c r="QK345" s="861">
        <v>-1.2629891571805576</v>
      </c>
      <c r="QL345" s="861">
        <v>-1.2629891571805576</v>
      </c>
      <c r="QM345" s="861">
        <v>-1.2629891571805576</v>
      </c>
      <c r="QN345" s="861">
        <v>-1.2629891571805576</v>
      </c>
      <c r="QO345" s="861">
        <v>-1.2629891571805576</v>
      </c>
      <c r="QP345" s="861">
        <v>2.6905279403099058E-2</v>
      </c>
      <c r="QQ345" s="861">
        <v>2.6905279403099058E-2</v>
      </c>
      <c r="QR345" s="861">
        <v>2.6905279403099058E-2</v>
      </c>
      <c r="QS345" s="861">
        <v>2.6905279403099058E-2</v>
      </c>
      <c r="QT345" s="861">
        <v>2.6905279403099058E-2</v>
      </c>
      <c r="QU345" s="861">
        <v>2.6905279403099058E-2</v>
      </c>
      <c r="QV345" s="861">
        <v>2.6905279403099058E-2</v>
      </c>
      <c r="QW345" s="861">
        <v>-1.6134422398899062E-3</v>
      </c>
      <c r="QX345" s="861">
        <v>-1.6134422398899062E-3</v>
      </c>
      <c r="QY345" s="861">
        <v>-1.6134422398899062E-3</v>
      </c>
      <c r="QZ345" s="861">
        <v>-1.6134422398899062E-3</v>
      </c>
      <c r="RA345" s="861">
        <v>-1.6134422398899062E-3</v>
      </c>
      <c r="RB345" s="861">
        <v>-0.5437371755251128</v>
      </c>
      <c r="RC345" s="861">
        <v>-0.5437371755251128</v>
      </c>
      <c r="RD345" s="861">
        <v>-0.5437371755251128</v>
      </c>
      <c r="RE345" s="861">
        <v>-0.5437371755251128</v>
      </c>
      <c r="RF345" s="861">
        <v>-0.41488469090513025</v>
      </c>
      <c r="RG345" s="861">
        <v>-0.41488469090513025</v>
      </c>
      <c r="RH345" s="861">
        <v>-0.41488469090513025</v>
      </c>
      <c r="RI345" s="861">
        <v>-0.41488469090513025</v>
      </c>
      <c r="RJ345" s="861">
        <v>-0.41488469090513025</v>
      </c>
      <c r="RK345" s="861">
        <v>-0.41488469090513025</v>
      </c>
      <c r="RL345" s="861">
        <v>-0.41488469090513025</v>
      </c>
      <c r="RM345" s="861">
        <v>-0.41488469090513025</v>
      </c>
      <c r="RN345" s="861">
        <v>-5.0945336084036619E-2</v>
      </c>
      <c r="RO345" s="861">
        <v>-5.0945336084036619E-2</v>
      </c>
      <c r="RP345" s="861">
        <v>-5.0945336084036619E-2</v>
      </c>
      <c r="RQ345" s="861">
        <v>-5.0945336084036619E-2</v>
      </c>
      <c r="RR345" s="861">
        <v>-5.0945336084036619E-2</v>
      </c>
      <c r="RS345" s="861">
        <v>-5.0945336084036619E-2</v>
      </c>
      <c r="RT345" s="861">
        <v>-5.0945336084036619E-2</v>
      </c>
      <c r="RU345" s="861">
        <v>-0.12950967460878404</v>
      </c>
      <c r="RV345" s="861">
        <v>-0.12950967460878404</v>
      </c>
      <c r="RW345" s="861">
        <v>-0.12950967460878404</v>
      </c>
      <c r="RX345" s="861">
        <v>-0.12950967460878404</v>
      </c>
      <c r="RY345" s="861">
        <v>-0.12687616376903321</v>
      </c>
      <c r="RZ345" s="861">
        <v>-0.12687616376903321</v>
      </c>
      <c r="SA345" s="861">
        <v>0.1772571497593658</v>
      </c>
      <c r="SB345" s="861">
        <v>0.1772571497593658</v>
      </c>
      <c r="SC345" s="861">
        <v>0.1772571497593658</v>
      </c>
      <c r="SD345" s="861">
        <v>-0.6846524381079977</v>
      </c>
      <c r="SE345" s="861">
        <v>-0.6846524381079977</v>
      </c>
      <c r="SF345" s="861">
        <v>-0.6846524381079977</v>
      </c>
      <c r="SG345" s="861">
        <v>-0.6846524381079977</v>
      </c>
      <c r="SH345" s="861">
        <v>-1.2629891571805576</v>
      </c>
      <c r="SI345" s="861">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928</v>
      </c>
      <c r="J346" s="764"/>
      <c r="K346" s="862">
        <v>0</v>
      </c>
      <c r="L346" s="862">
        <v>0</v>
      </c>
      <c r="M346" s="862">
        <v>0</v>
      </c>
      <c r="N346" s="862">
        <v>0</v>
      </c>
      <c r="O346" s="862">
        <v>0</v>
      </c>
      <c r="P346" s="862">
        <v>0</v>
      </c>
      <c r="Q346" s="862">
        <v>0</v>
      </c>
      <c r="R346" s="862">
        <v>0</v>
      </c>
      <c r="S346" s="862">
        <v>0</v>
      </c>
      <c r="T346" s="862">
        <v>0</v>
      </c>
      <c r="U346" s="862">
        <v>0</v>
      </c>
      <c r="V346" s="862">
        <v>0</v>
      </c>
      <c r="W346" s="862">
        <v>0</v>
      </c>
      <c r="X346" s="862">
        <v>0</v>
      </c>
      <c r="Y346" s="862">
        <v>0</v>
      </c>
      <c r="Z346" s="862">
        <v>0</v>
      </c>
      <c r="AA346" s="862">
        <v>0</v>
      </c>
      <c r="AB346" s="862">
        <v>0</v>
      </c>
      <c r="AC346" s="862">
        <v>0</v>
      </c>
      <c r="AD346" s="862">
        <v>0</v>
      </c>
      <c r="AE346" s="862">
        <v>0</v>
      </c>
      <c r="AF346" s="862">
        <v>0</v>
      </c>
      <c r="AG346" s="862">
        <v>0</v>
      </c>
      <c r="AH346" s="862">
        <v>0</v>
      </c>
      <c r="AI346" s="862">
        <v>0</v>
      </c>
      <c r="AJ346" s="862">
        <v>0</v>
      </c>
      <c r="AK346" s="862">
        <v>0</v>
      </c>
      <c r="AL346" s="862">
        <v>0</v>
      </c>
      <c r="AM346" s="862">
        <v>0</v>
      </c>
      <c r="AN346" s="862">
        <v>0</v>
      </c>
      <c r="AO346" s="862">
        <v>0</v>
      </c>
      <c r="AP346" s="862">
        <v>0</v>
      </c>
      <c r="AQ346" s="862">
        <v>0</v>
      </c>
      <c r="AR346" s="862">
        <v>0</v>
      </c>
      <c r="AS346" s="862">
        <v>0</v>
      </c>
      <c r="AT346" s="862">
        <v>0</v>
      </c>
      <c r="AU346" s="862">
        <v>0</v>
      </c>
      <c r="AV346" s="862">
        <v>0</v>
      </c>
      <c r="AW346" s="862">
        <v>0</v>
      </c>
      <c r="AX346" s="862">
        <v>0</v>
      </c>
      <c r="AY346" s="862">
        <v>0</v>
      </c>
      <c r="AZ346" s="862">
        <v>0</v>
      </c>
      <c r="BA346" s="862">
        <v>0</v>
      </c>
      <c r="BB346" s="862">
        <v>0</v>
      </c>
      <c r="BC346" s="862">
        <v>0</v>
      </c>
      <c r="BD346" s="862">
        <v>0</v>
      </c>
      <c r="BE346" s="862">
        <v>0</v>
      </c>
      <c r="BF346" s="862">
        <v>0</v>
      </c>
      <c r="BG346" s="862">
        <v>0</v>
      </c>
      <c r="BH346" s="862">
        <v>0</v>
      </c>
      <c r="BI346" s="862">
        <v>0</v>
      </c>
      <c r="BJ346" s="862">
        <v>0</v>
      </c>
      <c r="BK346" s="862">
        <v>0</v>
      </c>
      <c r="BL346" s="862">
        <v>0</v>
      </c>
      <c r="BM346" s="862">
        <v>0</v>
      </c>
      <c r="BN346" s="862">
        <v>-1.6981778694679761E-2</v>
      </c>
      <c r="BO346" s="862">
        <v>-1.6981778694679761E-2</v>
      </c>
      <c r="BP346" s="862">
        <v>-1.6981778694679761E-2</v>
      </c>
      <c r="BQ346" s="862">
        <v>-1.6981778694679761E-2</v>
      </c>
      <c r="BR346" s="862">
        <v>-1.6981778694679761E-2</v>
      </c>
      <c r="BS346" s="862">
        <v>-1.6981778694679761E-2</v>
      </c>
      <c r="BT346" s="862">
        <v>-1.6981778694679761E-2</v>
      </c>
      <c r="BU346" s="862">
        <v>-9.9622826622116634E-3</v>
      </c>
      <c r="BV346" s="862">
        <v>-9.9622826622116634E-3</v>
      </c>
      <c r="BW346" s="862">
        <v>-9.9622826622116634E-3</v>
      </c>
      <c r="BX346" s="862">
        <v>-9.9622826622116634E-3</v>
      </c>
      <c r="BY346" s="862">
        <v>0</v>
      </c>
      <c r="BZ346" s="862">
        <v>0</v>
      </c>
      <c r="CA346" s="862">
        <v>0.39390477724302997</v>
      </c>
      <c r="CB346" s="862">
        <v>0.39390477724302997</v>
      </c>
      <c r="CC346" s="862">
        <v>0.39390477724302997</v>
      </c>
      <c r="CD346" s="862">
        <v>-0.69428609938274999</v>
      </c>
      <c r="CE346" s="862">
        <v>-0.69428609938274999</v>
      </c>
      <c r="CF346" s="862">
        <v>-0.69428609938274999</v>
      </c>
      <c r="CG346" s="862">
        <v>-0.69428609938274999</v>
      </c>
      <c r="CH346" s="862">
        <v>0.47006152233337684</v>
      </c>
      <c r="CI346" s="862">
        <v>0.47006152233337684</v>
      </c>
      <c r="CJ346" s="862">
        <v>0.47006152233337684</v>
      </c>
      <c r="CK346" s="862">
        <v>0.47006152233337684</v>
      </c>
      <c r="CL346" s="862">
        <v>0.47006152233337684</v>
      </c>
      <c r="CM346" s="862">
        <v>0.47006152233337684</v>
      </c>
      <c r="CN346" s="862">
        <v>0.47006152233337684</v>
      </c>
      <c r="CO346" s="862">
        <v>0.47006152233337684</v>
      </c>
      <c r="CP346" s="862">
        <v>-1.9567475929520128E-2</v>
      </c>
      <c r="CQ346" s="862">
        <v>-1.9567475929520128E-2</v>
      </c>
      <c r="CR346" s="862">
        <v>-1.9567475929520128E-2</v>
      </c>
      <c r="CS346" s="862">
        <v>-1.9567475929520128E-2</v>
      </c>
      <c r="CT346" s="862">
        <v>-1.9567475929520128E-2</v>
      </c>
      <c r="CU346" s="862">
        <v>-1.9567475929520128E-2</v>
      </c>
      <c r="CV346" s="862">
        <v>-1.9567475929520128E-2</v>
      </c>
      <c r="CW346" s="862">
        <v>0.39005159102346987</v>
      </c>
      <c r="CX346" s="862">
        <v>0.39005159102346987</v>
      </c>
      <c r="CY346" s="862">
        <v>0.39005159102346987</v>
      </c>
      <c r="CZ346" s="862">
        <v>0.39005159102346987</v>
      </c>
      <c r="DA346" s="862">
        <v>0.39005159102346987</v>
      </c>
      <c r="DB346" s="862">
        <v>-0.21598637694288758</v>
      </c>
      <c r="DC346" s="862">
        <v>-0.21598637694288758</v>
      </c>
      <c r="DD346" s="862">
        <v>-0.21598637694288758</v>
      </c>
      <c r="DE346" s="862">
        <v>-0.21598637694288758</v>
      </c>
      <c r="DF346" s="862">
        <v>-0.12714208269673399</v>
      </c>
      <c r="DG346" s="862">
        <v>-0.12714208269673399</v>
      </c>
      <c r="DH346" s="862">
        <v>-0.12714208269673399</v>
      </c>
      <c r="DI346" s="862">
        <v>-0.12714208269673399</v>
      </c>
      <c r="DJ346" s="862">
        <v>-0.12714208269673399</v>
      </c>
      <c r="DK346" s="862">
        <v>-0.12714208269673399</v>
      </c>
      <c r="DL346" s="862">
        <v>-0.12714208269673399</v>
      </c>
      <c r="DM346" s="862">
        <v>-0.12714208269673399</v>
      </c>
      <c r="DN346" s="862">
        <v>-3.3963557389356858E-2</v>
      </c>
      <c r="DO346" s="862">
        <v>-3.3963557389356858E-2</v>
      </c>
      <c r="DP346" s="862">
        <v>-3.3963557389356858E-2</v>
      </c>
      <c r="DQ346" s="862">
        <v>-3.3963557389356858E-2</v>
      </c>
      <c r="DR346" s="862">
        <v>-3.3963557389356858E-2</v>
      </c>
      <c r="DS346" s="862">
        <v>-3.3963557389356858E-2</v>
      </c>
      <c r="DT346" s="862">
        <v>-3.3963557389356858E-2</v>
      </c>
      <c r="DU346" s="862">
        <v>0</v>
      </c>
      <c r="DV346" s="862">
        <v>0</v>
      </c>
      <c r="DW346" s="862">
        <v>0</v>
      </c>
      <c r="DX346" s="862">
        <v>0</v>
      </c>
      <c r="DY346" s="862">
        <v>0</v>
      </c>
      <c r="DZ346" s="862">
        <v>0</v>
      </c>
      <c r="EA346" s="862">
        <v>0.49238097155379101</v>
      </c>
      <c r="EB346" s="862">
        <v>0.49238097155379101</v>
      </c>
      <c r="EC346" s="862">
        <v>0.49238097155379101</v>
      </c>
      <c r="ED346" s="862">
        <v>-1.3140513595117769</v>
      </c>
      <c r="EE346" s="862">
        <v>-1.3140513595117769</v>
      </c>
      <c r="EF346" s="862">
        <v>-1.3140513595117769</v>
      </c>
      <c r="EG346" s="862">
        <v>-1.3140513595117769</v>
      </c>
      <c r="EH346" s="862">
        <v>-3.1373953985846486</v>
      </c>
      <c r="EI346" s="862">
        <v>-3.1373953985846486</v>
      </c>
      <c r="EJ346" s="862">
        <v>-3.1373953985846486</v>
      </c>
      <c r="EK346" s="862">
        <v>-3.1373953985846486</v>
      </c>
      <c r="EL346" s="862">
        <v>-3.1373953985846486</v>
      </c>
      <c r="EM346" s="862">
        <v>-3.1373953985846486</v>
      </c>
      <c r="EN346" s="862">
        <v>-3.1373953985846486</v>
      </c>
      <c r="EO346" s="862">
        <v>-3.1373953985846486</v>
      </c>
      <c r="EP346" s="862">
        <v>-0.11495892108596983</v>
      </c>
      <c r="EQ346" s="862">
        <v>-0.11495892108596983</v>
      </c>
      <c r="ER346" s="862">
        <v>-0.11495892108596983</v>
      </c>
      <c r="ES346" s="862">
        <v>-0.11495892108596983</v>
      </c>
      <c r="ET346" s="862">
        <v>-0.11495892108596983</v>
      </c>
      <c r="EU346" s="862">
        <v>-0.11495892108596983</v>
      </c>
      <c r="EV346" s="862">
        <v>-0.11495892108596983</v>
      </c>
      <c r="EW346" s="862">
        <v>0.37922867454845921</v>
      </c>
      <c r="EX346" s="862">
        <v>0.37922867454845921</v>
      </c>
      <c r="EY346" s="862">
        <v>0.37922867454845921</v>
      </c>
      <c r="EZ346" s="862">
        <v>0.37922867454845921</v>
      </c>
      <c r="FA346" s="862">
        <v>0.37922867454845921</v>
      </c>
      <c r="FB346" s="862">
        <v>-1.5053533785742861</v>
      </c>
      <c r="FC346" s="862">
        <v>-1.5053533785742861</v>
      </c>
      <c r="FD346" s="862">
        <v>-1.5053533785742861</v>
      </c>
      <c r="FE346" s="862">
        <v>-1.5053533785742861</v>
      </c>
      <c r="FF346" s="862">
        <v>-1.2882705789385493</v>
      </c>
      <c r="FG346" s="862">
        <v>-1.2882705789385493</v>
      </c>
      <c r="FH346" s="862">
        <v>-1.2882705789385493</v>
      </c>
      <c r="FI346" s="862">
        <v>-1.2882705789385493</v>
      </c>
      <c r="FJ346" s="862">
        <v>-1.2882705789385493</v>
      </c>
      <c r="FK346" s="862">
        <v>-1.2882705789385493</v>
      </c>
      <c r="FL346" s="862">
        <v>-1.2882705789385493</v>
      </c>
      <c r="FM346" s="862">
        <v>-1.2882705789385493</v>
      </c>
      <c r="FN346" s="862">
        <v>-0.89154338147060574</v>
      </c>
      <c r="FO346" s="862">
        <v>-0.89154338147060574</v>
      </c>
      <c r="FP346" s="862">
        <v>-0.89154338147060574</v>
      </c>
      <c r="FQ346" s="862">
        <v>-0.89154338147060574</v>
      </c>
      <c r="FR346" s="862">
        <v>-0.89154338147060574</v>
      </c>
      <c r="FS346" s="862">
        <v>-0.89154338147060574</v>
      </c>
      <c r="FT346" s="862">
        <v>-0.89154338147060574</v>
      </c>
      <c r="FU346" s="862">
        <v>0</v>
      </c>
      <c r="FV346" s="862">
        <v>0</v>
      </c>
      <c r="FW346" s="862">
        <v>0</v>
      </c>
      <c r="FX346" s="862">
        <v>0</v>
      </c>
      <c r="FY346" s="862">
        <v>0</v>
      </c>
      <c r="FZ346" s="862">
        <v>0</v>
      </c>
      <c r="GA346" s="862">
        <v>0.62040002415777185</v>
      </c>
      <c r="GB346" s="862">
        <v>0.62040002415777185</v>
      </c>
      <c r="GC346" s="862">
        <v>0.62040002415777185</v>
      </c>
      <c r="GD346" s="862">
        <v>-2.0059676321370361</v>
      </c>
      <c r="GE346" s="862">
        <v>-2.0059676321370361</v>
      </c>
      <c r="GF346" s="862">
        <v>-2.0059676321370361</v>
      </c>
      <c r="GG346" s="862">
        <v>-2.0059676321370361</v>
      </c>
      <c r="GH346" s="862">
        <v>-1.6444701757350053</v>
      </c>
      <c r="GI346" s="862">
        <v>-1.6444701757350053</v>
      </c>
      <c r="GJ346" s="862">
        <v>-1.6444701757350053</v>
      </c>
      <c r="GK346" s="862">
        <v>-1.6444701757350053</v>
      </c>
      <c r="GL346" s="862">
        <v>-1.6444701757350053</v>
      </c>
      <c r="GM346" s="862">
        <v>-1.6444701757350053</v>
      </c>
      <c r="GN346" s="862">
        <v>-1.6444701757350053</v>
      </c>
      <c r="GO346" s="862">
        <v>-1.6444701757350053</v>
      </c>
      <c r="GP346" s="862">
        <v>-0.26171499055741876</v>
      </c>
      <c r="GQ346" s="862">
        <v>-0.26171499055741876</v>
      </c>
      <c r="GR346" s="862">
        <v>-0.26171499055741876</v>
      </c>
      <c r="GS346" s="862">
        <v>-0.26171499055741876</v>
      </c>
      <c r="GT346" s="862">
        <v>-0.26171499055741876</v>
      </c>
      <c r="GU346" s="862">
        <v>-0.26171499055741876</v>
      </c>
      <c r="GV346" s="862">
        <v>-0.26171499055741876</v>
      </c>
      <c r="GW346" s="862">
        <v>0.32728673515758011</v>
      </c>
      <c r="GX346" s="862">
        <v>0.32728673515758011</v>
      </c>
      <c r="GY346" s="862">
        <v>0.32728673515758011</v>
      </c>
      <c r="GZ346" s="862">
        <v>0.32728673515758011</v>
      </c>
      <c r="HA346" s="862">
        <v>0.32728673515758011</v>
      </c>
      <c r="HB346" s="862">
        <v>-1.5689879619778484</v>
      </c>
      <c r="HC346" s="862">
        <v>-1.5689879619778484</v>
      </c>
      <c r="HD346" s="862">
        <v>-1.5689879619778484</v>
      </c>
      <c r="HE346" s="862">
        <v>-1.5689879619778484</v>
      </c>
      <c r="HF346" s="862">
        <v>-1.345316433110141</v>
      </c>
      <c r="HG346" s="862">
        <v>-1.345316433110141</v>
      </c>
      <c r="HH346" s="862">
        <v>-1.345316433110141</v>
      </c>
      <c r="HI346" s="862">
        <v>-1.345316433110141</v>
      </c>
      <c r="HJ346" s="862">
        <v>-1.345316433110141</v>
      </c>
      <c r="HK346" s="862">
        <v>-1.345316433110141</v>
      </c>
      <c r="HL346" s="862">
        <v>-1.345316433110141</v>
      </c>
      <c r="HM346" s="862">
        <v>-1.345316433110141</v>
      </c>
      <c r="HN346" s="862">
        <v>-0.88305249212326853</v>
      </c>
      <c r="HO346" s="862">
        <v>-0.88305249212326853</v>
      </c>
      <c r="HP346" s="862">
        <v>-0.88305249212326853</v>
      </c>
      <c r="HQ346" s="862">
        <v>-0.88305249212326853</v>
      </c>
      <c r="HR346" s="862">
        <v>-0.88305249212326853</v>
      </c>
      <c r="HS346" s="862">
        <v>-0.88305249212326853</v>
      </c>
      <c r="HT346" s="862">
        <v>-0.88305249212326853</v>
      </c>
      <c r="HU346" s="862">
        <v>0</v>
      </c>
      <c r="HV346" s="862">
        <v>0</v>
      </c>
      <c r="HW346" s="862">
        <v>0</v>
      </c>
      <c r="HX346" s="862">
        <v>0</v>
      </c>
      <c r="HY346" s="862">
        <v>0</v>
      </c>
      <c r="HZ346" s="862">
        <v>0</v>
      </c>
      <c r="IA346" s="862">
        <v>0.6991809796063766</v>
      </c>
      <c r="IB346" s="862">
        <v>0.6991809796063766</v>
      </c>
      <c r="IC346" s="862">
        <v>0.6991809796063766</v>
      </c>
      <c r="ID346" s="862">
        <v>-1.343698574495173</v>
      </c>
      <c r="IE346" s="862">
        <v>-1.343698574495173</v>
      </c>
      <c r="IF346" s="862">
        <v>-1.343698574495173</v>
      </c>
      <c r="IG346" s="862">
        <v>-1.343698574495173</v>
      </c>
      <c r="IH346" s="862">
        <v>-0.50389300649454505</v>
      </c>
      <c r="II346" s="862">
        <v>-0.50389300649454505</v>
      </c>
      <c r="IJ346" s="862">
        <v>-0.50389300649454505</v>
      </c>
      <c r="IK346" s="862">
        <v>-0.50389300649454505</v>
      </c>
      <c r="IL346" s="862">
        <v>-0.50389300649454505</v>
      </c>
      <c r="IM346" s="862">
        <v>-0.50389300649454505</v>
      </c>
      <c r="IN346" s="862">
        <v>-0.50389300649454505</v>
      </c>
      <c r="IO346" s="862">
        <v>-0.50389300649454505</v>
      </c>
      <c r="IP346" s="862">
        <v>-0.6555104436391499</v>
      </c>
      <c r="IQ346" s="862">
        <v>-0.6555104436391499</v>
      </c>
      <c r="IR346" s="862">
        <v>-0.6555104436391499</v>
      </c>
      <c r="IS346" s="862">
        <v>-0.6555104436391499</v>
      </c>
      <c r="IT346" s="862">
        <v>-0.6555104436391499</v>
      </c>
      <c r="IU346" s="862">
        <v>-0.6555104436391499</v>
      </c>
      <c r="IV346" s="862">
        <v>-0.6555104436391499</v>
      </c>
      <c r="IW346" s="862">
        <v>9.7154808568218343E-2</v>
      </c>
      <c r="IX346" s="862">
        <v>9.7154808568218343E-2</v>
      </c>
      <c r="IY346" s="862">
        <v>9.7154808568218343E-2</v>
      </c>
      <c r="IZ346" s="862">
        <v>9.7154808568218343E-2</v>
      </c>
      <c r="JA346" s="862">
        <v>9.7154808568218343E-2</v>
      </c>
      <c r="JB346" s="862">
        <v>-1.1604784969889623</v>
      </c>
      <c r="JC346" s="862">
        <v>-1.1604784969889623</v>
      </c>
      <c r="JD346" s="862">
        <v>-1.1604784969889623</v>
      </c>
      <c r="JE346" s="862">
        <v>-1.1604784969889623</v>
      </c>
      <c r="JF346" s="862">
        <v>-1.1058884512903182</v>
      </c>
      <c r="JG346" s="862">
        <v>-1.1058884512903182</v>
      </c>
      <c r="JH346" s="862">
        <v>-1.1058884512903182</v>
      </c>
      <c r="JI346" s="862">
        <v>-1.1058884512903182</v>
      </c>
      <c r="JJ346" s="862">
        <v>-1.1058884512903182</v>
      </c>
      <c r="JK346" s="862">
        <v>-1.1058884512903182</v>
      </c>
      <c r="JL346" s="862">
        <v>-1.1058884512903182</v>
      </c>
      <c r="JM346" s="862">
        <v>-1.1058884512903182</v>
      </c>
      <c r="JN346" s="862">
        <v>-0.79814359864987949</v>
      </c>
      <c r="JO346" s="862">
        <v>-0.79814359864987949</v>
      </c>
      <c r="JP346" s="862">
        <v>-0.79814359864987949</v>
      </c>
      <c r="JQ346" s="862">
        <v>-0.79814359864987949</v>
      </c>
      <c r="JR346" s="862">
        <v>-0.79814359864987949</v>
      </c>
      <c r="JS346" s="862">
        <v>-0.79814359864987949</v>
      </c>
      <c r="JT346" s="862">
        <v>-0.79814359864987949</v>
      </c>
      <c r="JU346" s="862">
        <v>1.9924565324425103E-2</v>
      </c>
      <c r="JV346" s="862">
        <v>1.9924565324425103E-2</v>
      </c>
      <c r="JW346" s="862">
        <v>1.9924565324425103E-2</v>
      </c>
      <c r="JX346" s="862">
        <v>1.9924565324425103E-2</v>
      </c>
      <c r="JY346" s="862">
        <v>1.1534196706274091E-2</v>
      </c>
      <c r="JZ346" s="862">
        <v>1.1534196706274091E-2</v>
      </c>
      <c r="KA346" s="862">
        <v>0.6400952630199237</v>
      </c>
      <c r="KB346" s="862">
        <v>0.6400952630199237</v>
      </c>
      <c r="KC346" s="862">
        <v>0.6400952630199237</v>
      </c>
      <c r="KD346" s="862">
        <v>-1.4796365876391695</v>
      </c>
      <c r="KE346" s="862">
        <v>-1.4796365876391695</v>
      </c>
      <c r="KF346" s="862">
        <v>-1.4796365876391695</v>
      </c>
      <c r="KG346" s="862">
        <v>-1.4796365876391695</v>
      </c>
      <c r="KH346" s="862">
        <v>-3.9346377537153767</v>
      </c>
      <c r="KI346" s="862">
        <v>-3.9346377537153767</v>
      </c>
      <c r="KJ346" s="862">
        <v>-3.9346377537153767</v>
      </c>
      <c r="KK346" s="862">
        <v>-3.9346377537153767</v>
      </c>
      <c r="KL346" s="862">
        <v>-3.9346377537153767</v>
      </c>
      <c r="KM346" s="862">
        <v>-3.9346377537153767</v>
      </c>
      <c r="KN346" s="862">
        <v>-3.9346377537153767</v>
      </c>
      <c r="KO346" s="862">
        <v>-3.9346377537153767</v>
      </c>
      <c r="KP346" s="862">
        <v>-0.31307961487241975</v>
      </c>
      <c r="KQ346" s="862">
        <v>-0.31307961487241975</v>
      </c>
      <c r="KR346" s="862">
        <v>-0.31307961487241975</v>
      </c>
      <c r="KS346" s="862">
        <v>-0.31307961487241975</v>
      </c>
      <c r="KT346" s="862">
        <v>-0.31307961487241975</v>
      </c>
      <c r="KU346" s="862">
        <v>-0.31307961487241975</v>
      </c>
      <c r="KV346" s="862">
        <v>-0.31307961487241975</v>
      </c>
      <c r="KW346" s="862">
        <v>0.30585585546083038</v>
      </c>
      <c r="KX346" s="862">
        <v>0.30585585546083038</v>
      </c>
      <c r="KY346" s="862">
        <v>0.30585585546083038</v>
      </c>
      <c r="KZ346" s="862">
        <v>0.30585585546083038</v>
      </c>
      <c r="LA346" s="862">
        <v>0.30585585546083038</v>
      </c>
      <c r="LB346" s="862">
        <v>-1.4800510266557128</v>
      </c>
      <c r="LC346" s="862">
        <v>-1.4800510266557128</v>
      </c>
      <c r="LD346" s="862">
        <v>-1.4800510266557128</v>
      </c>
      <c r="LE346" s="862">
        <v>-1.4800510266557128</v>
      </c>
      <c r="LF346" s="862">
        <v>-1.506770309038715</v>
      </c>
      <c r="LG346" s="862">
        <v>-1.506770309038715</v>
      </c>
      <c r="LH346" s="862">
        <v>-1.506770309038715</v>
      </c>
      <c r="LI346" s="862">
        <v>-1.506770309038715</v>
      </c>
      <c r="LJ346" s="862">
        <v>-1.506770309038715</v>
      </c>
      <c r="LK346" s="862">
        <v>-1.506770309038715</v>
      </c>
      <c r="LL346" s="862">
        <v>-1.506770309038715</v>
      </c>
      <c r="LM346" s="862">
        <v>-1.506770309038715</v>
      </c>
      <c r="LN346" s="862">
        <v>-0.79814359864987949</v>
      </c>
      <c r="LO346" s="862">
        <v>-0.79814359864987949</v>
      </c>
      <c r="LP346" s="862">
        <v>-0.79814359864987949</v>
      </c>
      <c r="LQ346" s="862">
        <v>-0.79814359864987949</v>
      </c>
      <c r="LR346" s="862">
        <v>-0.79814359864987949</v>
      </c>
      <c r="LS346" s="862">
        <v>-0.79814359864987949</v>
      </c>
      <c r="LT346" s="862">
        <v>-0.79814359864987949</v>
      </c>
      <c r="LU346" s="862">
        <v>1.9924565324425991E-2</v>
      </c>
      <c r="LV346" s="862">
        <v>1.9924565324425991E-2</v>
      </c>
      <c r="LW346" s="862">
        <v>1.9924565324425991E-2</v>
      </c>
      <c r="LX346" s="862">
        <v>1.9924565324425991E-2</v>
      </c>
      <c r="LY346" s="862">
        <v>2.3068393412553956E-2</v>
      </c>
      <c r="LZ346" s="862">
        <v>2.3068393412553956E-2</v>
      </c>
      <c r="MA346" s="862">
        <v>0.71887621846852934</v>
      </c>
      <c r="MB346" s="862">
        <v>0.71887621846852934</v>
      </c>
      <c r="MC346" s="862">
        <v>0.71887621846852934</v>
      </c>
      <c r="MD346" s="862">
        <v>-1.348820102104507</v>
      </c>
      <c r="ME346" s="862">
        <v>-1.348820102104507</v>
      </c>
      <c r="MF346" s="862">
        <v>-1.348820102104507</v>
      </c>
      <c r="MG346" s="862">
        <v>-1.348820102104507</v>
      </c>
      <c r="MH346" s="862">
        <v>-1.8467019587372846</v>
      </c>
      <c r="MI346" s="862">
        <v>-1.8467019587372846</v>
      </c>
      <c r="MJ346" s="862">
        <v>-1.8467019587372846</v>
      </c>
      <c r="MK346" s="862">
        <v>-1.8467019587372846</v>
      </c>
      <c r="ML346" s="862">
        <v>-1.8467019587372846</v>
      </c>
      <c r="MM346" s="862">
        <v>-1.8467019587372846</v>
      </c>
      <c r="MN346" s="862">
        <v>-1.8467019587372846</v>
      </c>
      <c r="MO346" s="862">
        <v>-1.8467019587372846</v>
      </c>
      <c r="MP346" s="862">
        <v>-0.15898574192740966</v>
      </c>
      <c r="MQ346" s="862">
        <v>-0.15898574192740966</v>
      </c>
      <c r="MR346" s="862">
        <v>-0.15898574192740966</v>
      </c>
      <c r="MS346" s="862">
        <v>-0.15898574192740966</v>
      </c>
      <c r="MT346" s="862">
        <v>-0.15898574192740966</v>
      </c>
      <c r="MU346" s="862">
        <v>-0.15898574192740966</v>
      </c>
      <c r="MV346" s="862">
        <v>-0.15898574192740966</v>
      </c>
      <c r="MW346" s="862">
        <v>0.31576389776003033</v>
      </c>
      <c r="MX346" s="862">
        <v>0.31576389776003033</v>
      </c>
      <c r="MY346" s="862">
        <v>0.31576389776003033</v>
      </c>
      <c r="MZ346" s="862">
        <v>0.31576389776003033</v>
      </c>
      <c r="NA346" s="862">
        <v>0.31576389776003033</v>
      </c>
      <c r="NB346" s="862">
        <v>0.11100364508602745</v>
      </c>
      <c r="NC346" s="862">
        <v>0.11100364508602745</v>
      </c>
      <c r="ND346" s="862">
        <v>0.11100364508602745</v>
      </c>
      <c r="NE346" s="862">
        <v>0.11100364508602745</v>
      </c>
      <c r="NF346" s="862">
        <v>-6.6916885629859202E-2</v>
      </c>
      <c r="NG346" s="862">
        <v>-6.6916885629859202E-2</v>
      </c>
      <c r="NH346" s="862">
        <v>-6.6916885629859202E-2</v>
      </c>
      <c r="NI346" s="862">
        <v>-6.6916885629859202E-2</v>
      </c>
      <c r="NJ346" s="862">
        <v>-6.6916885629859202E-2</v>
      </c>
      <c r="NK346" s="862">
        <v>-6.6916885629859202E-2</v>
      </c>
      <c r="NL346" s="862">
        <v>-6.6916885629859202E-2</v>
      </c>
      <c r="NM346" s="862">
        <v>-6.6916885629859202E-2</v>
      </c>
      <c r="NN346" s="862">
        <v>-0.79814359864987949</v>
      </c>
      <c r="NO346" s="862">
        <v>-0.79814359864987949</v>
      </c>
      <c r="NP346" s="862">
        <v>-0.79814359864987949</v>
      </c>
      <c r="NQ346" s="862">
        <v>-0.79814359864987949</v>
      </c>
      <c r="NR346" s="862">
        <v>-0.79814359864987949</v>
      </c>
      <c r="NS346" s="862">
        <v>-0.79814359864987949</v>
      </c>
      <c r="NT346" s="862">
        <v>-0.79814359864987949</v>
      </c>
      <c r="NU346" s="862">
        <v>1.9924565324425991E-2</v>
      </c>
      <c r="NV346" s="862">
        <v>1.9924565324425991E-2</v>
      </c>
      <c r="NW346" s="862">
        <v>1.9924565324425991E-2</v>
      </c>
      <c r="NX346" s="862">
        <v>1.9924565324425991E-2</v>
      </c>
      <c r="NY346" s="862">
        <v>2.3068393412553956E-2</v>
      </c>
      <c r="NZ346" s="862">
        <v>2.3068393412553956E-2</v>
      </c>
      <c r="OA346" s="862">
        <v>0.71887621846852934</v>
      </c>
      <c r="OB346" s="862">
        <v>0.71887621846852934</v>
      </c>
      <c r="OC346" s="862">
        <v>0.71887621846852934</v>
      </c>
      <c r="OD346" s="862">
        <v>-1.348820102104507</v>
      </c>
      <c r="OE346" s="862">
        <v>-1.348820102104507</v>
      </c>
      <c r="OF346" s="862">
        <v>-1.348820102104507</v>
      </c>
      <c r="OG346" s="862">
        <v>-1.348820102104507</v>
      </c>
      <c r="OH346" s="862">
        <v>-1.8467019587372846</v>
      </c>
      <c r="OI346" s="862">
        <v>-1.8467019587372846</v>
      </c>
      <c r="OJ346" s="862">
        <v>-1.8467019587372846</v>
      </c>
      <c r="OK346" s="862">
        <v>-1.8467019587372846</v>
      </c>
      <c r="OL346" s="862">
        <v>-1.8467019587372846</v>
      </c>
      <c r="OM346" s="862">
        <v>-1.8467019587372846</v>
      </c>
      <c r="ON346" s="862">
        <v>-1.8467019587372846</v>
      </c>
      <c r="OO346" s="862">
        <v>-1.8467019587372846</v>
      </c>
      <c r="OP346" s="862">
        <v>-0.15898574192740966</v>
      </c>
      <c r="OQ346" s="862">
        <v>-0.15898574192740966</v>
      </c>
      <c r="OR346" s="862">
        <v>-0.15898574192740966</v>
      </c>
      <c r="OS346" s="862">
        <v>-0.15898574192740966</v>
      </c>
      <c r="OT346" s="862">
        <v>-0.15898574192740966</v>
      </c>
      <c r="OU346" s="862">
        <v>-0.15898574192740966</v>
      </c>
      <c r="OV346" s="862">
        <v>-0.15898574192740966</v>
      </c>
      <c r="OW346" s="862">
        <v>0.31576389776003033</v>
      </c>
      <c r="OX346" s="862">
        <v>0.31576389776003033</v>
      </c>
      <c r="OY346" s="862">
        <v>0.31576389776003033</v>
      </c>
      <c r="OZ346" s="862">
        <v>0.31576389776003033</v>
      </c>
      <c r="PA346" s="862">
        <v>0.31576389776003033</v>
      </c>
      <c r="PB346" s="862">
        <v>0.11100364508602745</v>
      </c>
      <c r="PC346" s="862">
        <v>0.11100364508602745</v>
      </c>
      <c r="PD346" s="862">
        <v>0.11100364508602745</v>
      </c>
      <c r="PE346" s="862">
        <v>0.11100364508602745</v>
      </c>
      <c r="PF346" s="862">
        <v>-6.6916885629859202E-2</v>
      </c>
      <c r="PG346" s="862">
        <v>-6.6916885629859202E-2</v>
      </c>
      <c r="PH346" s="862">
        <v>-6.6916885629859202E-2</v>
      </c>
      <c r="PI346" s="862">
        <v>-6.6916885629859202E-2</v>
      </c>
      <c r="PJ346" s="862">
        <v>-6.6916885629859202E-2</v>
      </c>
      <c r="PK346" s="862">
        <v>-6.6916885629859202E-2</v>
      </c>
      <c r="PL346" s="862">
        <v>-6.6916885629859202E-2</v>
      </c>
      <c r="PM346" s="862">
        <v>-6.6916885629859202E-2</v>
      </c>
      <c r="PN346" s="862">
        <v>-0.79814359864987949</v>
      </c>
      <c r="PO346" s="862">
        <v>-0.79814359864987949</v>
      </c>
      <c r="PP346" s="862">
        <v>-0.79814359864987949</v>
      </c>
      <c r="PQ346" s="862">
        <v>-0.79814359864987949</v>
      </c>
      <c r="PR346" s="862">
        <v>-0.79814359864987949</v>
      </c>
      <c r="PS346" s="862">
        <v>-0.79814359864987949</v>
      </c>
      <c r="PT346" s="862">
        <v>-0.79814359864987949</v>
      </c>
      <c r="PU346" s="862">
        <v>1.9924565324425991E-2</v>
      </c>
      <c r="PV346" s="862">
        <v>1.9924565324425991E-2</v>
      </c>
      <c r="PW346" s="862">
        <v>1.9924565324425991E-2</v>
      </c>
      <c r="PX346" s="862">
        <v>1.9924565324425991E-2</v>
      </c>
      <c r="PY346" s="862">
        <v>2.3068393412553956E-2</v>
      </c>
      <c r="PZ346" s="862">
        <v>2.3068393412553956E-2</v>
      </c>
      <c r="QA346" s="862">
        <v>0.71887621846852934</v>
      </c>
      <c r="QB346" s="862">
        <v>0.71887621846852934</v>
      </c>
      <c r="QC346" s="862">
        <v>0.71887621846852934</v>
      </c>
      <c r="QD346" s="862">
        <v>-1.348820102104507</v>
      </c>
      <c r="QE346" s="862">
        <v>-1.348820102104507</v>
      </c>
      <c r="QF346" s="862">
        <v>-1.348820102104507</v>
      </c>
      <c r="QG346" s="862">
        <v>-1.348820102104507</v>
      </c>
      <c r="QH346" s="862">
        <v>-1.8467019587372846</v>
      </c>
      <c r="QI346" s="862">
        <v>-1.8467019587372846</v>
      </c>
      <c r="QJ346" s="862">
        <v>-1.8467019587372846</v>
      </c>
      <c r="QK346" s="862">
        <v>-1.8467019587372846</v>
      </c>
      <c r="QL346" s="862">
        <v>-1.8467019587372846</v>
      </c>
      <c r="QM346" s="862">
        <v>-1.8467019587372846</v>
      </c>
      <c r="QN346" s="862">
        <v>-1.8467019587372846</v>
      </c>
      <c r="QO346" s="862">
        <v>-1.8467019587372846</v>
      </c>
      <c r="QP346" s="862">
        <v>-0.15898574192740966</v>
      </c>
      <c r="QQ346" s="862">
        <v>-0.15898574192740966</v>
      </c>
      <c r="QR346" s="862">
        <v>-0.15898574192740966</v>
      </c>
      <c r="QS346" s="862">
        <v>-0.15898574192740966</v>
      </c>
      <c r="QT346" s="862">
        <v>-0.15898574192740966</v>
      </c>
      <c r="QU346" s="862">
        <v>-0.15898574192740966</v>
      </c>
      <c r="QV346" s="862">
        <v>-0.15898574192740966</v>
      </c>
      <c r="QW346" s="862">
        <v>0.31576389776003033</v>
      </c>
      <c r="QX346" s="862">
        <v>0.31576389776003033</v>
      </c>
      <c r="QY346" s="862">
        <v>0.31576389776003033</v>
      </c>
      <c r="QZ346" s="862">
        <v>0.31576389776003033</v>
      </c>
      <c r="RA346" s="862">
        <v>0.31576389776003033</v>
      </c>
      <c r="RB346" s="862">
        <v>0.11100364508602745</v>
      </c>
      <c r="RC346" s="862">
        <v>0.11100364508602745</v>
      </c>
      <c r="RD346" s="862">
        <v>0.11100364508602745</v>
      </c>
      <c r="RE346" s="862">
        <v>0.11100364508602745</v>
      </c>
      <c r="RF346" s="862">
        <v>-6.6916885629859202E-2</v>
      </c>
      <c r="RG346" s="862">
        <v>-6.6916885629859202E-2</v>
      </c>
      <c r="RH346" s="862">
        <v>-6.6916885629859202E-2</v>
      </c>
      <c r="RI346" s="862">
        <v>-6.6916885629859202E-2</v>
      </c>
      <c r="RJ346" s="862">
        <v>-6.6916885629859202E-2</v>
      </c>
      <c r="RK346" s="862">
        <v>-6.6916885629859202E-2</v>
      </c>
      <c r="RL346" s="862">
        <v>-6.6916885629859202E-2</v>
      </c>
      <c r="RM346" s="862">
        <v>-6.6916885629859202E-2</v>
      </c>
      <c r="RN346" s="862">
        <v>-0.79814359864987949</v>
      </c>
      <c r="RO346" s="862">
        <v>-0.79814359864987949</v>
      </c>
      <c r="RP346" s="862">
        <v>-0.79814359864987949</v>
      </c>
      <c r="RQ346" s="862">
        <v>-0.79814359864987949</v>
      </c>
      <c r="RR346" s="862">
        <v>-0.79814359864987949</v>
      </c>
      <c r="RS346" s="862">
        <v>-0.79814359864987949</v>
      </c>
      <c r="RT346" s="862">
        <v>-0.79814359864987949</v>
      </c>
      <c r="RU346" s="862">
        <v>1.9924565324425991E-2</v>
      </c>
      <c r="RV346" s="862">
        <v>1.9924565324425991E-2</v>
      </c>
      <c r="RW346" s="862">
        <v>1.9924565324425991E-2</v>
      </c>
      <c r="RX346" s="862">
        <v>1.9924565324425991E-2</v>
      </c>
      <c r="RY346" s="862">
        <v>2.3068393412553956E-2</v>
      </c>
      <c r="RZ346" s="862">
        <v>2.3068393412553956E-2</v>
      </c>
      <c r="SA346" s="862">
        <v>0.71887621846852934</v>
      </c>
      <c r="SB346" s="862">
        <v>0.71887621846852934</v>
      </c>
      <c r="SC346" s="862">
        <v>0.71887621846852934</v>
      </c>
      <c r="SD346" s="862">
        <v>-1.348820102104507</v>
      </c>
      <c r="SE346" s="862">
        <v>-1.348820102104507</v>
      </c>
      <c r="SF346" s="862">
        <v>-1.348820102104507</v>
      </c>
      <c r="SG346" s="862">
        <v>-1.348820102104507</v>
      </c>
      <c r="SH346" s="862">
        <v>-1.8467019587372846</v>
      </c>
      <c r="SI346" s="862">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930</v>
      </c>
      <c r="J347" s="764"/>
      <c r="K347" s="862">
        <v>0</v>
      </c>
      <c r="L347" s="862">
        <v>0</v>
      </c>
      <c r="M347" s="862">
        <v>0</v>
      </c>
      <c r="N347" s="862">
        <v>0</v>
      </c>
      <c r="O347" s="862">
        <v>0</v>
      </c>
      <c r="P347" s="862">
        <v>0</v>
      </c>
      <c r="Q347" s="862">
        <v>0</v>
      </c>
      <c r="R347" s="862">
        <v>0</v>
      </c>
      <c r="S347" s="862">
        <v>0</v>
      </c>
      <c r="T347" s="862">
        <v>0</v>
      </c>
      <c r="U347" s="862">
        <v>0</v>
      </c>
      <c r="V347" s="862">
        <v>0</v>
      </c>
      <c r="W347" s="862">
        <v>0</v>
      </c>
      <c r="X347" s="862">
        <v>0</v>
      </c>
      <c r="Y347" s="862">
        <v>0</v>
      </c>
      <c r="Z347" s="862">
        <v>0</v>
      </c>
      <c r="AA347" s="862">
        <v>0</v>
      </c>
      <c r="AB347" s="862">
        <v>0</v>
      </c>
      <c r="AC347" s="862">
        <v>0</v>
      </c>
      <c r="AD347" s="862">
        <v>0</v>
      </c>
      <c r="AE347" s="862">
        <v>0</v>
      </c>
      <c r="AF347" s="862">
        <v>0</v>
      </c>
      <c r="AG347" s="862">
        <v>0</v>
      </c>
      <c r="AH347" s="862">
        <v>0</v>
      </c>
      <c r="AI347" s="862">
        <v>0</v>
      </c>
      <c r="AJ347" s="862">
        <v>0</v>
      </c>
      <c r="AK347" s="862">
        <v>0</v>
      </c>
      <c r="AL347" s="862">
        <v>0</v>
      </c>
      <c r="AM347" s="862">
        <v>0</v>
      </c>
      <c r="AN347" s="862">
        <v>0</v>
      </c>
      <c r="AO347" s="862">
        <v>0</v>
      </c>
      <c r="AP347" s="862">
        <v>0</v>
      </c>
      <c r="AQ347" s="862">
        <v>0</v>
      </c>
      <c r="AR347" s="862">
        <v>0</v>
      </c>
      <c r="AS347" s="862">
        <v>0</v>
      </c>
      <c r="AT347" s="862">
        <v>0</v>
      </c>
      <c r="AU347" s="862">
        <v>0</v>
      </c>
      <c r="AV347" s="862">
        <v>0</v>
      </c>
      <c r="AW347" s="862">
        <v>0</v>
      </c>
      <c r="AX347" s="862">
        <v>0</v>
      </c>
      <c r="AY347" s="862">
        <v>0</v>
      </c>
      <c r="AZ347" s="862">
        <v>0</v>
      </c>
      <c r="BA347" s="862">
        <v>0</v>
      </c>
      <c r="BB347" s="862">
        <v>0</v>
      </c>
      <c r="BC347" s="862">
        <v>0</v>
      </c>
      <c r="BD347" s="862">
        <v>0</v>
      </c>
      <c r="BE347" s="862">
        <v>0</v>
      </c>
      <c r="BF347" s="862">
        <v>0</v>
      </c>
      <c r="BG347" s="862">
        <v>0</v>
      </c>
      <c r="BH347" s="862">
        <v>0</v>
      </c>
      <c r="BI347" s="862">
        <v>0</v>
      </c>
      <c r="BJ347" s="862">
        <v>0</v>
      </c>
      <c r="BK347" s="862">
        <v>0</v>
      </c>
      <c r="BL347" s="862">
        <v>0</v>
      </c>
      <c r="BM347" s="862">
        <v>0</v>
      </c>
      <c r="BN347" s="862">
        <v>-8.490889347337216E-3</v>
      </c>
      <c r="BO347" s="862">
        <v>-8.490889347337216E-3</v>
      </c>
      <c r="BP347" s="862">
        <v>-8.490889347337216E-3</v>
      </c>
      <c r="BQ347" s="862">
        <v>-8.490889347337216E-3</v>
      </c>
      <c r="BR347" s="862">
        <v>-8.490889347337216E-3</v>
      </c>
      <c r="BS347" s="862">
        <v>-8.490889347337216E-3</v>
      </c>
      <c r="BT347" s="862">
        <v>-8.490889347337216E-3</v>
      </c>
      <c r="BU347" s="862">
        <v>0</v>
      </c>
      <c r="BV347" s="862">
        <v>0</v>
      </c>
      <c r="BW347" s="862">
        <v>0</v>
      </c>
      <c r="BX347" s="862">
        <v>0</v>
      </c>
      <c r="BY347" s="862">
        <v>0</v>
      </c>
      <c r="BZ347" s="862">
        <v>0</v>
      </c>
      <c r="CA347" s="862">
        <v>-9.8476194310750387E-3</v>
      </c>
      <c r="CB347" s="862">
        <v>-9.8476194310750387E-3</v>
      </c>
      <c r="CC347" s="862">
        <v>-9.8476194310750387E-3</v>
      </c>
      <c r="CD347" s="862">
        <v>0</v>
      </c>
      <c r="CE347" s="862">
        <v>0</v>
      </c>
      <c r="CF347" s="862">
        <v>0</v>
      </c>
      <c r="CG347" s="862">
        <v>0</v>
      </c>
      <c r="CH347" s="862">
        <v>0</v>
      </c>
      <c r="CI347" s="862">
        <v>0</v>
      </c>
      <c r="CJ347" s="862">
        <v>0</v>
      </c>
      <c r="CK347" s="862">
        <v>0</v>
      </c>
      <c r="CL347" s="862">
        <v>0</v>
      </c>
      <c r="CM347" s="862">
        <v>0</v>
      </c>
      <c r="CN347" s="862">
        <v>0</v>
      </c>
      <c r="CO347" s="862">
        <v>0</v>
      </c>
      <c r="CP347" s="862">
        <v>0</v>
      </c>
      <c r="CQ347" s="862">
        <v>0</v>
      </c>
      <c r="CR347" s="862">
        <v>0</v>
      </c>
      <c r="CS347" s="862">
        <v>0</v>
      </c>
      <c r="CT347" s="862">
        <v>0</v>
      </c>
      <c r="CU347" s="862">
        <v>0</v>
      </c>
      <c r="CV347" s="862">
        <v>0</v>
      </c>
      <c r="CW347" s="862">
        <v>0</v>
      </c>
      <c r="CX347" s="862">
        <v>0</v>
      </c>
      <c r="CY347" s="862">
        <v>0</v>
      </c>
      <c r="CZ347" s="862">
        <v>0</v>
      </c>
      <c r="DA347" s="862">
        <v>0</v>
      </c>
      <c r="DB347" s="862">
        <v>0</v>
      </c>
      <c r="DC347" s="862">
        <v>0</v>
      </c>
      <c r="DD347" s="862">
        <v>0</v>
      </c>
      <c r="DE347" s="862">
        <v>0</v>
      </c>
      <c r="DF347" s="862">
        <v>0</v>
      </c>
      <c r="DG347" s="862">
        <v>0</v>
      </c>
      <c r="DH347" s="862">
        <v>0</v>
      </c>
      <c r="DI347" s="862">
        <v>0</v>
      </c>
      <c r="DJ347" s="862">
        <v>0</v>
      </c>
      <c r="DK347" s="862">
        <v>0</v>
      </c>
      <c r="DL347" s="862">
        <v>0</v>
      </c>
      <c r="DM347" s="862">
        <v>0</v>
      </c>
      <c r="DN347" s="862">
        <v>0</v>
      </c>
      <c r="DO347" s="862">
        <v>0</v>
      </c>
      <c r="DP347" s="862">
        <v>0</v>
      </c>
      <c r="DQ347" s="862">
        <v>0</v>
      </c>
      <c r="DR347" s="862">
        <v>0</v>
      </c>
      <c r="DS347" s="862">
        <v>0</v>
      </c>
      <c r="DT347" s="862">
        <v>0</v>
      </c>
      <c r="DU347" s="862">
        <v>0</v>
      </c>
      <c r="DV347" s="862">
        <v>0</v>
      </c>
      <c r="DW347" s="862">
        <v>0</v>
      </c>
      <c r="DX347" s="862">
        <v>0</v>
      </c>
      <c r="DY347" s="862">
        <v>0</v>
      </c>
      <c r="DZ347" s="862">
        <v>0</v>
      </c>
      <c r="EA347" s="862">
        <v>0.17725714975936668</v>
      </c>
      <c r="EB347" s="862">
        <v>0.17725714975936668</v>
      </c>
      <c r="EC347" s="862">
        <v>0.17725714975936668</v>
      </c>
      <c r="ED347" s="862">
        <v>0.67309772166241721</v>
      </c>
      <c r="EE347" s="862">
        <v>0.67309772166241721</v>
      </c>
      <c r="EF347" s="862">
        <v>0.67309772166241721</v>
      </c>
      <c r="EG347" s="862">
        <v>0.67309772166241721</v>
      </c>
      <c r="EH347" s="862">
        <v>-0.22872476427749788</v>
      </c>
      <c r="EI347" s="862">
        <v>-0.22872476427749788</v>
      </c>
      <c r="EJ347" s="862">
        <v>-0.22872476427749788</v>
      </c>
      <c r="EK347" s="862">
        <v>-0.22872476427749788</v>
      </c>
      <c r="EL347" s="862">
        <v>-0.22872476427749788</v>
      </c>
      <c r="EM347" s="862">
        <v>-0.22872476427749788</v>
      </c>
      <c r="EN347" s="862">
        <v>-0.22872476427749788</v>
      </c>
      <c r="EO347" s="862">
        <v>-0.22872476427749788</v>
      </c>
      <c r="EP347" s="862">
        <v>-4.8918689823800321E-3</v>
      </c>
      <c r="EQ347" s="862">
        <v>-4.8918689823800321E-3</v>
      </c>
      <c r="ER347" s="862">
        <v>-4.8918689823800321E-3</v>
      </c>
      <c r="ES347" s="862">
        <v>-4.8918689823800321E-3</v>
      </c>
      <c r="ET347" s="862">
        <v>-4.8918689823800321E-3</v>
      </c>
      <c r="EU347" s="862">
        <v>-4.8918689823800321E-3</v>
      </c>
      <c r="EV347" s="862">
        <v>-4.8918689823800321E-3</v>
      </c>
      <c r="EW347" s="862">
        <v>-1.5338467129613065E-3</v>
      </c>
      <c r="EX347" s="862">
        <v>-1.5338467129613065E-3</v>
      </c>
      <c r="EY347" s="862">
        <v>-1.5338467129613065E-3</v>
      </c>
      <c r="EZ347" s="862">
        <v>-1.5338467129613065E-3</v>
      </c>
      <c r="FA347" s="862">
        <v>-1.5338467129613065E-3</v>
      </c>
      <c r="FB347" s="862">
        <v>2.3559772290813186E-2</v>
      </c>
      <c r="FC347" s="862">
        <v>2.3559772290813186E-2</v>
      </c>
      <c r="FD347" s="862">
        <v>2.3559772290813186E-2</v>
      </c>
      <c r="FE347" s="862">
        <v>2.3559772290813186E-2</v>
      </c>
      <c r="FF347" s="862">
        <v>4.6841819940902418E-2</v>
      </c>
      <c r="FG347" s="862">
        <v>4.6841819940902418E-2</v>
      </c>
      <c r="FH347" s="862">
        <v>4.6841819940902418E-2</v>
      </c>
      <c r="FI347" s="862">
        <v>4.6841819940902418E-2</v>
      </c>
      <c r="FJ347" s="862">
        <v>4.6841819940902418E-2</v>
      </c>
      <c r="FK347" s="862">
        <v>4.6841819940902418E-2</v>
      </c>
      <c r="FL347" s="862">
        <v>4.6841819940902418E-2</v>
      </c>
      <c r="FM347" s="862">
        <v>4.6841819940902418E-2</v>
      </c>
      <c r="FN347" s="862">
        <v>0.11887245086274678</v>
      </c>
      <c r="FO347" s="862">
        <v>0.11887245086274678</v>
      </c>
      <c r="FP347" s="862">
        <v>0.11887245086274678</v>
      </c>
      <c r="FQ347" s="862">
        <v>0.11887245086274678</v>
      </c>
      <c r="FR347" s="862">
        <v>0.11887245086274678</v>
      </c>
      <c r="FS347" s="862">
        <v>0.11887245086274678</v>
      </c>
      <c r="FT347" s="862">
        <v>0.11887245086274678</v>
      </c>
      <c r="FU347" s="862">
        <v>0</v>
      </c>
      <c r="FV347" s="862">
        <v>0</v>
      </c>
      <c r="FW347" s="862">
        <v>0</v>
      </c>
      <c r="FX347" s="862">
        <v>0</v>
      </c>
      <c r="FY347" s="862">
        <v>0</v>
      </c>
      <c r="FZ347" s="862">
        <v>0</v>
      </c>
      <c r="GA347" s="862">
        <v>0.30527620236334663</v>
      </c>
      <c r="GB347" s="862">
        <v>0.30527620236334663</v>
      </c>
      <c r="GC347" s="862">
        <v>0.30527620236334663</v>
      </c>
      <c r="GD347" s="862">
        <v>0.276667546950641</v>
      </c>
      <c r="GE347" s="862">
        <v>0.276667546950641</v>
      </c>
      <c r="GF347" s="862">
        <v>0.276667546950641</v>
      </c>
      <c r="GG347" s="862">
        <v>0.276667546950641</v>
      </c>
      <c r="GH347" s="862">
        <v>-0.63613234254412099</v>
      </c>
      <c r="GI347" s="862">
        <v>-0.63613234254412099</v>
      </c>
      <c r="GJ347" s="862">
        <v>-0.63613234254412099</v>
      </c>
      <c r="GK347" s="862">
        <v>-0.63613234254412099</v>
      </c>
      <c r="GL347" s="862">
        <v>-0.63613234254412099</v>
      </c>
      <c r="GM347" s="862">
        <v>-0.63613234254412099</v>
      </c>
      <c r="GN347" s="862">
        <v>-0.63613234254412099</v>
      </c>
      <c r="GO347" s="862">
        <v>-0.63613234254412099</v>
      </c>
      <c r="GP347" s="862">
        <v>2.445934491190016E-3</v>
      </c>
      <c r="GQ347" s="862">
        <v>2.445934491190016E-3</v>
      </c>
      <c r="GR347" s="862">
        <v>2.445934491190016E-3</v>
      </c>
      <c r="GS347" s="862">
        <v>2.445934491190016E-3</v>
      </c>
      <c r="GT347" s="862">
        <v>2.445934491190016E-3</v>
      </c>
      <c r="GU347" s="862">
        <v>2.445934491190016E-3</v>
      </c>
      <c r="GV347" s="862">
        <v>2.445934491190016E-3</v>
      </c>
      <c r="GW347" s="862">
        <v>0</v>
      </c>
      <c r="GX347" s="862">
        <v>0</v>
      </c>
      <c r="GY347" s="862">
        <v>0</v>
      </c>
      <c r="GZ347" s="862">
        <v>0</v>
      </c>
      <c r="HA347" s="862">
        <v>0</v>
      </c>
      <c r="HB347" s="862">
        <v>2.2200729017207266E-2</v>
      </c>
      <c r="HC347" s="862">
        <v>2.2200729017207266E-2</v>
      </c>
      <c r="HD347" s="862">
        <v>2.2200729017207266E-2</v>
      </c>
      <c r="HE347" s="862">
        <v>2.2200729017207266E-2</v>
      </c>
      <c r="HF347" s="862">
        <v>0</v>
      </c>
      <c r="HG347" s="862">
        <v>0</v>
      </c>
      <c r="HH347" s="862">
        <v>0</v>
      </c>
      <c r="HI347" s="862">
        <v>0</v>
      </c>
      <c r="HJ347" s="862">
        <v>0</v>
      </c>
      <c r="HK347" s="862">
        <v>0</v>
      </c>
      <c r="HL347" s="862">
        <v>0</v>
      </c>
      <c r="HM347" s="862">
        <v>0</v>
      </c>
      <c r="HN347" s="862">
        <v>0.1103815615154069</v>
      </c>
      <c r="HO347" s="862">
        <v>0.1103815615154069</v>
      </c>
      <c r="HP347" s="862">
        <v>0.1103815615154069</v>
      </c>
      <c r="HQ347" s="862">
        <v>0.1103815615154069</v>
      </c>
      <c r="HR347" s="862">
        <v>0.1103815615154069</v>
      </c>
      <c r="HS347" s="862">
        <v>0.1103815615154069</v>
      </c>
      <c r="HT347" s="862">
        <v>0.1103815615154069</v>
      </c>
      <c r="HU347" s="862">
        <v>0</v>
      </c>
      <c r="HV347" s="862">
        <v>0</v>
      </c>
      <c r="HW347" s="862">
        <v>0</v>
      </c>
      <c r="HX347" s="862">
        <v>0</v>
      </c>
      <c r="HY347" s="862">
        <v>0</v>
      </c>
      <c r="HZ347" s="862">
        <v>0</v>
      </c>
      <c r="IA347" s="862">
        <v>0.36436191894980308</v>
      </c>
      <c r="IB347" s="862">
        <v>0.36436191894980308</v>
      </c>
      <c r="IC347" s="862">
        <v>0.36436191894980308</v>
      </c>
      <c r="ID347" s="862">
        <v>1.1491353715215</v>
      </c>
      <c r="IE347" s="862">
        <v>1.1491353715215</v>
      </c>
      <c r="IF347" s="862">
        <v>1.1491353715215</v>
      </c>
      <c r="IG347" s="862">
        <v>1.1491353715215</v>
      </c>
      <c r="IH347" s="862">
        <v>0.10760108283261438</v>
      </c>
      <c r="II347" s="862">
        <v>0.10760108283261438</v>
      </c>
      <c r="IJ347" s="862">
        <v>0.10760108283261438</v>
      </c>
      <c r="IK347" s="862">
        <v>0.10760108283261438</v>
      </c>
      <c r="IL347" s="862">
        <v>0.10760108283261438</v>
      </c>
      <c r="IM347" s="862">
        <v>0.10760108283261438</v>
      </c>
      <c r="IN347" s="862">
        <v>0.10760108283261438</v>
      </c>
      <c r="IO347" s="862">
        <v>0.10760108283261438</v>
      </c>
      <c r="IP347" s="862">
        <v>-0.47451129129102121</v>
      </c>
      <c r="IQ347" s="862">
        <v>-0.47451129129102121</v>
      </c>
      <c r="IR347" s="862">
        <v>-0.47451129129102121</v>
      </c>
      <c r="IS347" s="862">
        <v>-0.47451129129102121</v>
      </c>
      <c r="IT347" s="862">
        <v>-0.47451129129102121</v>
      </c>
      <c r="IU347" s="862">
        <v>-0.47451129129102121</v>
      </c>
      <c r="IV347" s="862">
        <v>-0.47451129129102121</v>
      </c>
      <c r="IW347" s="862">
        <v>-0.26459077350852134</v>
      </c>
      <c r="IX347" s="862">
        <v>-0.26459077350852134</v>
      </c>
      <c r="IY347" s="862">
        <v>-0.26459077350852134</v>
      </c>
      <c r="IZ347" s="862">
        <v>-0.26459077350852134</v>
      </c>
      <c r="JA347" s="862">
        <v>-0.26459077350852134</v>
      </c>
      <c r="JB347" s="862">
        <v>0</v>
      </c>
      <c r="JC347" s="862">
        <v>0</v>
      </c>
      <c r="JD347" s="862">
        <v>0</v>
      </c>
      <c r="JE347" s="862">
        <v>0</v>
      </c>
      <c r="JF347" s="862">
        <v>-4.0150131377915343E-2</v>
      </c>
      <c r="JG347" s="862">
        <v>-4.0150131377915343E-2</v>
      </c>
      <c r="JH347" s="862">
        <v>-4.0150131377915343E-2</v>
      </c>
      <c r="JI347" s="862">
        <v>-4.0150131377915343E-2</v>
      </c>
      <c r="JJ347" s="862">
        <v>-4.0150131377915343E-2</v>
      </c>
      <c r="JK347" s="862">
        <v>-4.0150131377915343E-2</v>
      </c>
      <c r="JL347" s="862">
        <v>-4.0150131377915343E-2</v>
      </c>
      <c r="JM347" s="862">
        <v>-4.0150131377915343E-2</v>
      </c>
      <c r="JN347" s="862">
        <v>7.6418004126050931E-2</v>
      </c>
      <c r="JO347" s="862">
        <v>7.6418004126050931E-2</v>
      </c>
      <c r="JP347" s="862">
        <v>7.6418004126050931E-2</v>
      </c>
      <c r="JQ347" s="862">
        <v>7.6418004126050931E-2</v>
      </c>
      <c r="JR347" s="862">
        <v>7.6418004126050931E-2</v>
      </c>
      <c r="JS347" s="862">
        <v>7.6418004126050931E-2</v>
      </c>
      <c r="JT347" s="862">
        <v>7.6418004126050931E-2</v>
      </c>
      <c r="JU347" s="862">
        <v>1.9924565324425103E-2</v>
      </c>
      <c r="JV347" s="862">
        <v>1.9924565324425103E-2</v>
      </c>
      <c r="JW347" s="862">
        <v>1.9924565324425103E-2</v>
      </c>
      <c r="JX347" s="862">
        <v>1.9924565324425103E-2</v>
      </c>
      <c r="JY347" s="862">
        <v>1.1534196706274091E-2</v>
      </c>
      <c r="JZ347" s="862">
        <v>1.1534196706274091E-2</v>
      </c>
      <c r="KA347" s="862">
        <v>0.2166476274836695</v>
      </c>
      <c r="KB347" s="862">
        <v>0.2166476274836695</v>
      </c>
      <c r="KC347" s="862">
        <v>0.2166476274836695</v>
      </c>
      <c r="KD347" s="862">
        <v>0.56385028729477149</v>
      </c>
      <c r="KE347" s="862">
        <v>0.56385028729477149</v>
      </c>
      <c r="KF347" s="862">
        <v>0.56385028729477149</v>
      </c>
      <c r="KG347" s="862">
        <v>0.56385028729477149</v>
      </c>
      <c r="KH347" s="862">
        <v>-0.6833685184438103</v>
      </c>
      <c r="KI347" s="862">
        <v>-0.6833685184438103</v>
      </c>
      <c r="KJ347" s="862">
        <v>-0.6833685184438103</v>
      </c>
      <c r="KK347" s="862">
        <v>-0.6833685184438103</v>
      </c>
      <c r="KL347" s="862">
        <v>-0.6833685184438103</v>
      </c>
      <c r="KM347" s="862">
        <v>-0.6833685184438103</v>
      </c>
      <c r="KN347" s="862">
        <v>-0.6833685184438103</v>
      </c>
      <c r="KO347" s="862">
        <v>-0.6833685184438103</v>
      </c>
      <c r="KP347" s="862">
        <v>0.51853811213245926</v>
      </c>
      <c r="KQ347" s="862">
        <v>0.51853811213245926</v>
      </c>
      <c r="KR347" s="862">
        <v>0.51853811213245926</v>
      </c>
      <c r="KS347" s="862">
        <v>0.51853811213245926</v>
      </c>
      <c r="KT347" s="862">
        <v>0.51853811213245926</v>
      </c>
      <c r="KU347" s="862">
        <v>0.51853811213245926</v>
      </c>
      <c r="KV347" s="862">
        <v>0.51853811213245926</v>
      </c>
      <c r="KW347" s="862">
        <v>0.28966391496062016</v>
      </c>
      <c r="KX347" s="862">
        <v>0.28966391496062016</v>
      </c>
      <c r="KY347" s="862">
        <v>0.28966391496062016</v>
      </c>
      <c r="KZ347" s="862">
        <v>0.28966391496062016</v>
      </c>
      <c r="LA347" s="862">
        <v>0.28966391496062016</v>
      </c>
      <c r="LB347" s="862">
        <v>6.6602187051617356E-2</v>
      </c>
      <c r="LC347" s="862">
        <v>6.6602187051617356E-2</v>
      </c>
      <c r="LD347" s="862">
        <v>6.6602187051617356E-2</v>
      </c>
      <c r="LE347" s="862">
        <v>6.6602187051617356E-2</v>
      </c>
      <c r="LF347" s="862">
        <v>-0.11375870557075984</v>
      </c>
      <c r="LG347" s="862">
        <v>-0.11375870557075984</v>
      </c>
      <c r="LH347" s="862">
        <v>-0.11375870557075984</v>
      </c>
      <c r="LI347" s="862">
        <v>-0.11375870557075984</v>
      </c>
      <c r="LJ347" s="862">
        <v>-0.11375870557075984</v>
      </c>
      <c r="LK347" s="862">
        <v>-0.11375870557075984</v>
      </c>
      <c r="LL347" s="862">
        <v>-0.11375870557075984</v>
      </c>
      <c r="LM347" s="862">
        <v>-0.11375870557075984</v>
      </c>
      <c r="LN347" s="862">
        <v>0.14434511890476465</v>
      </c>
      <c r="LO347" s="862">
        <v>0.14434511890476465</v>
      </c>
      <c r="LP347" s="862">
        <v>0.14434511890476465</v>
      </c>
      <c r="LQ347" s="862">
        <v>0.14434511890476465</v>
      </c>
      <c r="LR347" s="862">
        <v>0.14434511890476465</v>
      </c>
      <c r="LS347" s="862">
        <v>0.14434511890476465</v>
      </c>
      <c r="LT347" s="862">
        <v>0.14434511890476465</v>
      </c>
      <c r="LU347" s="862">
        <v>1.9924565324425991E-2</v>
      </c>
      <c r="LV347" s="862">
        <v>1.9924565324425991E-2</v>
      </c>
      <c r="LW347" s="862">
        <v>1.9924565324425991E-2</v>
      </c>
      <c r="LX347" s="862">
        <v>1.9924565324425991E-2</v>
      </c>
      <c r="LY347" s="862">
        <v>2.3068393412553956E-2</v>
      </c>
      <c r="LZ347" s="862">
        <v>2.3068393412553956E-2</v>
      </c>
      <c r="MA347" s="862">
        <v>0.2461904857768964</v>
      </c>
      <c r="MB347" s="862">
        <v>0.2461904857768964</v>
      </c>
      <c r="MC347" s="862">
        <v>0.2461904857768964</v>
      </c>
      <c r="MD347" s="862">
        <v>0.93908060677900007</v>
      </c>
      <c r="ME347" s="862">
        <v>0.93908060677900007</v>
      </c>
      <c r="MF347" s="862">
        <v>0.93908060677900007</v>
      </c>
      <c r="MG347" s="862">
        <v>0.93908060677900007</v>
      </c>
      <c r="MH347" s="862">
        <v>-1.3416817873981373</v>
      </c>
      <c r="MI347" s="862">
        <v>-1.3416817873981373</v>
      </c>
      <c r="MJ347" s="862">
        <v>-1.3416817873981373</v>
      </c>
      <c r="MK347" s="862">
        <v>-1.3416817873981373</v>
      </c>
      <c r="ML347" s="862">
        <v>-1.3416817873981373</v>
      </c>
      <c r="MM347" s="862">
        <v>-1.3416817873981373</v>
      </c>
      <c r="MN347" s="862">
        <v>-1.3416817873981373</v>
      </c>
      <c r="MO347" s="862">
        <v>-1.3416817873981373</v>
      </c>
      <c r="MP347" s="862">
        <v>4.4026820841429171E-2</v>
      </c>
      <c r="MQ347" s="862">
        <v>4.4026820841429171E-2</v>
      </c>
      <c r="MR347" s="862">
        <v>4.4026820841429171E-2</v>
      </c>
      <c r="MS347" s="862">
        <v>4.4026820841429171E-2</v>
      </c>
      <c r="MT347" s="862">
        <v>4.4026820841429171E-2</v>
      </c>
      <c r="MU347" s="862">
        <v>4.4026820841429171E-2</v>
      </c>
      <c r="MV347" s="862">
        <v>4.4026820841429171E-2</v>
      </c>
      <c r="MW347" s="862">
        <v>1.271280771939054E-2</v>
      </c>
      <c r="MX347" s="862">
        <v>1.271280771939054E-2</v>
      </c>
      <c r="MY347" s="862">
        <v>1.271280771939054E-2</v>
      </c>
      <c r="MZ347" s="862">
        <v>1.271280771939054E-2</v>
      </c>
      <c r="NA347" s="862">
        <v>1.271280771939054E-2</v>
      </c>
      <c r="NB347" s="862">
        <v>5.5501822543016388E-2</v>
      </c>
      <c r="NC347" s="862">
        <v>5.5501822543016388E-2</v>
      </c>
      <c r="ND347" s="862">
        <v>5.5501822543016388E-2</v>
      </c>
      <c r="NE347" s="862">
        <v>5.5501822543016388E-2</v>
      </c>
      <c r="NF347" s="862">
        <v>-0.11375870557075984</v>
      </c>
      <c r="NG347" s="862">
        <v>-0.11375870557075984</v>
      </c>
      <c r="NH347" s="862">
        <v>-0.11375870557075984</v>
      </c>
      <c r="NI347" s="862">
        <v>-0.11375870557075984</v>
      </c>
      <c r="NJ347" s="862">
        <v>-0.11375870557075984</v>
      </c>
      <c r="NK347" s="862">
        <v>-0.11375870557075984</v>
      </c>
      <c r="NL347" s="862">
        <v>-0.11375870557075984</v>
      </c>
      <c r="NM347" s="862">
        <v>-0.11375870557075984</v>
      </c>
      <c r="NN347" s="862">
        <v>0.14434511890476465</v>
      </c>
      <c r="NO347" s="862">
        <v>0.14434511890476465</v>
      </c>
      <c r="NP347" s="862">
        <v>0.14434511890476465</v>
      </c>
      <c r="NQ347" s="862">
        <v>0.14434511890476465</v>
      </c>
      <c r="NR347" s="862">
        <v>0.14434511890476465</v>
      </c>
      <c r="NS347" s="862">
        <v>0.14434511890476465</v>
      </c>
      <c r="NT347" s="862">
        <v>0.14434511890476465</v>
      </c>
      <c r="NU347" s="862">
        <v>1.9924565324425991E-2</v>
      </c>
      <c r="NV347" s="862">
        <v>1.9924565324425991E-2</v>
      </c>
      <c r="NW347" s="862">
        <v>1.9924565324425991E-2</v>
      </c>
      <c r="NX347" s="862">
        <v>1.9924565324425991E-2</v>
      </c>
      <c r="NY347" s="862">
        <v>2.3068393412553956E-2</v>
      </c>
      <c r="NZ347" s="862">
        <v>2.3068393412553956E-2</v>
      </c>
      <c r="OA347" s="862">
        <v>0.2461904857768964</v>
      </c>
      <c r="OB347" s="862">
        <v>0.2461904857768964</v>
      </c>
      <c r="OC347" s="862">
        <v>0.2461904857768964</v>
      </c>
      <c r="OD347" s="862">
        <v>0.93908060677900007</v>
      </c>
      <c r="OE347" s="862">
        <v>0.93908060677900007</v>
      </c>
      <c r="OF347" s="862">
        <v>0.93908060677900007</v>
      </c>
      <c r="OG347" s="862">
        <v>0.93908060677900007</v>
      </c>
      <c r="OH347" s="862">
        <v>-1.3416817873981373</v>
      </c>
      <c r="OI347" s="862">
        <v>-1.3416817873981373</v>
      </c>
      <c r="OJ347" s="862">
        <v>-1.3416817873981373</v>
      </c>
      <c r="OK347" s="862">
        <v>-1.3416817873981373</v>
      </c>
      <c r="OL347" s="862">
        <v>-1.3416817873981373</v>
      </c>
      <c r="OM347" s="862">
        <v>-1.3416817873981373</v>
      </c>
      <c r="ON347" s="862">
        <v>-1.3416817873981373</v>
      </c>
      <c r="OO347" s="862">
        <v>-1.3416817873981373</v>
      </c>
      <c r="OP347" s="862">
        <v>4.4026820841429171E-2</v>
      </c>
      <c r="OQ347" s="862">
        <v>4.4026820841429171E-2</v>
      </c>
      <c r="OR347" s="862">
        <v>4.4026820841429171E-2</v>
      </c>
      <c r="OS347" s="862">
        <v>4.4026820841429171E-2</v>
      </c>
      <c r="OT347" s="862">
        <v>4.4026820841429171E-2</v>
      </c>
      <c r="OU347" s="862">
        <v>4.4026820841429171E-2</v>
      </c>
      <c r="OV347" s="862">
        <v>4.4026820841429171E-2</v>
      </c>
      <c r="OW347" s="862">
        <v>1.271280771939054E-2</v>
      </c>
      <c r="OX347" s="862">
        <v>1.271280771939054E-2</v>
      </c>
      <c r="OY347" s="862">
        <v>1.271280771939054E-2</v>
      </c>
      <c r="OZ347" s="862">
        <v>1.271280771939054E-2</v>
      </c>
      <c r="PA347" s="862">
        <v>1.271280771939054E-2</v>
      </c>
      <c r="PB347" s="862">
        <v>5.5501822543016388E-2</v>
      </c>
      <c r="PC347" s="862">
        <v>5.5501822543016388E-2</v>
      </c>
      <c r="PD347" s="862">
        <v>5.5501822543016388E-2</v>
      </c>
      <c r="PE347" s="862">
        <v>5.5501822543016388E-2</v>
      </c>
      <c r="PF347" s="862">
        <v>-0.11375870557075984</v>
      </c>
      <c r="PG347" s="862">
        <v>-0.11375870557075984</v>
      </c>
      <c r="PH347" s="862">
        <v>-0.11375870557075984</v>
      </c>
      <c r="PI347" s="862">
        <v>-0.11375870557075984</v>
      </c>
      <c r="PJ347" s="862">
        <v>-0.11375870557075984</v>
      </c>
      <c r="PK347" s="862">
        <v>-0.11375870557075984</v>
      </c>
      <c r="PL347" s="862">
        <v>-0.11375870557075984</v>
      </c>
      <c r="PM347" s="862">
        <v>-0.11375870557075984</v>
      </c>
      <c r="PN347" s="862">
        <v>0.14434511890476465</v>
      </c>
      <c r="PO347" s="862">
        <v>0.14434511890476465</v>
      </c>
      <c r="PP347" s="862">
        <v>0.14434511890476465</v>
      </c>
      <c r="PQ347" s="862">
        <v>0.14434511890476465</v>
      </c>
      <c r="PR347" s="862">
        <v>0.14434511890476465</v>
      </c>
      <c r="PS347" s="862">
        <v>0.14434511890476465</v>
      </c>
      <c r="PT347" s="862">
        <v>0.14434511890476465</v>
      </c>
      <c r="PU347" s="862">
        <v>1.9924565324425991E-2</v>
      </c>
      <c r="PV347" s="862">
        <v>1.9924565324425991E-2</v>
      </c>
      <c r="PW347" s="862">
        <v>1.9924565324425991E-2</v>
      </c>
      <c r="PX347" s="862">
        <v>1.9924565324425991E-2</v>
      </c>
      <c r="PY347" s="862">
        <v>2.3068393412553956E-2</v>
      </c>
      <c r="PZ347" s="862">
        <v>2.3068393412553956E-2</v>
      </c>
      <c r="QA347" s="862">
        <v>0.2461904857768964</v>
      </c>
      <c r="QB347" s="862">
        <v>0.2461904857768964</v>
      </c>
      <c r="QC347" s="862">
        <v>0.2461904857768964</v>
      </c>
      <c r="QD347" s="862">
        <v>0.93908060677900007</v>
      </c>
      <c r="QE347" s="862">
        <v>0.93908060677900007</v>
      </c>
      <c r="QF347" s="862">
        <v>0.93908060677900007</v>
      </c>
      <c r="QG347" s="862">
        <v>0.93908060677900007</v>
      </c>
      <c r="QH347" s="862">
        <v>-1.3416817873981373</v>
      </c>
      <c r="QI347" s="862">
        <v>-1.3416817873981373</v>
      </c>
      <c r="QJ347" s="862">
        <v>-1.3416817873981373</v>
      </c>
      <c r="QK347" s="862">
        <v>-1.3416817873981373</v>
      </c>
      <c r="QL347" s="862">
        <v>-1.3416817873981373</v>
      </c>
      <c r="QM347" s="862">
        <v>-1.3416817873981373</v>
      </c>
      <c r="QN347" s="862">
        <v>-1.3416817873981373</v>
      </c>
      <c r="QO347" s="862">
        <v>-1.3416817873981373</v>
      </c>
      <c r="QP347" s="862">
        <v>4.4026820841429171E-2</v>
      </c>
      <c r="QQ347" s="862">
        <v>4.4026820841429171E-2</v>
      </c>
      <c r="QR347" s="862">
        <v>4.4026820841429171E-2</v>
      </c>
      <c r="QS347" s="862">
        <v>4.4026820841429171E-2</v>
      </c>
      <c r="QT347" s="862">
        <v>4.4026820841429171E-2</v>
      </c>
      <c r="QU347" s="862">
        <v>4.4026820841429171E-2</v>
      </c>
      <c r="QV347" s="862">
        <v>4.4026820841429171E-2</v>
      </c>
      <c r="QW347" s="862">
        <v>1.271280771939054E-2</v>
      </c>
      <c r="QX347" s="862">
        <v>1.271280771939054E-2</v>
      </c>
      <c r="QY347" s="862">
        <v>1.271280771939054E-2</v>
      </c>
      <c r="QZ347" s="862">
        <v>1.271280771939054E-2</v>
      </c>
      <c r="RA347" s="862">
        <v>1.271280771939054E-2</v>
      </c>
      <c r="RB347" s="862">
        <v>5.5501822543016388E-2</v>
      </c>
      <c r="RC347" s="862">
        <v>5.5501822543016388E-2</v>
      </c>
      <c r="RD347" s="862">
        <v>5.5501822543016388E-2</v>
      </c>
      <c r="RE347" s="862">
        <v>5.5501822543016388E-2</v>
      </c>
      <c r="RF347" s="862">
        <v>-0.11375870557075984</v>
      </c>
      <c r="RG347" s="862">
        <v>-0.11375870557075984</v>
      </c>
      <c r="RH347" s="862">
        <v>-0.11375870557075984</v>
      </c>
      <c r="RI347" s="862">
        <v>-0.11375870557075984</v>
      </c>
      <c r="RJ347" s="862">
        <v>-0.11375870557075984</v>
      </c>
      <c r="RK347" s="862">
        <v>-0.11375870557075984</v>
      </c>
      <c r="RL347" s="862">
        <v>-0.11375870557075984</v>
      </c>
      <c r="RM347" s="862">
        <v>-0.11375870557075984</v>
      </c>
      <c r="RN347" s="862">
        <v>0.14434511890476465</v>
      </c>
      <c r="RO347" s="862">
        <v>0.14434511890476465</v>
      </c>
      <c r="RP347" s="862">
        <v>0.14434511890476465</v>
      </c>
      <c r="RQ347" s="862">
        <v>0.14434511890476465</v>
      </c>
      <c r="RR347" s="862">
        <v>0.14434511890476465</v>
      </c>
      <c r="RS347" s="862">
        <v>0.14434511890476465</v>
      </c>
      <c r="RT347" s="862">
        <v>0.14434511890476465</v>
      </c>
      <c r="RU347" s="862">
        <v>1.9924565324425991E-2</v>
      </c>
      <c r="RV347" s="862">
        <v>1.9924565324425991E-2</v>
      </c>
      <c r="RW347" s="862">
        <v>1.9924565324425991E-2</v>
      </c>
      <c r="RX347" s="862">
        <v>1.9924565324425991E-2</v>
      </c>
      <c r="RY347" s="862">
        <v>2.3068393412553956E-2</v>
      </c>
      <c r="RZ347" s="862">
        <v>2.3068393412553956E-2</v>
      </c>
      <c r="SA347" s="862">
        <v>0.2461904857768964</v>
      </c>
      <c r="SB347" s="862">
        <v>0.2461904857768964</v>
      </c>
      <c r="SC347" s="862">
        <v>0.2461904857768964</v>
      </c>
      <c r="SD347" s="862">
        <v>0.93908060677900007</v>
      </c>
      <c r="SE347" s="862">
        <v>0.93908060677900007</v>
      </c>
      <c r="SF347" s="862">
        <v>0.93908060677900007</v>
      </c>
      <c r="SG347" s="862">
        <v>0.93908060677900007</v>
      </c>
      <c r="SH347" s="862">
        <v>-1.3416817873981373</v>
      </c>
      <c r="SI347" s="862">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929</v>
      </c>
      <c r="J348" s="764"/>
      <c r="K348" s="862">
        <v>0</v>
      </c>
      <c r="L348" s="862">
        <v>0</v>
      </c>
      <c r="M348" s="862">
        <v>0</v>
      </c>
      <c r="N348" s="862">
        <v>0</v>
      </c>
      <c r="O348" s="862">
        <v>0</v>
      </c>
      <c r="P348" s="862">
        <v>0</v>
      </c>
      <c r="Q348" s="862">
        <v>0</v>
      </c>
      <c r="R348" s="862">
        <v>0</v>
      </c>
      <c r="S348" s="862">
        <v>0</v>
      </c>
      <c r="T348" s="862">
        <v>0</v>
      </c>
      <c r="U348" s="862">
        <v>0</v>
      </c>
      <c r="V348" s="862">
        <v>0</v>
      </c>
      <c r="W348" s="862">
        <v>0</v>
      </c>
      <c r="X348" s="862">
        <v>0</v>
      </c>
      <c r="Y348" s="862">
        <v>0</v>
      </c>
      <c r="Z348" s="862">
        <v>0</v>
      </c>
      <c r="AA348" s="862">
        <v>0</v>
      </c>
      <c r="AB348" s="862">
        <v>0</v>
      </c>
      <c r="AC348" s="862">
        <v>0</v>
      </c>
      <c r="AD348" s="862">
        <v>0</v>
      </c>
      <c r="AE348" s="862">
        <v>0</v>
      </c>
      <c r="AF348" s="862">
        <v>0</v>
      </c>
      <c r="AG348" s="862">
        <v>0</v>
      </c>
      <c r="AH348" s="862">
        <v>0</v>
      </c>
      <c r="AI348" s="862">
        <v>0</v>
      </c>
      <c r="AJ348" s="862">
        <v>0</v>
      </c>
      <c r="AK348" s="862">
        <v>0</v>
      </c>
      <c r="AL348" s="862">
        <v>0</v>
      </c>
      <c r="AM348" s="862">
        <v>0</v>
      </c>
      <c r="AN348" s="862">
        <v>0</v>
      </c>
      <c r="AO348" s="862">
        <v>0</v>
      </c>
      <c r="AP348" s="862">
        <v>0</v>
      </c>
      <c r="AQ348" s="862">
        <v>0</v>
      </c>
      <c r="AR348" s="862">
        <v>0</v>
      </c>
      <c r="AS348" s="862">
        <v>0</v>
      </c>
      <c r="AT348" s="862">
        <v>0</v>
      </c>
      <c r="AU348" s="862">
        <v>0</v>
      </c>
      <c r="AV348" s="862">
        <v>0</v>
      </c>
      <c r="AW348" s="862">
        <v>0.25657278965864982</v>
      </c>
      <c r="AX348" s="862">
        <v>0.25657278965864982</v>
      </c>
      <c r="AY348" s="862">
        <v>0.25657278965864982</v>
      </c>
      <c r="AZ348" s="862">
        <v>0.25657278965864982</v>
      </c>
      <c r="BA348" s="862">
        <v>0.25657278965864982</v>
      </c>
      <c r="BB348" s="862">
        <v>0.62079796774352491</v>
      </c>
      <c r="BC348" s="862">
        <v>0.62079796774352491</v>
      </c>
      <c r="BD348" s="862">
        <v>0.62079796774352491</v>
      </c>
      <c r="BE348" s="862">
        <v>0.62079796774352491</v>
      </c>
      <c r="BF348" s="862">
        <v>0.54202677360186424</v>
      </c>
      <c r="BG348" s="862">
        <v>0.54202677360186424</v>
      </c>
      <c r="BH348" s="862">
        <v>0.54202677360186424</v>
      </c>
      <c r="BI348" s="862">
        <v>0.54202677360186424</v>
      </c>
      <c r="BJ348" s="862">
        <v>0.54202677360186424</v>
      </c>
      <c r="BK348" s="862">
        <v>0.54202677360186424</v>
      </c>
      <c r="BL348" s="862">
        <v>0.54202677360186424</v>
      </c>
      <c r="BM348" s="862">
        <v>0.54202677360186424</v>
      </c>
      <c r="BN348" s="862">
        <v>0.51794425018768564</v>
      </c>
      <c r="BO348" s="862">
        <v>0.51794425018768564</v>
      </c>
      <c r="BP348" s="862">
        <v>0.51794425018768564</v>
      </c>
      <c r="BQ348" s="862">
        <v>0.51794425018768564</v>
      </c>
      <c r="BR348" s="862">
        <v>0.51794425018768564</v>
      </c>
      <c r="BS348" s="862">
        <v>0.51794425018768564</v>
      </c>
      <c r="BT348" s="862">
        <v>0.51794425018768564</v>
      </c>
      <c r="BU348" s="862">
        <v>0.10958510928435672</v>
      </c>
      <c r="BV348" s="862">
        <v>0.10958510928435672</v>
      </c>
      <c r="BW348" s="862">
        <v>0.10958510928435672</v>
      </c>
      <c r="BX348" s="862">
        <v>0.10958510928435672</v>
      </c>
      <c r="BY348" s="862">
        <v>9.227357365020783E-2</v>
      </c>
      <c r="BZ348" s="862">
        <v>9.227357365020783E-2</v>
      </c>
      <c r="CA348" s="862">
        <v>0.56131430757131717</v>
      </c>
      <c r="CB348" s="862">
        <v>0.56131430757131717</v>
      </c>
      <c r="CC348" s="862">
        <v>0.56131430757131717</v>
      </c>
      <c r="CD348" s="862">
        <v>-0.69428609938274999</v>
      </c>
      <c r="CE348" s="862">
        <v>-0.69428609938274999</v>
      </c>
      <c r="CF348" s="862">
        <v>-0.69428609938274999</v>
      </c>
      <c r="CG348" s="862">
        <v>-0.69428609938274999</v>
      </c>
      <c r="CH348" s="862">
        <v>0.47006152233337684</v>
      </c>
      <c r="CI348" s="862">
        <v>0.47006152233337684</v>
      </c>
      <c r="CJ348" s="862">
        <v>0.47006152233337684</v>
      </c>
      <c r="CK348" s="862">
        <v>0.47006152233337684</v>
      </c>
      <c r="CL348" s="862">
        <v>0.47006152233337684</v>
      </c>
      <c r="CM348" s="862">
        <v>0.47006152233337684</v>
      </c>
      <c r="CN348" s="862">
        <v>0.47006152233337684</v>
      </c>
      <c r="CO348" s="862">
        <v>0.47006152233337684</v>
      </c>
      <c r="CP348" s="862">
        <v>-1.9567475929520128E-2</v>
      </c>
      <c r="CQ348" s="862">
        <v>-1.9567475929520128E-2</v>
      </c>
      <c r="CR348" s="862">
        <v>-1.9567475929520128E-2</v>
      </c>
      <c r="CS348" s="862">
        <v>-1.9567475929520128E-2</v>
      </c>
      <c r="CT348" s="862">
        <v>-1.9567475929520128E-2</v>
      </c>
      <c r="CU348" s="862">
        <v>-1.9567475929520128E-2</v>
      </c>
      <c r="CV348" s="862">
        <v>-1.9567475929520128E-2</v>
      </c>
      <c r="CW348" s="862">
        <v>0.39005159102346987</v>
      </c>
      <c r="CX348" s="862">
        <v>0.39005159102346987</v>
      </c>
      <c r="CY348" s="862">
        <v>0.39005159102346987</v>
      </c>
      <c r="CZ348" s="862">
        <v>0.39005159102346987</v>
      </c>
      <c r="DA348" s="862">
        <v>0.39005159102346987</v>
      </c>
      <c r="DB348" s="862">
        <v>-0.21598637694288758</v>
      </c>
      <c r="DC348" s="862">
        <v>-0.21598637694288758</v>
      </c>
      <c r="DD348" s="862">
        <v>-0.21598637694288758</v>
      </c>
      <c r="DE348" s="862">
        <v>-0.21598637694288758</v>
      </c>
      <c r="DF348" s="862">
        <v>-0.12714208269673399</v>
      </c>
      <c r="DG348" s="862">
        <v>-0.12714208269673399</v>
      </c>
      <c r="DH348" s="862">
        <v>-0.12714208269673399</v>
      </c>
      <c r="DI348" s="862">
        <v>-0.12714208269673399</v>
      </c>
      <c r="DJ348" s="862">
        <v>-0.12714208269673399</v>
      </c>
      <c r="DK348" s="862">
        <v>-0.12714208269673399</v>
      </c>
      <c r="DL348" s="862">
        <v>-0.12714208269673399</v>
      </c>
      <c r="DM348" s="862">
        <v>-0.12714208269673399</v>
      </c>
      <c r="DN348" s="862">
        <v>-0.19529045498879682</v>
      </c>
      <c r="DO348" s="862">
        <v>-0.19529045498879682</v>
      </c>
      <c r="DP348" s="862">
        <v>-0.19529045498879682</v>
      </c>
      <c r="DQ348" s="862">
        <v>-0.19529045498879682</v>
      </c>
      <c r="DR348" s="862">
        <v>-0.19529045498879682</v>
      </c>
      <c r="DS348" s="862">
        <v>-0.19529045498879682</v>
      </c>
      <c r="DT348" s="862">
        <v>-0.19529045498879682</v>
      </c>
      <c r="DU348" s="862">
        <v>-9.9622826622138838E-2</v>
      </c>
      <c r="DV348" s="862">
        <v>-9.9622826622138838E-2</v>
      </c>
      <c r="DW348" s="862">
        <v>-9.9622826622138838E-2</v>
      </c>
      <c r="DX348" s="862">
        <v>-9.9622826622138838E-2</v>
      </c>
      <c r="DY348" s="862">
        <v>-9.227357365020783E-2</v>
      </c>
      <c r="DZ348" s="862">
        <v>-9.227357365020783E-2</v>
      </c>
      <c r="EA348" s="862">
        <v>-0.20680000805258913</v>
      </c>
      <c r="EB348" s="862">
        <v>-0.20680000805258913</v>
      </c>
      <c r="EC348" s="862">
        <v>-0.20680000805258913</v>
      </c>
      <c r="ED348" s="862">
        <v>1.0139698422490184E-2</v>
      </c>
      <c r="EE348" s="862">
        <v>1.0139698422490184E-2</v>
      </c>
      <c r="EF348" s="862">
        <v>1.0139698422490184E-2</v>
      </c>
      <c r="EG348" s="862">
        <v>1.0139698422490184E-2</v>
      </c>
      <c r="EH348" s="862">
        <v>-3.733056901577994</v>
      </c>
      <c r="EI348" s="862">
        <v>-3.733056901577994</v>
      </c>
      <c r="EJ348" s="862">
        <v>-3.733056901577994</v>
      </c>
      <c r="EK348" s="862">
        <v>-3.733056901577994</v>
      </c>
      <c r="EL348" s="862">
        <v>-3.733056901577994</v>
      </c>
      <c r="EM348" s="862">
        <v>-3.733056901577994</v>
      </c>
      <c r="EN348" s="862">
        <v>-3.733056901577994</v>
      </c>
      <c r="EO348" s="862">
        <v>-3.733056901577994</v>
      </c>
      <c r="EP348" s="862">
        <v>-0.25926905606622874</v>
      </c>
      <c r="EQ348" s="862">
        <v>-0.25926905606622874</v>
      </c>
      <c r="ER348" s="862">
        <v>-0.25926905606622874</v>
      </c>
      <c r="ES348" s="862">
        <v>-0.25926905606622874</v>
      </c>
      <c r="ET348" s="862">
        <v>-0.25926905606622874</v>
      </c>
      <c r="EU348" s="862">
        <v>-0.25926905606622874</v>
      </c>
      <c r="EV348" s="862">
        <v>-0.25926905606622874</v>
      </c>
      <c r="EW348" s="862">
        <v>0.38624490291563873</v>
      </c>
      <c r="EX348" s="862">
        <v>0.38624490291563873</v>
      </c>
      <c r="EY348" s="862">
        <v>0.38624490291563873</v>
      </c>
      <c r="EZ348" s="862">
        <v>0.38624490291563873</v>
      </c>
      <c r="FA348" s="862">
        <v>0.38624490291563873</v>
      </c>
      <c r="FB348" s="862">
        <v>-1.2272708884593548</v>
      </c>
      <c r="FC348" s="862">
        <v>-1.2272708884593548</v>
      </c>
      <c r="FD348" s="862">
        <v>-1.2272708884593548</v>
      </c>
      <c r="FE348" s="862">
        <v>-1.2272708884593548</v>
      </c>
      <c r="FF348" s="862">
        <v>-1.2207931591540069</v>
      </c>
      <c r="FG348" s="862">
        <v>-1.2207931591540069</v>
      </c>
      <c r="FH348" s="862">
        <v>-1.2207931591540069</v>
      </c>
      <c r="FI348" s="862">
        <v>-1.2207931591540069</v>
      </c>
      <c r="FJ348" s="862">
        <v>-1.2207931591540069</v>
      </c>
      <c r="FK348" s="862">
        <v>-1.2207931591540069</v>
      </c>
      <c r="FL348" s="862">
        <v>-1.2207931591540069</v>
      </c>
      <c r="FM348" s="862">
        <v>-1.2207931591540069</v>
      </c>
      <c r="FN348" s="862">
        <v>-0.87456160277592954</v>
      </c>
      <c r="FO348" s="862">
        <v>-0.87456160277592954</v>
      </c>
      <c r="FP348" s="862">
        <v>-0.87456160277592954</v>
      </c>
      <c r="FQ348" s="862">
        <v>-0.87456160277592954</v>
      </c>
      <c r="FR348" s="862">
        <v>-0.87456160277592954</v>
      </c>
      <c r="FS348" s="862">
        <v>-0.87456160277592954</v>
      </c>
      <c r="FT348" s="862">
        <v>-0.87456160277592954</v>
      </c>
      <c r="FU348" s="862">
        <v>-9.9622826622134397E-3</v>
      </c>
      <c r="FV348" s="862">
        <v>-9.9622826622134397E-3</v>
      </c>
      <c r="FW348" s="862">
        <v>-9.9622826622134397E-3</v>
      </c>
      <c r="FX348" s="862">
        <v>-9.9622826622134397E-3</v>
      </c>
      <c r="FY348" s="862">
        <v>0</v>
      </c>
      <c r="FZ348" s="862">
        <v>0</v>
      </c>
      <c r="GA348" s="862">
        <v>-9.8476194310777032E-3</v>
      </c>
      <c r="GB348" s="862">
        <v>-9.8476194310777032E-3</v>
      </c>
      <c r="GC348" s="862">
        <v>-9.8476194310777032E-3</v>
      </c>
      <c r="GD348" s="862">
        <v>-0.71979072706279812</v>
      </c>
      <c r="GE348" s="862">
        <v>-0.71979072706279812</v>
      </c>
      <c r="GF348" s="862">
        <v>-0.71979072706279812</v>
      </c>
      <c r="GG348" s="862">
        <v>-0.71979072706279812</v>
      </c>
      <c r="GH348" s="862">
        <v>-4.1473848108513041</v>
      </c>
      <c r="GI348" s="862">
        <v>-4.1473848108513041</v>
      </c>
      <c r="GJ348" s="862">
        <v>-4.1473848108513041</v>
      </c>
      <c r="GK348" s="862">
        <v>-4.1473848108513041</v>
      </c>
      <c r="GL348" s="862">
        <v>-4.1473848108513041</v>
      </c>
      <c r="GM348" s="862">
        <v>-4.1473848108513041</v>
      </c>
      <c r="GN348" s="862">
        <v>-4.1473848108513041</v>
      </c>
      <c r="GO348" s="862">
        <v>-4.1473848108513041</v>
      </c>
      <c r="GP348" s="862">
        <v>-0.66529418160390996</v>
      </c>
      <c r="GQ348" s="862">
        <v>-0.66529418160390996</v>
      </c>
      <c r="GR348" s="862">
        <v>-0.66529418160390996</v>
      </c>
      <c r="GS348" s="862">
        <v>-0.66529418160390996</v>
      </c>
      <c r="GT348" s="862">
        <v>-0.66529418160390996</v>
      </c>
      <c r="GU348" s="862">
        <v>-0.66529418160390996</v>
      </c>
      <c r="GV348" s="862">
        <v>-0.66529418160390996</v>
      </c>
      <c r="GW348" s="862">
        <v>0.3332120170304993</v>
      </c>
      <c r="GX348" s="862">
        <v>0.3332120170304993</v>
      </c>
      <c r="GY348" s="862">
        <v>0.3332120170304993</v>
      </c>
      <c r="GZ348" s="862">
        <v>0.3332120170304993</v>
      </c>
      <c r="HA348" s="862">
        <v>0.3332120170304993</v>
      </c>
      <c r="HB348" s="862">
        <v>-1.7487642651801085</v>
      </c>
      <c r="HC348" s="862">
        <v>-1.7487642651801085</v>
      </c>
      <c r="HD348" s="862">
        <v>-1.7487642651801085</v>
      </c>
      <c r="HE348" s="862">
        <v>-1.7487642651801085</v>
      </c>
      <c r="HF348" s="862">
        <v>-1.7084471971715587</v>
      </c>
      <c r="HG348" s="862">
        <v>-1.7084471971715587</v>
      </c>
      <c r="HH348" s="862">
        <v>-1.7084471971715587</v>
      </c>
      <c r="HI348" s="862">
        <v>-1.7084471971715587</v>
      </c>
      <c r="HJ348" s="862">
        <v>-1.7084471971715587</v>
      </c>
      <c r="HK348" s="862">
        <v>-1.7084471971715587</v>
      </c>
      <c r="HL348" s="862">
        <v>-1.7084471971715587</v>
      </c>
      <c r="HM348" s="862">
        <v>-1.7084471971715587</v>
      </c>
      <c r="HN348" s="862">
        <v>-0.82361626669189203</v>
      </c>
      <c r="HO348" s="862">
        <v>-0.82361626669189203</v>
      </c>
      <c r="HP348" s="862">
        <v>-0.82361626669189203</v>
      </c>
      <c r="HQ348" s="862">
        <v>-0.82361626669189203</v>
      </c>
      <c r="HR348" s="862">
        <v>-0.82361626669189203</v>
      </c>
      <c r="HS348" s="862">
        <v>-0.82361626669189203</v>
      </c>
      <c r="HT348" s="862">
        <v>-0.82361626669189203</v>
      </c>
      <c r="HU348" s="862">
        <v>1.992456532443132E-2</v>
      </c>
      <c r="HV348" s="862">
        <v>1.992456532443132E-2</v>
      </c>
      <c r="HW348" s="862">
        <v>1.992456532443132E-2</v>
      </c>
      <c r="HX348" s="862">
        <v>1.992456532443132E-2</v>
      </c>
      <c r="HY348" s="862">
        <v>2.3068393412554844E-2</v>
      </c>
      <c r="HZ348" s="862">
        <v>2.3068393412554844E-2</v>
      </c>
      <c r="IA348" s="862">
        <v>3.9390477724303707E-2</v>
      </c>
      <c r="IB348" s="862">
        <v>3.9390477724303707E-2</v>
      </c>
      <c r="IC348" s="862">
        <v>3.9390477724303707E-2</v>
      </c>
      <c r="ID348" s="862">
        <v>-0.7147931044824043</v>
      </c>
      <c r="IE348" s="862">
        <v>-0.7147931044824043</v>
      </c>
      <c r="IF348" s="862">
        <v>-0.7147931044824043</v>
      </c>
      <c r="IG348" s="862">
        <v>-0.7147931044824043</v>
      </c>
      <c r="IH348" s="862">
        <v>-3.3721771034766341</v>
      </c>
      <c r="II348" s="862">
        <v>-3.3721771034766341</v>
      </c>
      <c r="IJ348" s="862">
        <v>-3.3721771034766341</v>
      </c>
      <c r="IK348" s="862">
        <v>-3.3721771034766341</v>
      </c>
      <c r="IL348" s="862">
        <v>-3.3721771034766341</v>
      </c>
      <c r="IM348" s="862">
        <v>-3.3721771034766341</v>
      </c>
      <c r="IN348" s="862">
        <v>-3.3721771034766341</v>
      </c>
      <c r="IO348" s="862">
        <v>-3.3721771034766341</v>
      </c>
      <c r="IP348" s="862">
        <v>-0.66774011609509998</v>
      </c>
      <c r="IQ348" s="862">
        <v>-0.66774011609509998</v>
      </c>
      <c r="IR348" s="862">
        <v>-0.66774011609509998</v>
      </c>
      <c r="IS348" s="862">
        <v>-0.66774011609509998</v>
      </c>
      <c r="IT348" s="862">
        <v>-0.66774011609509998</v>
      </c>
      <c r="IU348" s="862">
        <v>-0.66774011609509998</v>
      </c>
      <c r="IV348" s="862">
        <v>-0.66774011609509998</v>
      </c>
      <c r="IW348" s="862">
        <v>9.2224088712098862E-2</v>
      </c>
      <c r="IX348" s="862">
        <v>9.2224088712098862E-2</v>
      </c>
      <c r="IY348" s="862">
        <v>9.2224088712098862E-2</v>
      </c>
      <c r="IZ348" s="862">
        <v>9.2224088712098862E-2</v>
      </c>
      <c r="JA348" s="862">
        <v>9.2224088712098862E-2</v>
      </c>
      <c r="JB348" s="862">
        <v>-1.3332222491353125</v>
      </c>
      <c r="JC348" s="862">
        <v>-1.3332222491353125</v>
      </c>
      <c r="JD348" s="862">
        <v>-1.3332222491353125</v>
      </c>
      <c r="JE348" s="862">
        <v>-1.3332222491353125</v>
      </c>
      <c r="JF348" s="862">
        <v>-1.2085507694263944</v>
      </c>
      <c r="JG348" s="862">
        <v>-1.2085507694263944</v>
      </c>
      <c r="JH348" s="862">
        <v>-1.2085507694263944</v>
      </c>
      <c r="JI348" s="862">
        <v>-1.2085507694263944</v>
      </c>
      <c r="JJ348" s="862">
        <v>-1.2085507694263944</v>
      </c>
      <c r="JK348" s="862">
        <v>-1.2085507694263944</v>
      </c>
      <c r="JL348" s="862">
        <v>-1.2085507694263944</v>
      </c>
      <c r="JM348" s="862">
        <v>-1.2085507694263944</v>
      </c>
      <c r="JN348" s="862">
        <v>-0.90003427081794829</v>
      </c>
      <c r="JO348" s="862">
        <v>-0.90003427081794829</v>
      </c>
      <c r="JP348" s="862">
        <v>-0.90003427081794829</v>
      </c>
      <c r="JQ348" s="862">
        <v>-0.90003427081794829</v>
      </c>
      <c r="JR348" s="862">
        <v>-0.90003427081794829</v>
      </c>
      <c r="JS348" s="862">
        <v>-0.90003427081794829</v>
      </c>
      <c r="JT348" s="862">
        <v>-0.90003427081794829</v>
      </c>
      <c r="JU348" s="862">
        <v>-1.992456532443132E-2</v>
      </c>
      <c r="JV348" s="862">
        <v>-1.992456532443132E-2</v>
      </c>
      <c r="JW348" s="862">
        <v>-1.992456532443132E-2</v>
      </c>
      <c r="JX348" s="862">
        <v>-1.992456532443132E-2</v>
      </c>
      <c r="JY348" s="862">
        <v>-2.3068393412553956E-2</v>
      </c>
      <c r="JZ348" s="862">
        <v>-2.3068393412553956E-2</v>
      </c>
      <c r="KA348" s="862">
        <v>-3.9390477724301931E-2</v>
      </c>
      <c r="KB348" s="862">
        <v>-3.9390477724301931E-2</v>
      </c>
      <c r="KC348" s="862">
        <v>-3.9390477724301931E-2</v>
      </c>
      <c r="KD348" s="862">
        <v>5.313446717316328E-2</v>
      </c>
      <c r="KE348" s="862">
        <v>5.313446717316328E-2</v>
      </c>
      <c r="KF348" s="862">
        <v>5.313446717316328E-2</v>
      </c>
      <c r="KG348" s="862">
        <v>5.313446717316328E-2</v>
      </c>
      <c r="KH348" s="862">
        <v>-4.0794734197683056</v>
      </c>
      <c r="KI348" s="862">
        <v>-4.0794734197683056</v>
      </c>
      <c r="KJ348" s="862">
        <v>-4.0794734197683056</v>
      </c>
      <c r="KK348" s="862">
        <v>-4.0794734197683056</v>
      </c>
      <c r="KL348" s="862">
        <v>-4.0794734197683056</v>
      </c>
      <c r="KM348" s="862">
        <v>-4.0794734197683056</v>
      </c>
      <c r="KN348" s="862">
        <v>-4.0794734197683056</v>
      </c>
      <c r="KO348" s="862">
        <v>-4.0794734197683056</v>
      </c>
      <c r="KP348" s="862">
        <v>-0.31307961487241975</v>
      </c>
      <c r="KQ348" s="862">
        <v>-0.31307961487241975</v>
      </c>
      <c r="KR348" s="862">
        <v>-0.31307961487241975</v>
      </c>
      <c r="KS348" s="862">
        <v>-0.31307961487241975</v>
      </c>
      <c r="KT348" s="862">
        <v>-0.31307961487241975</v>
      </c>
      <c r="KU348" s="862">
        <v>-0.31307961487241975</v>
      </c>
      <c r="KV348" s="862">
        <v>-0.31307961487241975</v>
      </c>
      <c r="KW348" s="862">
        <v>0.29785853788946071</v>
      </c>
      <c r="KX348" s="862">
        <v>0.29785853788946071</v>
      </c>
      <c r="KY348" s="862">
        <v>0.29785853788946071</v>
      </c>
      <c r="KZ348" s="862">
        <v>0.29785853788946071</v>
      </c>
      <c r="LA348" s="862">
        <v>0.29785853788946071</v>
      </c>
      <c r="LB348" s="862">
        <v>-1.0960288611006943</v>
      </c>
      <c r="LC348" s="862">
        <v>-1.0960288611006943</v>
      </c>
      <c r="LD348" s="862">
        <v>-1.0960288611006943</v>
      </c>
      <c r="LE348" s="862">
        <v>-1.0960288611006943</v>
      </c>
      <c r="LF348" s="862">
        <v>-1.1681006332024824</v>
      </c>
      <c r="LG348" s="862">
        <v>-1.1681006332024824</v>
      </c>
      <c r="LH348" s="862">
        <v>-1.1681006332024824</v>
      </c>
      <c r="LI348" s="862">
        <v>-1.1681006332024824</v>
      </c>
      <c r="LJ348" s="862">
        <v>-1.1681006332024824</v>
      </c>
      <c r="LK348" s="862">
        <v>-1.1681006332024824</v>
      </c>
      <c r="LL348" s="862">
        <v>-1.1681006332024824</v>
      </c>
      <c r="LM348" s="862">
        <v>-1.1681006332024824</v>
      </c>
      <c r="LN348" s="862">
        <v>-0.83210715603923457</v>
      </c>
      <c r="LO348" s="862">
        <v>-0.83210715603923457</v>
      </c>
      <c r="LP348" s="862">
        <v>-0.83210715603923457</v>
      </c>
      <c r="LQ348" s="862">
        <v>-0.83210715603923457</v>
      </c>
      <c r="LR348" s="862">
        <v>-0.83210715603923457</v>
      </c>
      <c r="LS348" s="862">
        <v>-0.83210715603923457</v>
      </c>
      <c r="LT348" s="862">
        <v>-0.83210715603923457</v>
      </c>
      <c r="LU348" s="862">
        <v>0</v>
      </c>
      <c r="LV348" s="862">
        <v>0</v>
      </c>
      <c r="LW348" s="862">
        <v>0</v>
      </c>
      <c r="LX348" s="862">
        <v>0</v>
      </c>
      <c r="LY348" s="862">
        <v>0</v>
      </c>
      <c r="LZ348" s="862">
        <v>0</v>
      </c>
      <c r="MA348" s="862">
        <v>0</v>
      </c>
      <c r="MB348" s="862">
        <v>0</v>
      </c>
      <c r="MC348" s="862">
        <v>0</v>
      </c>
      <c r="MD348" s="862">
        <v>-0.7380509333892018</v>
      </c>
      <c r="ME348" s="862">
        <v>-0.7380509333892018</v>
      </c>
      <c r="MF348" s="862">
        <v>-0.7380509333892018</v>
      </c>
      <c r="MG348" s="862">
        <v>-0.7380509333892018</v>
      </c>
      <c r="MH348" s="862">
        <v>-2.9998825255190136</v>
      </c>
      <c r="MI348" s="862">
        <v>-2.9998825255190136</v>
      </c>
      <c r="MJ348" s="862">
        <v>-2.9998825255190136</v>
      </c>
      <c r="MK348" s="862">
        <v>-2.9998825255190136</v>
      </c>
      <c r="ML348" s="862">
        <v>-2.9998825255190136</v>
      </c>
      <c r="MM348" s="862">
        <v>-2.9998825255190136</v>
      </c>
      <c r="MN348" s="862">
        <v>-2.9998825255190136</v>
      </c>
      <c r="MO348" s="862">
        <v>-2.9998825255190136</v>
      </c>
      <c r="MP348" s="862">
        <v>-0.17121541438335974</v>
      </c>
      <c r="MQ348" s="862">
        <v>-0.17121541438335974</v>
      </c>
      <c r="MR348" s="862">
        <v>-0.17121541438335974</v>
      </c>
      <c r="MS348" s="862">
        <v>-0.17121541438335974</v>
      </c>
      <c r="MT348" s="862">
        <v>-0.17121541438335974</v>
      </c>
      <c r="MU348" s="862">
        <v>-0.17121541438335974</v>
      </c>
      <c r="MV348" s="862">
        <v>-0.17121541438335974</v>
      </c>
      <c r="MW348" s="862">
        <v>0.3192323404768409</v>
      </c>
      <c r="MX348" s="862">
        <v>0.3192323404768409</v>
      </c>
      <c r="MY348" s="862">
        <v>0.3192323404768409</v>
      </c>
      <c r="MZ348" s="862">
        <v>0.3192323404768409</v>
      </c>
      <c r="NA348" s="862">
        <v>0.3192323404768409</v>
      </c>
      <c r="NB348" s="862">
        <v>0.10545346283172741</v>
      </c>
      <c r="NC348" s="862">
        <v>0.10545346283172741</v>
      </c>
      <c r="ND348" s="862">
        <v>0.10545346283172741</v>
      </c>
      <c r="NE348" s="862">
        <v>0.10545346283172741</v>
      </c>
      <c r="NF348" s="862">
        <v>-8.0300262755832463E-2</v>
      </c>
      <c r="NG348" s="862">
        <v>-8.0300262755832463E-2</v>
      </c>
      <c r="NH348" s="862">
        <v>-8.0300262755832463E-2</v>
      </c>
      <c r="NI348" s="862">
        <v>-8.0300262755832463E-2</v>
      </c>
      <c r="NJ348" s="862">
        <v>-8.0300262755832463E-2</v>
      </c>
      <c r="NK348" s="862">
        <v>-8.0300262755832463E-2</v>
      </c>
      <c r="NL348" s="862">
        <v>-8.0300262755832463E-2</v>
      </c>
      <c r="NM348" s="862">
        <v>-8.0300262755832463E-2</v>
      </c>
      <c r="NN348" s="862">
        <v>-0.83210715603923457</v>
      </c>
      <c r="NO348" s="862">
        <v>-0.83210715603923457</v>
      </c>
      <c r="NP348" s="862">
        <v>-0.83210715603923457</v>
      </c>
      <c r="NQ348" s="862">
        <v>-0.83210715603923457</v>
      </c>
      <c r="NR348" s="862">
        <v>-0.83210715603923457</v>
      </c>
      <c r="NS348" s="862">
        <v>-0.83210715603923457</v>
      </c>
      <c r="NT348" s="862">
        <v>-0.83210715603923457</v>
      </c>
      <c r="NU348" s="862">
        <v>0</v>
      </c>
      <c r="NV348" s="862">
        <v>0</v>
      </c>
      <c r="NW348" s="862">
        <v>0</v>
      </c>
      <c r="NX348" s="862">
        <v>0</v>
      </c>
      <c r="NY348" s="862">
        <v>0</v>
      </c>
      <c r="NZ348" s="862">
        <v>0</v>
      </c>
      <c r="OA348" s="862">
        <v>0</v>
      </c>
      <c r="OB348" s="862">
        <v>0</v>
      </c>
      <c r="OC348" s="862">
        <v>0</v>
      </c>
      <c r="OD348" s="862">
        <v>-0.7380509333892018</v>
      </c>
      <c r="OE348" s="862">
        <v>-0.7380509333892018</v>
      </c>
      <c r="OF348" s="862">
        <v>-0.7380509333892018</v>
      </c>
      <c r="OG348" s="862">
        <v>-0.7380509333892018</v>
      </c>
      <c r="OH348" s="862">
        <v>-2.9998825255190136</v>
      </c>
      <c r="OI348" s="862">
        <v>-2.9998825255190136</v>
      </c>
      <c r="OJ348" s="862">
        <v>-2.9998825255190136</v>
      </c>
      <c r="OK348" s="862">
        <v>-2.9998825255190136</v>
      </c>
      <c r="OL348" s="862">
        <v>-2.9998825255190136</v>
      </c>
      <c r="OM348" s="862">
        <v>-2.9998825255190136</v>
      </c>
      <c r="ON348" s="862">
        <v>-2.9998825255190136</v>
      </c>
      <c r="OO348" s="862">
        <v>-2.9998825255190136</v>
      </c>
      <c r="OP348" s="862">
        <v>-0.17121541438335974</v>
      </c>
      <c r="OQ348" s="862">
        <v>-0.17121541438335974</v>
      </c>
      <c r="OR348" s="862">
        <v>-0.17121541438335974</v>
      </c>
      <c r="OS348" s="862">
        <v>-0.17121541438335974</v>
      </c>
      <c r="OT348" s="862">
        <v>-0.17121541438335974</v>
      </c>
      <c r="OU348" s="862">
        <v>-0.17121541438335974</v>
      </c>
      <c r="OV348" s="862">
        <v>-0.17121541438335974</v>
      </c>
      <c r="OW348" s="862">
        <v>0.3192323404768409</v>
      </c>
      <c r="OX348" s="862">
        <v>0.3192323404768409</v>
      </c>
      <c r="OY348" s="862">
        <v>0.3192323404768409</v>
      </c>
      <c r="OZ348" s="862">
        <v>0.3192323404768409</v>
      </c>
      <c r="PA348" s="862">
        <v>0.3192323404768409</v>
      </c>
      <c r="PB348" s="862">
        <v>0.10545346283172741</v>
      </c>
      <c r="PC348" s="862">
        <v>0.10545346283172741</v>
      </c>
      <c r="PD348" s="862">
        <v>0.10545346283172741</v>
      </c>
      <c r="PE348" s="862">
        <v>0.10545346283172741</v>
      </c>
      <c r="PF348" s="862">
        <v>-8.0300262755832463E-2</v>
      </c>
      <c r="PG348" s="862">
        <v>-8.0300262755832463E-2</v>
      </c>
      <c r="PH348" s="862">
        <v>-8.0300262755832463E-2</v>
      </c>
      <c r="PI348" s="862">
        <v>-8.0300262755832463E-2</v>
      </c>
      <c r="PJ348" s="862">
        <v>-8.0300262755832463E-2</v>
      </c>
      <c r="PK348" s="862">
        <v>-8.0300262755832463E-2</v>
      </c>
      <c r="PL348" s="862">
        <v>-8.0300262755832463E-2</v>
      </c>
      <c r="PM348" s="862">
        <v>-8.0300262755832463E-2</v>
      </c>
      <c r="PN348" s="862">
        <v>-0.83210715603923457</v>
      </c>
      <c r="PO348" s="862">
        <v>-0.83210715603923457</v>
      </c>
      <c r="PP348" s="862">
        <v>-0.83210715603923457</v>
      </c>
      <c r="PQ348" s="862">
        <v>-0.83210715603923457</v>
      </c>
      <c r="PR348" s="862">
        <v>-0.83210715603923457</v>
      </c>
      <c r="PS348" s="862">
        <v>-0.83210715603923457</v>
      </c>
      <c r="PT348" s="862">
        <v>-0.83210715603923457</v>
      </c>
      <c r="PU348" s="862">
        <v>0</v>
      </c>
      <c r="PV348" s="862">
        <v>0</v>
      </c>
      <c r="PW348" s="862">
        <v>0</v>
      </c>
      <c r="PX348" s="862">
        <v>0</v>
      </c>
      <c r="PY348" s="862">
        <v>0</v>
      </c>
      <c r="PZ348" s="862">
        <v>0</v>
      </c>
      <c r="QA348" s="862">
        <v>0</v>
      </c>
      <c r="QB348" s="862">
        <v>0</v>
      </c>
      <c r="QC348" s="862">
        <v>0</v>
      </c>
      <c r="QD348" s="862">
        <v>-0.7380509333892018</v>
      </c>
      <c r="QE348" s="862">
        <v>-0.7380509333892018</v>
      </c>
      <c r="QF348" s="862">
        <v>-0.7380509333892018</v>
      </c>
      <c r="QG348" s="862">
        <v>-0.7380509333892018</v>
      </c>
      <c r="QH348" s="862">
        <v>-2.9998825255190136</v>
      </c>
      <c r="QI348" s="862">
        <v>-2.9998825255190136</v>
      </c>
      <c r="QJ348" s="862">
        <v>-2.9998825255190136</v>
      </c>
      <c r="QK348" s="862">
        <v>-2.9998825255190136</v>
      </c>
      <c r="QL348" s="862">
        <v>-2.9998825255190136</v>
      </c>
      <c r="QM348" s="862">
        <v>-2.9998825255190136</v>
      </c>
      <c r="QN348" s="862">
        <v>-2.9998825255190136</v>
      </c>
      <c r="QO348" s="862">
        <v>-2.9998825255190136</v>
      </c>
      <c r="QP348" s="862">
        <v>-0.17121541438335974</v>
      </c>
      <c r="QQ348" s="862">
        <v>-0.17121541438335974</v>
      </c>
      <c r="QR348" s="862">
        <v>-0.17121541438335974</v>
      </c>
      <c r="QS348" s="862">
        <v>-0.17121541438335974</v>
      </c>
      <c r="QT348" s="862">
        <v>-0.17121541438335974</v>
      </c>
      <c r="QU348" s="862">
        <v>-0.17121541438335974</v>
      </c>
      <c r="QV348" s="862">
        <v>-0.17121541438335974</v>
      </c>
      <c r="QW348" s="862">
        <v>0.3192323404768409</v>
      </c>
      <c r="QX348" s="862">
        <v>0.3192323404768409</v>
      </c>
      <c r="QY348" s="862">
        <v>0.3192323404768409</v>
      </c>
      <c r="QZ348" s="862">
        <v>0.3192323404768409</v>
      </c>
      <c r="RA348" s="862">
        <v>0.3192323404768409</v>
      </c>
      <c r="RB348" s="862">
        <v>0.10545346283172741</v>
      </c>
      <c r="RC348" s="862">
        <v>0.10545346283172741</v>
      </c>
      <c r="RD348" s="862">
        <v>0.10545346283172741</v>
      </c>
      <c r="RE348" s="862">
        <v>0.10545346283172741</v>
      </c>
      <c r="RF348" s="862">
        <v>-8.0300262755832463E-2</v>
      </c>
      <c r="RG348" s="862">
        <v>-8.0300262755832463E-2</v>
      </c>
      <c r="RH348" s="862">
        <v>-8.0300262755832463E-2</v>
      </c>
      <c r="RI348" s="862">
        <v>-8.0300262755832463E-2</v>
      </c>
      <c r="RJ348" s="862">
        <v>-8.0300262755832463E-2</v>
      </c>
      <c r="RK348" s="862">
        <v>-8.0300262755832463E-2</v>
      </c>
      <c r="RL348" s="862">
        <v>-8.0300262755832463E-2</v>
      </c>
      <c r="RM348" s="862">
        <v>-8.0300262755832463E-2</v>
      </c>
      <c r="RN348" s="862">
        <v>-0.83210715603923457</v>
      </c>
      <c r="RO348" s="862">
        <v>-0.83210715603923457</v>
      </c>
      <c r="RP348" s="862">
        <v>-0.83210715603923457</v>
      </c>
      <c r="RQ348" s="862">
        <v>-0.83210715603923457</v>
      </c>
      <c r="RR348" s="862">
        <v>-0.83210715603923457</v>
      </c>
      <c r="RS348" s="862">
        <v>-0.83210715603923457</v>
      </c>
      <c r="RT348" s="862">
        <v>-0.83210715603923457</v>
      </c>
      <c r="RU348" s="862">
        <v>0</v>
      </c>
      <c r="RV348" s="862">
        <v>0</v>
      </c>
      <c r="RW348" s="862">
        <v>0</v>
      </c>
      <c r="RX348" s="862">
        <v>0</v>
      </c>
      <c r="RY348" s="862">
        <v>0</v>
      </c>
      <c r="RZ348" s="862">
        <v>0</v>
      </c>
      <c r="SA348" s="862">
        <v>0</v>
      </c>
      <c r="SB348" s="862">
        <v>0</v>
      </c>
      <c r="SC348" s="862">
        <v>0</v>
      </c>
      <c r="SD348" s="862">
        <v>-0.7380509333892018</v>
      </c>
      <c r="SE348" s="862">
        <v>-0.7380509333892018</v>
      </c>
      <c r="SF348" s="862">
        <v>-0.7380509333892018</v>
      </c>
      <c r="SG348" s="862">
        <v>-0.7380509333892018</v>
      </c>
      <c r="SH348" s="862">
        <v>-2.9998825255190136</v>
      </c>
      <c r="SI348" s="862">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931</v>
      </c>
      <c r="J349" s="764"/>
      <c r="K349" s="862">
        <v>0</v>
      </c>
      <c r="L349" s="862">
        <v>0</v>
      </c>
      <c r="M349" s="862">
        <v>0</v>
      </c>
      <c r="N349" s="862">
        <v>0</v>
      </c>
      <c r="O349" s="862">
        <v>0</v>
      </c>
      <c r="P349" s="862">
        <v>0</v>
      </c>
      <c r="Q349" s="862">
        <v>0</v>
      </c>
      <c r="R349" s="862">
        <v>0</v>
      </c>
      <c r="S349" s="862">
        <v>0</v>
      </c>
      <c r="T349" s="862">
        <v>0</v>
      </c>
      <c r="U349" s="862">
        <v>0</v>
      </c>
      <c r="V349" s="862">
        <v>0</v>
      </c>
      <c r="W349" s="862">
        <v>0</v>
      </c>
      <c r="X349" s="862">
        <v>0</v>
      </c>
      <c r="Y349" s="862">
        <v>0</v>
      </c>
      <c r="Z349" s="862">
        <v>0</v>
      </c>
      <c r="AA349" s="862">
        <v>0</v>
      </c>
      <c r="AB349" s="862">
        <v>0</v>
      </c>
      <c r="AC349" s="862">
        <v>0</v>
      </c>
      <c r="AD349" s="862">
        <v>0</v>
      </c>
      <c r="AE349" s="862">
        <v>0</v>
      </c>
      <c r="AF349" s="862">
        <v>0</v>
      </c>
      <c r="AG349" s="862">
        <v>0</v>
      </c>
      <c r="AH349" s="862">
        <v>0</v>
      </c>
      <c r="AI349" s="862">
        <v>0</v>
      </c>
      <c r="AJ349" s="862">
        <v>0</v>
      </c>
      <c r="AK349" s="862">
        <v>0</v>
      </c>
      <c r="AL349" s="862">
        <v>0</v>
      </c>
      <c r="AM349" s="862">
        <v>0</v>
      </c>
      <c r="AN349" s="862">
        <v>0</v>
      </c>
      <c r="AO349" s="862">
        <v>0</v>
      </c>
      <c r="AP349" s="862">
        <v>0</v>
      </c>
      <c r="AQ349" s="862">
        <v>0</v>
      </c>
      <c r="AR349" s="862">
        <v>0</v>
      </c>
      <c r="AS349" s="862">
        <v>0</v>
      </c>
      <c r="AT349" s="862">
        <v>0</v>
      </c>
      <c r="AU349" s="862">
        <v>0</v>
      </c>
      <c r="AV349" s="862">
        <v>0</v>
      </c>
      <c r="AW349" s="862">
        <v>0.25657278965864982</v>
      </c>
      <c r="AX349" s="862">
        <v>0.25657278965864982</v>
      </c>
      <c r="AY349" s="862">
        <v>0.25657278965864982</v>
      </c>
      <c r="AZ349" s="862">
        <v>0.25657278965864982</v>
      </c>
      <c r="BA349" s="862">
        <v>0.25657278965864982</v>
      </c>
      <c r="BB349" s="862">
        <v>0.62079796774352491</v>
      </c>
      <c r="BC349" s="862">
        <v>0.62079796774352491</v>
      </c>
      <c r="BD349" s="862">
        <v>0.62079796774352491</v>
      </c>
      <c r="BE349" s="862">
        <v>0.62079796774352491</v>
      </c>
      <c r="BF349" s="862">
        <v>0.54202677360186424</v>
      </c>
      <c r="BG349" s="862">
        <v>0.54202677360186424</v>
      </c>
      <c r="BH349" s="862">
        <v>0.54202677360186424</v>
      </c>
      <c r="BI349" s="862">
        <v>0.54202677360186424</v>
      </c>
      <c r="BJ349" s="862">
        <v>0.54202677360186424</v>
      </c>
      <c r="BK349" s="862">
        <v>0.54202677360186424</v>
      </c>
      <c r="BL349" s="862">
        <v>0.54202677360186424</v>
      </c>
      <c r="BM349" s="862">
        <v>0.54202677360186424</v>
      </c>
      <c r="BN349" s="862">
        <v>0.54341691822970528</v>
      </c>
      <c r="BO349" s="862">
        <v>0.54341691822970528</v>
      </c>
      <c r="BP349" s="862">
        <v>0.54341691822970528</v>
      </c>
      <c r="BQ349" s="862">
        <v>0.54341691822970528</v>
      </c>
      <c r="BR349" s="862">
        <v>0.54341691822970528</v>
      </c>
      <c r="BS349" s="862">
        <v>0.54341691822970528</v>
      </c>
      <c r="BT349" s="862">
        <v>0.54341691822970528</v>
      </c>
      <c r="BU349" s="862">
        <v>0.11954739194657016</v>
      </c>
      <c r="BV349" s="862">
        <v>0.11954739194657016</v>
      </c>
      <c r="BW349" s="862">
        <v>0.11954739194657016</v>
      </c>
      <c r="BX349" s="862">
        <v>0.11954739194657016</v>
      </c>
      <c r="BY349" s="862">
        <v>0.10380777035648237</v>
      </c>
      <c r="BZ349" s="862">
        <v>0.10380777035648237</v>
      </c>
      <c r="CA349" s="862">
        <v>0.18710476919043995</v>
      </c>
      <c r="CB349" s="862">
        <v>0.18710476919043995</v>
      </c>
      <c r="CC349" s="862">
        <v>0.18710476919043995</v>
      </c>
      <c r="CD349" s="862">
        <v>0</v>
      </c>
      <c r="CE349" s="862">
        <v>0</v>
      </c>
      <c r="CF349" s="862">
        <v>0</v>
      </c>
      <c r="CG349" s="862">
        <v>0</v>
      </c>
      <c r="CH349" s="862">
        <v>0</v>
      </c>
      <c r="CI349" s="862">
        <v>0</v>
      </c>
      <c r="CJ349" s="862">
        <v>0</v>
      </c>
      <c r="CK349" s="862">
        <v>0</v>
      </c>
      <c r="CL349" s="862">
        <v>0</v>
      </c>
      <c r="CM349" s="862">
        <v>0</v>
      </c>
      <c r="CN349" s="862">
        <v>0</v>
      </c>
      <c r="CO349" s="862">
        <v>0</v>
      </c>
      <c r="CP349" s="862">
        <v>0</v>
      </c>
      <c r="CQ349" s="862">
        <v>0</v>
      </c>
      <c r="CR349" s="862">
        <v>0</v>
      </c>
      <c r="CS349" s="862">
        <v>0</v>
      </c>
      <c r="CT349" s="862">
        <v>0</v>
      </c>
      <c r="CU349" s="862">
        <v>0</v>
      </c>
      <c r="CV349" s="862">
        <v>0</v>
      </c>
      <c r="CW349" s="862">
        <v>0</v>
      </c>
      <c r="CX349" s="862">
        <v>0</v>
      </c>
      <c r="CY349" s="862">
        <v>0</v>
      </c>
      <c r="CZ349" s="862">
        <v>0</v>
      </c>
      <c r="DA349" s="862">
        <v>0</v>
      </c>
      <c r="DB349" s="862">
        <v>0</v>
      </c>
      <c r="DC349" s="862">
        <v>0</v>
      </c>
      <c r="DD349" s="862">
        <v>0</v>
      </c>
      <c r="DE349" s="862">
        <v>0</v>
      </c>
      <c r="DF349" s="862">
        <v>0</v>
      </c>
      <c r="DG349" s="862">
        <v>0</v>
      </c>
      <c r="DH349" s="862">
        <v>0</v>
      </c>
      <c r="DI349" s="862">
        <v>0</v>
      </c>
      <c r="DJ349" s="862">
        <v>0</v>
      </c>
      <c r="DK349" s="862">
        <v>0</v>
      </c>
      <c r="DL349" s="862">
        <v>0</v>
      </c>
      <c r="DM349" s="862">
        <v>0</v>
      </c>
      <c r="DN349" s="862">
        <v>-0.18679956564145872</v>
      </c>
      <c r="DO349" s="862">
        <v>-0.18679956564145872</v>
      </c>
      <c r="DP349" s="862">
        <v>-0.18679956564145872</v>
      </c>
      <c r="DQ349" s="862">
        <v>-0.18679956564145872</v>
      </c>
      <c r="DR349" s="862">
        <v>-0.18679956564145872</v>
      </c>
      <c r="DS349" s="862">
        <v>-0.18679956564145872</v>
      </c>
      <c r="DT349" s="862">
        <v>-0.18679956564145872</v>
      </c>
      <c r="DU349" s="862">
        <v>-0.11954739194656838</v>
      </c>
      <c r="DV349" s="862">
        <v>-0.11954739194656838</v>
      </c>
      <c r="DW349" s="862">
        <v>-0.11954739194656838</v>
      </c>
      <c r="DX349" s="862">
        <v>-0.11954739194656838</v>
      </c>
      <c r="DY349" s="862">
        <v>-0.10380777035648237</v>
      </c>
      <c r="DZ349" s="862">
        <v>-0.10380777035648237</v>
      </c>
      <c r="EA349" s="862">
        <v>-0.2363428663458178</v>
      </c>
      <c r="EB349" s="862">
        <v>-0.2363428663458178</v>
      </c>
      <c r="EC349" s="862">
        <v>-0.2363428663458178</v>
      </c>
      <c r="ED349" s="862">
        <v>0.15049133871880649</v>
      </c>
      <c r="EE349" s="862">
        <v>0.15049133871880649</v>
      </c>
      <c r="EF349" s="862">
        <v>0.15049133871880649</v>
      </c>
      <c r="EG349" s="862">
        <v>0.15049133871880649</v>
      </c>
      <c r="EH349" s="862">
        <v>-1.1651179192802283</v>
      </c>
      <c r="EI349" s="862">
        <v>-1.1651179192802283</v>
      </c>
      <c r="EJ349" s="862">
        <v>-1.1651179192802283</v>
      </c>
      <c r="EK349" s="862">
        <v>-1.1651179192802283</v>
      </c>
      <c r="EL349" s="862">
        <v>-1.1651179192802283</v>
      </c>
      <c r="EM349" s="862">
        <v>-1.1651179192802283</v>
      </c>
      <c r="EN349" s="862">
        <v>-1.1651179192802283</v>
      </c>
      <c r="EO349" s="862">
        <v>-1.1651179192802283</v>
      </c>
      <c r="EP349" s="862">
        <v>-5.1364624315009877E-2</v>
      </c>
      <c r="EQ349" s="862">
        <v>-5.1364624315009877E-2</v>
      </c>
      <c r="ER349" s="862">
        <v>-5.1364624315009877E-2</v>
      </c>
      <c r="ES349" s="862">
        <v>-5.1364624315009877E-2</v>
      </c>
      <c r="ET349" s="862">
        <v>-5.1364624315009877E-2</v>
      </c>
      <c r="EU349" s="862">
        <v>-5.1364624315009877E-2</v>
      </c>
      <c r="EV349" s="862">
        <v>-5.1364624315009877E-2</v>
      </c>
      <c r="EW349" s="862">
        <v>-1.8751065014990687E-2</v>
      </c>
      <c r="EX349" s="862">
        <v>-1.8751065014990687E-2</v>
      </c>
      <c r="EY349" s="862">
        <v>-1.8751065014990687E-2</v>
      </c>
      <c r="EZ349" s="862">
        <v>-1.8751065014990687E-2</v>
      </c>
      <c r="FA349" s="862">
        <v>-1.8751065014990687E-2</v>
      </c>
      <c r="FB349" s="862">
        <v>4.0210319053718635E-2</v>
      </c>
      <c r="FC349" s="862">
        <v>4.0210319053718635E-2</v>
      </c>
      <c r="FD349" s="862">
        <v>4.0210319053718635E-2</v>
      </c>
      <c r="FE349" s="862">
        <v>4.0210319053718635E-2</v>
      </c>
      <c r="FF349" s="862">
        <v>4.015013137791712E-2</v>
      </c>
      <c r="FG349" s="862">
        <v>4.015013137791712E-2</v>
      </c>
      <c r="FH349" s="862">
        <v>4.015013137791712E-2</v>
      </c>
      <c r="FI349" s="862">
        <v>4.015013137791712E-2</v>
      </c>
      <c r="FJ349" s="862">
        <v>4.015013137791712E-2</v>
      </c>
      <c r="FK349" s="862">
        <v>4.015013137791712E-2</v>
      </c>
      <c r="FL349" s="862">
        <v>4.015013137791712E-2</v>
      </c>
      <c r="FM349" s="862">
        <v>4.015013137791712E-2</v>
      </c>
      <c r="FN349" s="862">
        <v>2.5472668042015201E-2</v>
      </c>
      <c r="FO349" s="862">
        <v>2.5472668042015201E-2</v>
      </c>
      <c r="FP349" s="862">
        <v>2.5472668042015201E-2</v>
      </c>
      <c r="FQ349" s="862">
        <v>2.5472668042015201E-2</v>
      </c>
      <c r="FR349" s="862">
        <v>2.5472668042015201E-2</v>
      </c>
      <c r="FS349" s="862">
        <v>2.5472668042015201E-2</v>
      </c>
      <c r="FT349" s="862">
        <v>2.5472668042015201E-2</v>
      </c>
      <c r="FU349" s="862">
        <v>-9.9622826622134397E-3</v>
      </c>
      <c r="FV349" s="862">
        <v>-9.9622826622134397E-3</v>
      </c>
      <c r="FW349" s="862">
        <v>-9.9622826622134397E-3</v>
      </c>
      <c r="FX349" s="862">
        <v>-9.9622826622134397E-3</v>
      </c>
      <c r="FY349" s="862">
        <v>0</v>
      </c>
      <c r="FZ349" s="862">
        <v>0</v>
      </c>
      <c r="GA349" s="862">
        <v>-9.8476194310777032E-3</v>
      </c>
      <c r="GB349" s="862">
        <v>-9.8476194310777032E-3</v>
      </c>
      <c r="GC349" s="862">
        <v>-9.8476194310777032E-3</v>
      </c>
      <c r="GD349" s="862">
        <v>0.22024774974480454</v>
      </c>
      <c r="GE349" s="862">
        <v>0.22024774974480454</v>
      </c>
      <c r="GF349" s="862">
        <v>0.22024774974480454</v>
      </c>
      <c r="GG349" s="862">
        <v>0.22024774974480454</v>
      </c>
      <c r="GH349" s="862">
        <v>-1.6878780423234492</v>
      </c>
      <c r="GI349" s="862">
        <v>-1.6878780423234492</v>
      </c>
      <c r="GJ349" s="862">
        <v>-1.6878780423234492</v>
      </c>
      <c r="GK349" s="862">
        <v>-1.6878780423234492</v>
      </c>
      <c r="GL349" s="862">
        <v>-1.6878780423234492</v>
      </c>
      <c r="GM349" s="862">
        <v>-1.6878780423234492</v>
      </c>
      <c r="GN349" s="862">
        <v>-1.6878780423234492</v>
      </c>
      <c r="GO349" s="862">
        <v>-1.6878780423234492</v>
      </c>
      <c r="GP349" s="862">
        <v>-8.3161772700488967E-2</v>
      </c>
      <c r="GQ349" s="862">
        <v>-8.3161772700488967E-2</v>
      </c>
      <c r="GR349" s="862">
        <v>-8.3161772700488967E-2</v>
      </c>
      <c r="GS349" s="862">
        <v>-8.3161772700488967E-2</v>
      </c>
      <c r="GT349" s="862">
        <v>-8.3161772700488967E-2</v>
      </c>
      <c r="GU349" s="862">
        <v>-8.3161772700488967E-2</v>
      </c>
      <c r="GV349" s="862">
        <v>-8.3161772700488967E-2</v>
      </c>
      <c r="GW349" s="862">
        <v>-5.9271178804269908E-2</v>
      </c>
      <c r="GX349" s="862">
        <v>-5.9271178804269908E-2</v>
      </c>
      <c r="GY349" s="862">
        <v>-5.9271178804269908E-2</v>
      </c>
      <c r="GZ349" s="862">
        <v>-5.9271178804269908E-2</v>
      </c>
      <c r="HA349" s="862">
        <v>-5.9271178804269908E-2</v>
      </c>
      <c r="HB349" s="862">
        <v>-0.58983483650654822</v>
      </c>
      <c r="HC349" s="862">
        <v>-0.58983483650654822</v>
      </c>
      <c r="HD349" s="862">
        <v>-0.58983483650654822</v>
      </c>
      <c r="HE349" s="862">
        <v>-0.58983483650654822</v>
      </c>
      <c r="HF349" s="862">
        <v>-0.57548521641679251</v>
      </c>
      <c r="HG349" s="862">
        <v>-0.57548521641679251</v>
      </c>
      <c r="HH349" s="862">
        <v>-0.57548521641679251</v>
      </c>
      <c r="HI349" s="862">
        <v>-0.57548521641679251</v>
      </c>
      <c r="HJ349" s="862">
        <v>-0.57548521641679251</v>
      </c>
      <c r="HK349" s="862">
        <v>-0.57548521641679251</v>
      </c>
      <c r="HL349" s="862">
        <v>-0.57548521641679251</v>
      </c>
      <c r="HM349" s="862">
        <v>-0.57548521641679251</v>
      </c>
      <c r="HN349" s="862">
        <v>-0.37359913128292099</v>
      </c>
      <c r="HO349" s="862">
        <v>-0.37359913128292099</v>
      </c>
      <c r="HP349" s="862">
        <v>-0.37359913128292099</v>
      </c>
      <c r="HQ349" s="862">
        <v>-0.37359913128292099</v>
      </c>
      <c r="HR349" s="862">
        <v>-0.37359913128292099</v>
      </c>
      <c r="HS349" s="862">
        <v>-0.37359913128292099</v>
      </c>
      <c r="HT349" s="862">
        <v>-0.37359913128292099</v>
      </c>
      <c r="HU349" s="862">
        <v>1.992456532443132E-2</v>
      </c>
      <c r="HV349" s="862">
        <v>1.992456532443132E-2</v>
      </c>
      <c r="HW349" s="862">
        <v>1.992456532443132E-2</v>
      </c>
      <c r="HX349" s="862">
        <v>1.992456532443132E-2</v>
      </c>
      <c r="HY349" s="862">
        <v>2.3068393412554844E-2</v>
      </c>
      <c r="HZ349" s="862">
        <v>2.3068393412554844E-2</v>
      </c>
      <c r="IA349" s="862">
        <v>4.9238097155378746E-2</v>
      </c>
      <c r="IB349" s="862">
        <v>4.9238097155378746E-2</v>
      </c>
      <c r="IC349" s="862">
        <v>4.9238097155378746E-2</v>
      </c>
      <c r="ID349" s="862">
        <v>-0.12758707080805731</v>
      </c>
      <c r="IE349" s="862">
        <v>-0.12758707080805731</v>
      </c>
      <c r="IF349" s="862">
        <v>-0.12758707080805731</v>
      </c>
      <c r="IG349" s="862">
        <v>-0.12758707080805731</v>
      </c>
      <c r="IH349" s="862">
        <v>-1.8723761413462556</v>
      </c>
      <c r="II349" s="862">
        <v>-1.8723761413462556</v>
      </c>
      <c r="IJ349" s="862">
        <v>-1.8723761413462556</v>
      </c>
      <c r="IK349" s="862">
        <v>-1.8723761413462556</v>
      </c>
      <c r="IL349" s="862">
        <v>-1.8723761413462556</v>
      </c>
      <c r="IM349" s="862">
        <v>-1.8723761413462556</v>
      </c>
      <c r="IN349" s="862">
        <v>-1.8723761413462556</v>
      </c>
      <c r="IO349" s="862">
        <v>-1.8723761413462556</v>
      </c>
      <c r="IP349" s="862">
        <v>-0.49897063620293025</v>
      </c>
      <c r="IQ349" s="862">
        <v>-0.49897063620293025</v>
      </c>
      <c r="IR349" s="862">
        <v>-0.49897063620293025</v>
      </c>
      <c r="IS349" s="862">
        <v>-0.49897063620293025</v>
      </c>
      <c r="IT349" s="862">
        <v>-0.49897063620293025</v>
      </c>
      <c r="IU349" s="862">
        <v>-0.49897063620293025</v>
      </c>
      <c r="IV349" s="862">
        <v>-0.49897063620293025</v>
      </c>
      <c r="IW349" s="862">
        <v>-0.25499159107421043</v>
      </c>
      <c r="IX349" s="862">
        <v>-0.25499159107421043</v>
      </c>
      <c r="IY349" s="862">
        <v>-0.25499159107421043</v>
      </c>
      <c r="IZ349" s="862">
        <v>-0.25499159107421043</v>
      </c>
      <c r="JA349" s="862">
        <v>-0.25499159107421043</v>
      </c>
      <c r="JB349" s="862">
        <v>-0.51871085276829731</v>
      </c>
      <c r="JC349" s="862">
        <v>-0.51871085276829731</v>
      </c>
      <c r="JD349" s="862">
        <v>-0.51871085276829731</v>
      </c>
      <c r="JE349" s="862">
        <v>-0.51871085276829731</v>
      </c>
      <c r="JF349" s="862">
        <v>-0.51526001934992127</v>
      </c>
      <c r="JG349" s="862">
        <v>-0.51526001934992127</v>
      </c>
      <c r="JH349" s="862">
        <v>-0.51526001934992127</v>
      </c>
      <c r="JI349" s="862">
        <v>-0.51526001934992127</v>
      </c>
      <c r="JJ349" s="862">
        <v>-0.51526001934992127</v>
      </c>
      <c r="JK349" s="862">
        <v>-0.51526001934992127</v>
      </c>
      <c r="JL349" s="862">
        <v>-0.51526001934992127</v>
      </c>
      <c r="JM349" s="862">
        <v>-0.51526001934992127</v>
      </c>
      <c r="JN349" s="862">
        <v>-0.34812646324090224</v>
      </c>
      <c r="JO349" s="862">
        <v>-0.34812646324090224</v>
      </c>
      <c r="JP349" s="862">
        <v>-0.34812646324090224</v>
      </c>
      <c r="JQ349" s="862">
        <v>-0.34812646324090224</v>
      </c>
      <c r="JR349" s="862">
        <v>-0.34812646324090224</v>
      </c>
      <c r="JS349" s="862">
        <v>-0.34812646324090224</v>
      </c>
      <c r="JT349" s="862">
        <v>-0.34812646324090224</v>
      </c>
      <c r="JU349" s="862">
        <v>-1.992456532443132E-2</v>
      </c>
      <c r="JV349" s="862">
        <v>-1.992456532443132E-2</v>
      </c>
      <c r="JW349" s="862">
        <v>-1.992456532443132E-2</v>
      </c>
      <c r="JX349" s="862">
        <v>-1.992456532443132E-2</v>
      </c>
      <c r="JY349" s="862">
        <v>-2.3068393412553956E-2</v>
      </c>
      <c r="JZ349" s="862">
        <v>-2.3068393412553956E-2</v>
      </c>
      <c r="KA349" s="862">
        <v>-3.9390477724301931E-2</v>
      </c>
      <c r="KB349" s="862">
        <v>-3.9390477724301931E-2</v>
      </c>
      <c r="KC349" s="862">
        <v>-3.9390477724301931E-2</v>
      </c>
      <c r="KD349" s="862">
        <v>0.45772945692946099</v>
      </c>
      <c r="KE349" s="862">
        <v>0.45772945692946099</v>
      </c>
      <c r="KF349" s="862">
        <v>0.45772945692946099</v>
      </c>
      <c r="KG349" s="862">
        <v>0.45772945692946099</v>
      </c>
      <c r="KH349" s="862">
        <v>-2.343679918430345</v>
      </c>
      <c r="KI349" s="862">
        <v>-2.343679918430345</v>
      </c>
      <c r="KJ349" s="862">
        <v>-2.343679918430345</v>
      </c>
      <c r="KK349" s="862">
        <v>-2.343679918430345</v>
      </c>
      <c r="KL349" s="862">
        <v>-2.343679918430345</v>
      </c>
      <c r="KM349" s="862">
        <v>-2.343679918430345</v>
      </c>
      <c r="KN349" s="862">
        <v>-2.343679918430345</v>
      </c>
      <c r="KO349" s="862">
        <v>-2.343679918430345</v>
      </c>
      <c r="KP349" s="862">
        <v>-0.24214751462788975</v>
      </c>
      <c r="KQ349" s="862">
        <v>-0.24214751462788975</v>
      </c>
      <c r="KR349" s="862">
        <v>-0.24214751462788975</v>
      </c>
      <c r="KS349" s="862">
        <v>-0.24214751462788975</v>
      </c>
      <c r="KT349" s="862">
        <v>-0.24214751462788975</v>
      </c>
      <c r="KU349" s="862">
        <v>-0.24214751462788975</v>
      </c>
      <c r="KV349" s="862">
        <v>-0.24214751462788975</v>
      </c>
      <c r="KW349" s="862">
        <v>-0.2014483509458298</v>
      </c>
      <c r="KX349" s="862">
        <v>-0.2014483509458298</v>
      </c>
      <c r="KY349" s="862">
        <v>-0.2014483509458298</v>
      </c>
      <c r="KZ349" s="862">
        <v>-0.2014483509458298</v>
      </c>
      <c r="LA349" s="862">
        <v>-0.2014483509458298</v>
      </c>
      <c r="LB349" s="862">
        <v>-0.37579501696117568</v>
      </c>
      <c r="LC349" s="862">
        <v>-0.37579501696117568</v>
      </c>
      <c r="LD349" s="862">
        <v>-0.37579501696117568</v>
      </c>
      <c r="LE349" s="862">
        <v>-0.37579501696117568</v>
      </c>
      <c r="LF349" s="862">
        <v>-0.50187664222394801</v>
      </c>
      <c r="LG349" s="862">
        <v>-0.50187664222394801</v>
      </c>
      <c r="LH349" s="862">
        <v>-0.50187664222394801</v>
      </c>
      <c r="LI349" s="862">
        <v>-0.50187664222394801</v>
      </c>
      <c r="LJ349" s="862">
        <v>-0.50187664222394801</v>
      </c>
      <c r="LK349" s="862">
        <v>-0.50187664222394801</v>
      </c>
      <c r="LL349" s="862">
        <v>-0.50187664222394801</v>
      </c>
      <c r="LM349" s="862">
        <v>-0.50187664222394801</v>
      </c>
      <c r="LN349" s="862">
        <v>-0.3820900206302591</v>
      </c>
      <c r="LO349" s="862">
        <v>-0.3820900206302591</v>
      </c>
      <c r="LP349" s="862">
        <v>-0.3820900206302591</v>
      </c>
      <c r="LQ349" s="862">
        <v>-0.3820900206302591</v>
      </c>
      <c r="LR349" s="862">
        <v>-0.3820900206302591</v>
      </c>
      <c r="LS349" s="862">
        <v>-0.3820900206302591</v>
      </c>
      <c r="LT349" s="862">
        <v>-0.3820900206302591</v>
      </c>
      <c r="LU349" s="862">
        <v>0</v>
      </c>
      <c r="LV349" s="862">
        <v>0</v>
      </c>
      <c r="LW349" s="862">
        <v>0</v>
      </c>
      <c r="LX349" s="862">
        <v>0</v>
      </c>
      <c r="LY349" s="862">
        <v>0</v>
      </c>
      <c r="LZ349" s="862">
        <v>0</v>
      </c>
      <c r="MA349" s="862">
        <v>0</v>
      </c>
      <c r="MB349" s="862">
        <v>0</v>
      </c>
      <c r="MC349" s="862">
        <v>0</v>
      </c>
      <c r="MD349" s="862">
        <v>-0.16848216827140838</v>
      </c>
      <c r="ME349" s="862">
        <v>-0.16848216827140838</v>
      </c>
      <c r="MF349" s="862">
        <v>-0.16848216827140838</v>
      </c>
      <c r="MG349" s="862">
        <v>-0.16848216827140838</v>
      </c>
      <c r="MH349" s="862">
        <v>-1.7968867427760973</v>
      </c>
      <c r="MI349" s="862">
        <v>-1.7968867427760973</v>
      </c>
      <c r="MJ349" s="862">
        <v>-1.7968867427760973</v>
      </c>
      <c r="MK349" s="862">
        <v>-1.7968867427760973</v>
      </c>
      <c r="ML349" s="862">
        <v>-1.7968867427760973</v>
      </c>
      <c r="MM349" s="862">
        <v>-1.7968867427760973</v>
      </c>
      <c r="MN349" s="862">
        <v>-1.7968867427760973</v>
      </c>
      <c r="MO349" s="862">
        <v>-1.7968867427760973</v>
      </c>
      <c r="MP349" s="862">
        <v>0.44516007739673036</v>
      </c>
      <c r="MQ349" s="862">
        <v>0.44516007739673036</v>
      </c>
      <c r="MR349" s="862">
        <v>0.44516007739673036</v>
      </c>
      <c r="MS349" s="862">
        <v>0.44516007739673036</v>
      </c>
      <c r="MT349" s="862">
        <v>0.44516007739673036</v>
      </c>
      <c r="MU349" s="862">
        <v>0.44516007739673036</v>
      </c>
      <c r="MV349" s="862">
        <v>0.44516007739673036</v>
      </c>
      <c r="MW349" s="862">
        <v>0.38092901612452046</v>
      </c>
      <c r="MX349" s="862">
        <v>0.38092901612452046</v>
      </c>
      <c r="MY349" s="862">
        <v>0.38092901612452046</v>
      </c>
      <c r="MZ349" s="862">
        <v>0.38092901612452046</v>
      </c>
      <c r="NA349" s="862">
        <v>0.38092901612452046</v>
      </c>
      <c r="NB349" s="862">
        <v>4.9951640288711019E-2</v>
      </c>
      <c r="NC349" s="862">
        <v>4.9951640288711019E-2</v>
      </c>
      <c r="ND349" s="862">
        <v>4.9951640288711019E-2</v>
      </c>
      <c r="NE349" s="862">
        <v>4.9951640288711019E-2</v>
      </c>
      <c r="NF349" s="862">
        <v>-8.0300262755832463E-2</v>
      </c>
      <c r="NG349" s="862">
        <v>-8.0300262755832463E-2</v>
      </c>
      <c r="NH349" s="862">
        <v>-8.0300262755832463E-2</v>
      </c>
      <c r="NI349" s="862">
        <v>-8.0300262755832463E-2</v>
      </c>
      <c r="NJ349" s="862">
        <v>-8.0300262755832463E-2</v>
      </c>
      <c r="NK349" s="862">
        <v>-8.0300262755832463E-2</v>
      </c>
      <c r="NL349" s="862">
        <v>-8.0300262755832463E-2</v>
      </c>
      <c r="NM349" s="862">
        <v>-8.0300262755832463E-2</v>
      </c>
      <c r="NN349" s="862">
        <v>-0.3820900206302591</v>
      </c>
      <c r="NO349" s="862">
        <v>-0.3820900206302591</v>
      </c>
      <c r="NP349" s="862">
        <v>-0.3820900206302591</v>
      </c>
      <c r="NQ349" s="862">
        <v>-0.3820900206302591</v>
      </c>
      <c r="NR349" s="862">
        <v>-0.3820900206302591</v>
      </c>
      <c r="NS349" s="862">
        <v>-0.3820900206302591</v>
      </c>
      <c r="NT349" s="862">
        <v>-0.3820900206302591</v>
      </c>
      <c r="NU349" s="862">
        <v>0</v>
      </c>
      <c r="NV349" s="862">
        <v>0</v>
      </c>
      <c r="NW349" s="862">
        <v>0</v>
      </c>
      <c r="NX349" s="862">
        <v>0</v>
      </c>
      <c r="NY349" s="862">
        <v>0</v>
      </c>
      <c r="NZ349" s="862">
        <v>0</v>
      </c>
      <c r="OA349" s="862">
        <v>0</v>
      </c>
      <c r="OB349" s="862">
        <v>0</v>
      </c>
      <c r="OC349" s="862">
        <v>0</v>
      </c>
      <c r="OD349" s="862">
        <v>-0.16848216827140838</v>
      </c>
      <c r="OE349" s="862">
        <v>-0.16848216827140838</v>
      </c>
      <c r="OF349" s="862">
        <v>-0.16848216827140838</v>
      </c>
      <c r="OG349" s="862">
        <v>-0.16848216827140838</v>
      </c>
      <c r="OH349" s="862">
        <v>-1.7968867427760973</v>
      </c>
      <c r="OI349" s="862">
        <v>-1.7968867427760973</v>
      </c>
      <c r="OJ349" s="862">
        <v>-1.7968867427760973</v>
      </c>
      <c r="OK349" s="862">
        <v>-1.7968867427760973</v>
      </c>
      <c r="OL349" s="862">
        <v>-1.7968867427760973</v>
      </c>
      <c r="OM349" s="862">
        <v>-1.7968867427760973</v>
      </c>
      <c r="ON349" s="862">
        <v>-1.7968867427760973</v>
      </c>
      <c r="OO349" s="862">
        <v>-1.7968867427760973</v>
      </c>
      <c r="OP349" s="862">
        <v>0.44516007739673036</v>
      </c>
      <c r="OQ349" s="862">
        <v>0.44516007739673036</v>
      </c>
      <c r="OR349" s="862">
        <v>0.44516007739673036</v>
      </c>
      <c r="OS349" s="862">
        <v>0.44516007739673036</v>
      </c>
      <c r="OT349" s="862">
        <v>0.44516007739673036</v>
      </c>
      <c r="OU349" s="862">
        <v>0.44516007739673036</v>
      </c>
      <c r="OV349" s="862">
        <v>0.44516007739673036</v>
      </c>
      <c r="OW349" s="862">
        <v>0.38092901612452046</v>
      </c>
      <c r="OX349" s="862">
        <v>0.38092901612452046</v>
      </c>
      <c r="OY349" s="862">
        <v>0.38092901612452046</v>
      </c>
      <c r="OZ349" s="862">
        <v>0.38092901612452046</v>
      </c>
      <c r="PA349" s="862">
        <v>0.38092901612452046</v>
      </c>
      <c r="PB349" s="862">
        <v>4.9951640288711019E-2</v>
      </c>
      <c r="PC349" s="862">
        <v>4.9951640288711019E-2</v>
      </c>
      <c r="PD349" s="862">
        <v>4.9951640288711019E-2</v>
      </c>
      <c r="PE349" s="862">
        <v>4.9951640288711019E-2</v>
      </c>
      <c r="PF349" s="862">
        <v>-8.0300262755832463E-2</v>
      </c>
      <c r="PG349" s="862">
        <v>-8.0300262755832463E-2</v>
      </c>
      <c r="PH349" s="862">
        <v>-8.0300262755832463E-2</v>
      </c>
      <c r="PI349" s="862">
        <v>-8.0300262755832463E-2</v>
      </c>
      <c r="PJ349" s="862">
        <v>-8.0300262755832463E-2</v>
      </c>
      <c r="PK349" s="862">
        <v>-8.0300262755832463E-2</v>
      </c>
      <c r="PL349" s="862">
        <v>-8.0300262755832463E-2</v>
      </c>
      <c r="PM349" s="862">
        <v>-8.0300262755832463E-2</v>
      </c>
      <c r="PN349" s="862">
        <v>-0.3820900206302591</v>
      </c>
      <c r="PO349" s="862">
        <v>-0.3820900206302591</v>
      </c>
      <c r="PP349" s="862">
        <v>-0.3820900206302591</v>
      </c>
      <c r="PQ349" s="862">
        <v>-0.3820900206302591</v>
      </c>
      <c r="PR349" s="862">
        <v>-0.3820900206302591</v>
      </c>
      <c r="PS349" s="862">
        <v>-0.3820900206302591</v>
      </c>
      <c r="PT349" s="862">
        <v>-0.3820900206302591</v>
      </c>
      <c r="PU349" s="862">
        <v>0</v>
      </c>
      <c r="PV349" s="862">
        <v>0</v>
      </c>
      <c r="PW349" s="862">
        <v>0</v>
      </c>
      <c r="PX349" s="862">
        <v>0</v>
      </c>
      <c r="PY349" s="862">
        <v>0</v>
      </c>
      <c r="PZ349" s="862">
        <v>0</v>
      </c>
      <c r="QA349" s="862">
        <v>0</v>
      </c>
      <c r="QB349" s="862">
        <v>0</v>
      </c>
      <c r="QC349" s="862">
        <v>0</v>
      </c>
      <c r="QD349" s="862">
        <v>-0.16848216827140838</v>
      </c>
      <c r="QE349" s="862">
        <v>-0.16848216827140838</v>
      </c>
      <c r="QF349" s="862">
        <v>-0.16848216827140838</v>
      </c>
      <c r="QG349" s="862">
        <v>-0.16848216827140838</v>
      </c>
      <c r="QH349" s="862">
        <v>-1.7968867427760973</v>
      </c>
      <c r="QI349" s="862">
        <v>-1.7968867427760973</v>
      </c>
      <c r="QJ349" s="862">
        <v>-1.7968867427760973</v>
      </c>
      <c r="QK349" s="862">
        <v>-1.7968867427760973</v>
      </c>
      <c r="QL349" s="862">
        <v>-1.7968867427760973</v>
      </c>
      <c r="QM349" s="862">
        <v>-1.7968867427760973</v>
      </c>
      <c r="QN349" s="862">
        <v>-1.7968867427760973</v>
      </c>
      <c r="QO349" s="862">
        <v>-1.7968867427760973</v>
      </c>
      <c r="QP349" s="862">
        <v>0.44516007739673036</v>
      </c>
      <c r="QQ349" s="862">
        <v>0.44516007739673036</v>
      </c>
      <c r="QR349" s="862">
        <v>0.44516007739673036</v>
      </c>
      <c r="QS349" s="862">
        <v>0.44516007739673036</v>
      </c>
      <c r="QT349" s="862">
        <v>0.44516007739673036</v>
      </c>
      <c r="QU349" s="862">
        <v>0.44516007739673036</v>
      </c>
      <c r="QV349" s="862">
        <v>0.44516007739673036</v>
      </c>
      <c r="QW349" s="862">
        <v>0.38092901612452046</v>
      </c>
      <c r="QX349" s="862">
        <v>0.38092901612452046</v>
      </c>
      <c r="QY349" s="862">
        <v>0.38092901612452046</v>
      </c>
      <c r="QZ349" s="862">
        <v>0.38092901612452046</v>
      </c>
      <c r="RA349" s="862">
        <v>0.38092901612452046</v>
      </c>
      <c r="RB349" s="862">
        <v>4.9951640288711019E-2</v>
      </c>
      <c r="RC349" s="862">
        <v>4.9951640288711019E-2</v>
      </c>
      <c r="RD349" s="862">
        <v>4.9951640288711019E-2</v>
      </c>
      <c r="RE349" s="862">
        <v>4.9951640288711019E-2</v>
      </c>
      <c r="RF349" s="862">
        <v>-8.0300262755832463E-2</v>
      </c>
      <c r="RG349" s="862">
        <v>-8.0300262755832463E-2</v>
      </c>
      <c r="RH349" s="862">
        <v>-8.0300262755832463E-2</v>
      </c>
      <c r="RI349" s="862">
        <v>-8.0300262755832463E-2</v>
      </c>
      <c r="RJ349" s="862">
        <v>-8.0300262755832463E-2</v>
      </c>
      <c r="RK349" s="862">
        <v>-8.0300262755832463E-2</v>
      </c>
      <c r="RL349" s="862">
        <v>-8.0300262755832463E-2</v>
      </c>
      <c r="RM349" s="862">
        <v>-8.0300262755832463E-2</v>
      </c>
      <c r="RN349" s="862">
        <v>-0.3820900206302591</v>
      </c>
      <c r="RO349" s="862">
        <v>-0.3820900206302591</v>
      </c>
      <c r="RP349" s="862">
        <v>-0.3820900206302591</v>
      </c>
      <c r="RQ349" s="862">
        <v>-0.3820900206302591</v>
      </c>
      <c r="RR349" s="862">
        <v>-0.3820900206302591</v>
      </c>
      <c r="RS349" s="862">
        <v>-0.3820900206302591</v>
      </c>
      <c r="RT349" s="862">
        <v>-0.3820900206302591</v>
      </c>
      <c r="RU349" s="862">
        <v>0</v>
      </c>
      <c r="RV349" s="862">
        <v>0</v>
      </c>
      <c r="RW349" s="862">
        <v>0</v>
      </c>
      <c r="RX349" s="862">
        <v>0</v>
      </c>
      <c r="RY349" s="862">
        <v>0</v>
      </c>
      <c r="RZ349" s="862">
        <v>0</v>
      </c>
      <c r="SA349" s="862">
        <v>0</v>
      </c>
      <c r="SB349" s="862">
        <v>0</v>
      </c>
      <c r="SC349" s="862">
        <v>0</v>
      </c>
      <c r="SD349" s="862">
        <v>-0.16848216827140838</v>
      </c>
      <c r="SE349" s="862">
        <v>-0.16848216827140838</v>
      </c>
      <c r="SF349" s="862">
        <v>-0.16848216827140838</v>
      </c>
      <c r="SG349" s="862">
        <v>-0.16848216827140838</v>
      </c>
      <c r="SH349" s="862">
        <v>-1.7968867427760973</v>
      </c>
      <c r="SI349" s="862">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934</v>
      </c>
      <c r="J350" s="764"/>
      <c r="K350" s="862">
        <v>0</v>
      </c>
      <c r="L350" s="862">
        <v>0</v>
      </c>
      <c r="M350" s="862">
        <v>0</v>
      </c>
      <c r="N350" s="862">
        <v>0</v>
      </c>
      <c r="O350" s="862">
        <v>0</v>
      </c>
      <c r="P350" s="862">
        <v>0</v>
      </c>
      <c r="Q350" s="862">
        <v>0</v>
      </c>
      <c r="R350" s="862">
        <v>0</v>
      </c>
      <c r="S350" s="862">
        <v>0</v>
      </c>
      <c r="T350" s="862">
        <v>0</v>
      </c>
      <c r="U350" s="862">
        <v>0</v>
      </c>
      <c r="V350" s="862">
        <v>0</v>
      </c>
      <c r="W350" s="862">
        <v>0</v>
      </c>
      <c r="X350" s="862">
        <v>0</v>
      </c>
      <c r="Y350" s="862">
        <v>0</v>
      </c>
      <c r="Z350" s="862">
        <v>0</v>
      </c>
      <c r="AA350" s="862">
        <v>0</v>
      </c>
      <c r="AB350" s="862">
        <v>0</v>
      </c>
      <c r="AC350" s="862">
        <v>0</v>
      </c>
      <c r="AD350" s="862">
        <v>0</v>
      </c>
      <c r="AE350" s="862">
        <v>0</v>
      </c>
      <c r="AF350" s="862">
        <v>0</v>
      </c>
      <c r="AG350" s="862">
        <v>0</v>
      </c>
      <c r="AH350" s="862">
        <v>0</v>
      </c>
      <c r="AI350" s="862">
        <v>0</v>
      </c>
      <c r="AJ350" s="862">
        <v>0</v>
      </c>
      <c r="AK350" s="862">
        <v>0</v>
      </c>
      <c r="AL350" s="862">
        <v>0</v>
      </c>
      <c r="AM350" s="862">
        <v>0</v>
      </c>
      <c r="AN350" s="862">
        <v>0</v>
      </c>
      <c r="AO350" s="862">
        <v>0</v>
      </c>
      <c r="AP350" s="862">
        <v>0</v>
      </c>
      <c r="AQ350" s="862">
        <v>0</v>
      </c>
      <c r="AR350" s="862">
        <v>0</v>
      </c>
      <c r="AS350" s="862">
        <v>0</v>
      </c>
      <c r="AT350" s="862">
        <v>0</v>
      </c>
      <c r="AU350" s="862">
        <v>0</v>
      </c>
      <c r="AV350" s="862">
        <v>0</v>
      </c>
      <c r="AW350" s="862">
        <v>0.25657278965864982</v>
      </c>
      <c r="AX350" s="862">
        <v>0.25657278965864982</v>
      </c>
      <c r="AY350" s="862">
        <v>0.25657278965864982</v>
      </c>
      <c r="AZ350" s="862">
        <v>0.25657278965864982</v>
      </c>
      <c r="BA350" s="862">
        <v>0.25657278965864982</v>
      </c>
      <c r="BB350" s="862">
        <v>0.62079796774352491</v>
      </c>
      <c r="BC350" s="862">
        <v>0.62079796774352491</v>
      </c>
      <c r="BD350" s="862">
        <v>0.62079796774352491</v>
      </c>
      <c r="BE350" s="862">
        <v>0.62079796774352491</v>
      </c>
      <c r="BF350" s="862">
        <v>0.54202677360186424</v>
      </c>
      <c r="BG350" s="862">
        <v>0.54202677360186424</v>
      </c>
      <c r="BH350" s="862">
        <v>0.54202677360186424</v>
      </c>
      <c r="BI350" s="862">
        <v>0.54202677360186424</v>
      </c>
      <c r="BJ350" s="862">
        <v>0.54202677360186424</v>
      </c>
      <c r="BK350" s="862">
        <v>0.54202677360186424</v>
      </c>
      <c r="BL350" s="862">
        <v>0.54202677360186424</v>
      </c>
      <c r="BM350" s="862">
        <v>0.54202677360186424</v>
      </c>
      <c r="BN350" s="862">
        <v>0.56888958627172315</v>
      </c>
      <c r="BO350" s="862">
        <v>0.56888958627172315</v>
      </c>
      <c r="BP350" s="862">
        <v>0.56888958627172315</v>
      </c>
      <c r="BQ350" s="862">
        <v>0.56888958627172315</v>
      </c>
      <c r="BR350" s="862">
        <v>0.56888958627172315</v>
      </c>
      <c r="BS350" s="862">
        <v>0.56888958627172315</v>
      </c>
      <c r="BT350" s="862">
        <v>0.56888958627172315</v>
      </c>
      <c r="BU350" s="862">
        <v>0.1394719572709997</v>
      </c>
      <c r="BV350" s="862">
        <v>0.1394719572709997</v>
      </c>
      <c r="BW350" s="862">
        <v>0.1394719572709997</v>
      </c>
      <c r="BX350" s="862">
        <v>0.1394719572709997</v>
      </c>
      <c r="BY350" s="862">
        <v>0.1153419670627569</v>
      </c>
      <c r="BZ350" s="862">
        <v>0.1153419670627569</v>
      </c>
      <c r="CA350" s="862">
        <v>0.20680000805258825</v>
      </c>
      <c r="CB350" s="862">
        <v>0.20680000805258825</v>
      </c>
      <c r="CC350" s="862">
        <v>0.20680000805258825</v>
      </c>
      <c r="CD350" s="862">
        <v>0</v>
      </c>
      <c r="CE350" s="862">
        <v>0</v>
      </c>
      <c r="CF350" s="862">
        <v>0</v>
      </c>
      <c r="CG350" s="862">
        <v>0</v>
      </c>
      <c r="CH350" s="862">
        <v>0</v>
      </c>
      <c r="CI350" s="862">
        <v>0</v>
      </c>
      <c r="CJ350" s="862">
        <v>0</v>
      </c>
      <c r="CK350" s="862">
        <v>0</v>
      </c>
      <c r="CL350" s="862">
        <v>0</v>
      </c>
      <c r="CM350" s="862">
        <v>0</v>
      </c>
      <c r="CN350" s="862">
        <v>0</v>
      </c>
      <c r="CO350" s="862">
        <v>0</v>
      </c>
      <c r="CP350" s="862">
        <v>0</v>
      </c>
      <c r="CQ350" s="862">
        <v>0</v>
      </c>
      <c r="CR350" s="862">
        <v>0</v>
      </c>
      <c r="CS350" s="862">
        <v>0</v>
      </c>
      <c r="CT350" s="862">
        <v>0</v>
      </c>
      <c r="CU350" s="862">
        <v>0</v>
      </c>
      <c r="CV350" s="862">
        <v>0</v>
      </c>
      <c r="CW350" s="862">
        <v>0</v>
      </c>
      <c r="CX350" s="862">
        <v>0</v>
      </c>
      <c r="CY350" s="862">
        <v>0</v>
      </c>
      <c r="CZ350" s="862">
        <v>0</v>
      </c>
      <c r="DA350" s="862">
        <v>0</v>
      </c>
      <c r="DB350" s="862">
        <v>0</v>
      </c>
      <c r="DC350" s="862">
        <v>0</v>
      </c>
      <c r="DD350" s="862">
        <v>0</v>
      </c>
      <c r="DE350" s="862">
        <v>0</v>
      </c>
      <c r="DF350" s="862">
        <v>0</v>
      </c>
      <c r="DG350" s="862">
        <v>0</v>
      </c>
      <c r="DH350" s="862">
        <v>0</v>
      </c>
      <c r="DI350" s="862">
        <v>0</v>
      </c>
      <c r="DJ350" s="862">
        <v>0</v>
      </c>
      <c r="DK350" s="862">
        <v>0</v>
      </c>
      <c r="DL350" s="862">
        <v>0</v>
      </c>
      <c r="DM350" s="862">
        <v>0</v>
      </c>
      <c r="DN350" s="862">
        <v>-0.25472668042017244</v>
      </c>
      <c r="DO350" s="862">
        <v>-0.25472668042017244</v>
      </c>
      <c r="DP350" s="862">
        <v>-0.25472668042017244</v>
      </c>
      <c r="DQ350" s="862">
        <v>-0.25472668042017244</v>
      </c>
      <c r="DR350" s="862">
        <v>-0.25472668042017244</v>
      </c>
      <c r="DS350" s="862">
        <v>-0.25472668042017244</v>
      </c>
      <c r="DT350" s="862">
        <v>-0.25472668042017244</v>
      </c>
      <c r="DU350" s="862">
        <v>-0.15939652259542569</v>
      </c>
      <c r="DV350" s="862">
        <v>-0.15939652259542569</v>
      </c>
      <c r="DW350" s="862">
        <v>-0.15939652259542569</v>
      </c>
      <c r="DX350" s="862">
        <v>-0.15939652259542569</v>
      </c>
      <c r="DY350" s="862">
        <v>-0.14994455718158628</v>
      </c>
      <c r="DZ350" s="862">
        <v>-0.14994455718158628</v>
      </c>
      <c r="EA350" s="862">
        <v>-0.32497144122549937</v>
      </c>
      <c r="EB350" s="862">
        <v>-0.32497144122549937</v>
      </c>
      <c r="EC350" s="862">
        <v>-0.32497144122549937</v>
      </c>
      <c r="ED350" s="862">
        <v>0.46324798301820191</v>
      </c>
      <c r="EE350" s="862">
        <v>0.46324798301820191</v>
      </c>
      <c r="EF350" s="862">
        <v>0.46324798301820191</v>
      </c>
      <c r="EG350" s="862">
        <v>0.46324798301820191</v>
      </c>
      <c r="EH350" s="862">
        <v>0.38815351714272417</v>
      </c>
      <c r="EI350" s="862">
        <v>0.38815351714272417</v>
      </c>
      <c r="EJ350" s="862">
        <v>0.38815351714272417</v>
      </c>
      <c r="EK350" s="862">
        <v>0.38815351714272417</v>
      </c>
      <c r="EL350" s="862">
        <v>0.38815351714272417</v>
      </c>
      <c r="EM350" s="862">
        <v>0.38815351714272417</v>
      </c>
      <c r="EN350" s="862">
        <v>0.38815351714272417</v>
      </c>
      <c r="EO350" s="862">
        <v>0.38815351714272417</v>
      </c>
      <c r="EP350" s="862">
        <v>-2.4459344911909042E-2</v>
      </c>
      <c r="EQ350" s="862">
        <v>-2.4459344911909042E-2</v>
      </c>
      <c r="ER350" s="862">
        <v>-2.4459344911909042E-2</v>
      </c>
      <c r="ES350" s="862">
        <v>-2.4459344911909042E-2</v>
      </c>
      <c r="ET350" s="862">
        <v>-2.4459344911909042E-2</v>
      </c>
      <c r="EU350" s="862">
        <v>-2.4459344911909042E-2</v>
      </c>
      <c r="EV350" s="862">
        <v>-2.4459344911909042E-2</v>
      </c>
      <c r="EW350" s="862">
        <v>1.059442980319858E-2</v>
      </c>
      <c r="EX350" s="862">
        <v>1.059442980319858E-2</v>
      </c>
      <c r="EY350" s="862">
        <v>1.059442980319858E-2</v>
      </c>
      <c r="EZ350" s="862">
        <v>1.059442980319858E-2</v>
      </c>
      <c r="FA350" s="862">
        <v>1.059442980319858E-2</v>
      </c>
      <c r="FB350" s="862">
        <v>-0.1228681456967422</v>
      </c>
      <c r="FC350" s="862">
        <v>-0.1228681456967422</v>
      </c>
      <c r="FD350" s="862">
        <v>-0.1228681456967422</v>
      </c>
      <c r="FE350" s="862">
        <v>-0.1228681456967422</v>
      </c>
      <c r="FF350" s="862">
        <v>-0.12045039413374692</v>
      </c>
      <c r="FG350" s="862">
        <v>-0.12045039413374692</v>
      </c>
      <c r="FH350" s="862">
        <v>-0.12045039413374692</v>
      </c>
      <c r="FI350" s="862">
        <v>-0.12045039413374692</v>
      </c>
      <c r="FJ350" s="862">
        <v>-0.12045039413374692</v>
      </c>
      <c r="FK350" s="862">
        <v>-0.12045039413374692</v>
      </c>
      <c r="FL350" s="862">
        <v>-0.12045039413374692</v>
      </c>
      <c r="FM350" s="862">
        <v>-0.12045039413374692</v>
      </c>
      <c r="FN350" s="862">
        <v>-5.9436225431373835E-2</v>
      </c>
      <c r="FO350" s="862">
        <v>-5.9436225431373835E-2</v>
      </c>
      <c r="FP350" s="862">
        <v>-5.9436225431373835E-2</v>
      </c>
      <c r="FQ350" s="862">
        <v>-5.9436225431373835E-2</v>
      </c>
      <c r="FR350" s="862">
        <v>-5.9436225431373835E-2</v>
      </c>
      <c r="FS350" s="862">
        <v>-5.9436225431373835E-2</v>
      </c>
      <c r="FT350" s="862">
        <v>-5.9436225431373835E-2</v>
      </c>
      <c r="FU350" s="862">
        <v>-1.9924565324425991E-2</v>
      </c>
      <c r="FV350" s="862">
        <v>-1.9924565324425991E-2</v>
      </c>
      <c r="FW350" s="862">
        <v>-1.9924565324425991E-2</v>
      </c>
      <c r="FX350" s="862">
        <v>-1.9924565324425991E-2</v>
      </c>
      <c r="FY350" s="862">
        <v>-1.1534196706279864E-2</v>
      </c>
      <c r="FZ350" s="862">
        <v>-1.1534196706279864E-2</v>
      </c>
      <c r="GA350" s="862">
        <v>-4.9238097155381411E-2</v>
      </c>
      <c r="GB350" s="862">
        <v>-4.9238097155381411E-2</v>
      </c>
      <c r="GC350" s="862">
        <v>-4.9238097155381411E-2</v>
      </c>
      <c r="GD350" s="862">
        <v>0.31619873174118052</v>
      </c>
      <c r="GE350" s="862">
        <v>0.31619873174118052</v>
      </c>
      <c r="GF350" s="862">
        <v>0.31619873174118052</v>
      </c>
      <c r="GG350" s="862">
        <v>0.31619873174118052</v>
      </c>
      <c r="GH350" s="862">
        <v>-1.1295594122359205</v>
      </c>
      <c r="GI350" s="862">
        <v>-1.1295594122359205</v>
      </c>
      <c r="GJ350" s="862">
        <v>-1.1295594122359205</v>
      </c>
      <c r="GK350" s="862">
        <v>-1.1295594122359205</v>
      </c>
      <c r="GL350" s="862">
        <v>-1.1295594122359205</v>
      </c>
      <c r="GM350" s="862">
        <v>-1.1295594122359205</v>
      </c>
      <c r="GN350" s="862">
        <v>-1.1295594122359205</v>
      </c>
      <c r="GO350" s="862">
        <v>-1.1295594122359205</v>
      </c>
      <c r="GP350" s="862">
        <v>9.783737964763084E-2</v>
      </c>
      <c r="GQ350" s="862">
        <v>9.783737964763084E-2</v>
      </c>
      <c r="GR350" s="862">
        <v>9.783737964763084E-2</v>
      </c>
      <c r="GS350" s="862">
        <v>9.783737964763084E-2</v>
      </c>
      <c r="GT350" s="862">
        <v>9.783737964763084E-2</v>
      </c>
      <c r="GU350" s="862">
        <v>9.783737964763084E-2</v>
      </c>
      <c r="GV350" s="862">
        <v>9.783737964763084E-2</v>
      </c>
      <c r="GW350" s="862">
        <v>0.11696185718633068</v>
      </c>
      <c r="GX350" s="862">
        <v>0.11696185718633068</v>
      </c>
      <c r="GY350" s="862">
        <v>0.11696185718633068</v>
      </c>
      <c r="GZ350" s="862">
        <v>0.11696185718633068</v>
      </c>
      <c r="HA350" s="862">
        <v>0.11696185718633068</v>
      </c>
      <c r="HB350" s="862">
        <v>-3.3301093525808234E-2</v>
      </c>
      <c r="HC350" s="862">
        <v>-3.3301093525808234E-2</v>
      </c>
      <c r="HD350" s="862">
        <v>-3.3301093525808234E-2</v>
      </c>
      <c r="HE350" s="862">
        <v>-3.3301093525808234E-2</v>
      </c>
      <c r="HF350" s="862">
        <v>-3.3458442814929157E-2</v>
      </c>
      <c r="HG350" s="862">
        <v>-3.3458442814929157E-2</v>
      </c>
      <c r="HH350" s="862">
        <v>-3.3458442814929157E-2</v>
      </c>
      <c r="HI350" s="862">
        <v>-3.3458442814929157E-2</v>
      </c>
      <c r="HJ350" s="862">
        <v>-3.3458442814929157E-2</v>
      </c>
      <c r="HK350" s="862">
        <v>-3.3458442814929157E-2</v>
      </c>
      <c r="HL350" s="862">
        <v>-3.3458442814929157E-2</v>
      </c>
      <c r="HM350" s="862">
        <v>-3.3458442814929157E-2</v>
      </c>
      <c r="HN350" s="862">
        <v>3.3963557389357746E-2</v>
      </c>
      <c r="HO350" s="862">
        <v>3.3963557389357746E-2</v>
      </c>
      <c r="HP350" s="862">
        <v>3.3963557389357746E-2</v>
      </c>
      <c r="HQ350" s="862">
        <v>3.3963557389357746E-2</v>
      </c>
      <c r="HR350" s="862">
        <v>3.3963557389357746E-2</v>
      </c>
      <c r="HS350" s="862">
        <v>3.3963557389357746E-2</v>
      </c>
      <c r="HT350" s="862">
        <v>3.3963557389357746E-2</v>
      </c>
      <c r="HU350" s="862">
        <v>0</v>
      </c>
      <c r="HV350" s="862">
        <v>0</v>
      </c>
      <c r="HW350" s="862">
        <v>0</v>
      </c>
      <c r="HX350" s="862">
        <v>0</v>
      </c>
      <c r="HY350" s="862">
        <v>0</v>
      </c>
      <c r="HZ350" s="862">
        <v>0</v>
      </c>
      <c r="IA350" s="862">
        <v>-9.8476194310777032E-3</v>
      </c>
      <c r="IB350" s="862">
        <v>-9.8476194310777032E-3</v>
      </c>
      <c r="IC350" s="862">
        <v>-9.8476194310777032E-3</v>
      </c>
      <c r="ID350" s="862">
        <v>0.53767627689256248</v>
      </c>
      <c r="IE350" s="862">
        <v>0.53767627689256248</v>
      </c>
      <c r="IF350" s="862">
        <v>0.53767627689256248</v>
      </c>
      <c r="IG350" s="862">
        <v>0.53767627689256248</v>
      </c>
      <c r="IH350" s="862">
        <v>-0.23378408430687081</v>
      </c>
      <c r="II350" s="862">
        <v>-0.23114132350293026</v>
      </c>
      <c r="IJ350" s="862">
        <v>-0.23114132350293026</v>
      </c>
      <c r="IK350" s="862">
        <v>-0.23114132350293026</v>
      </c>
      <c r="IL350" s="862">
        <v>-0.23114132350293026</v>
      </c>
      <c r="IM350" s="862">
        <v>-0.23114132350293026</v>
      </c>
      <c r="IN350" s="862">
        <v>-0.23114132350293026</v>
      </c>
      <c r="IO350" s="862">
        <v>-0.23114132350293026</v>
      </c>
      <c r="IP350" s="862">
        <v>-0.45494381536150108</v>
      </c>
      <c r="IQ350" s="862">
        <v>-0.45494381536150108</v>
      </c>
      <c r="IR350" s="862">
        <v>-0.45494381536150108</v>
      </c>
      <c r="IS350" s="862">
        <v>-0.45494381536150108</v>
      </c>
      <c r="IT350" s="862">
        <v>-0.45494381536150108</v>
      </c>
      <c r="IU350" s="862">
        <v>-0.45494381536150108</v>
      </c>
      <c r="IV350" s="862">
        <v>-0.45494381536150108</v>
      </c>
      <c r="IW350" s="862">
        <v>-0.26459077350852134</v>
      </c>
      <c r="IX350" s="862">
        <v>-0.26459077350852134</v>
      </c>
      <c r="IY350" s="862">
        <v>-0.26459077350852134</v>
      </c>
      <c r="IZ350" s="862">
        <v>-0.26459077350852134</v>
      </c>
      <c r="JA350" s="862">
        <v>-0.26459077350852134</v>
      </c>
      <c r="JB350" s="862">
        <v>-7.8536465942056211E-3</v>
      </c>
      <c r="JC350" s="862">
        <v>-7.8536465942056211E-3</v>
      </c>
      <c r="JD350" s="862">
        <v>-7.8536465942056211E-3</v>
      </c>
      <c r="JE350" s="862">
        <v>-7.8536465942056211E-3</v>
      </c>
      <c r="JF350" s="862">
        <v>-0.21413403401554909</v>
      </c>
      <c r="JG350" s="862">
        <v>-0.21413403401554909</v>
      </c>
      <c r="JH350" s="862">
        <v>-0.21413403401554909</v>
      </c>
      <c r="JI350" s="862">
        <v>-0.21413403401554909</v>
      </c>
      <c r="JJ350" s="862">
        <v>-0.21413403401554909</v>
      </c>
      <c r="JK350" s="862">
        <v>-0.21413403401554909</v>
      </c>
      <c r="JL350" s="862">
        <v>-0.21413403401554909</v>
      </c>
      <c r="JM350" s="862">
        <v>-0.21413403401554909</v>
      </c>
      <c r="JN350" s="862">
        <v>0.15283600825210275</v>
      </c>
      <c r="JO350" s="862">
        <v>0.15283600825210275</v>
      </c>
      <c r="JP350" s="862">
        <v>0.15283600825210275</v>
      </c>
      <c r="JQ350" s="862">
        <v>0.15283600825210275</v>
      </c>
      <c r="JR350" s="862">
        <v>0.15283600825210275</v>
      </c>
      <c r="JS350" s="862">
        <v>0.15283600825210275</v>
      </c>
      <c r="JT350" s="862">
        <v>0.15283600825210275</v>
      </c>
      <c r="JU350" s="862">
        <v>-1.992456532443132E-2</v>
      </c>
      <c r="JV350" s="862">
        <v>-1.992456532443132E-2</v>
      </c>
      <c r="JW350" s="862">
        <v>-1.992456532443132E-2</v>
      </c>
      <c r="JX350" s="862">
        <v>-1.992456532443132E-2</v>
      </c>
      <c r="JY350" s="862">
        <v>-2.3068393412553956E-2</v>
      </c>
      <c r="JZ350" s="862">
        <v>-2.3068393412553956E-2</v>
      </c>
      <c r="KA350" s="862">
        <v>-3.9390477724301931E-2</v>
      </c>
      <c r="KB350" s="862">
        <v>-3.9390477724301931E-2</v>
      </c>
      <c r="KC350" s="862">
        <v>-3.9390477724301931E-2</v>
      </c>
      <c r="KD350" s="862">
        <v>0.44434232363259163</v>
      </c>
      <c r="KE350" s="862">
        <v>0.44434232363259163</v>
      </c>
      <c r="KF350" s="862">
        <v>0.44434232363259163</v>
      </c>
      <c r="KG350" s="862">
        <v>0.44434232363259163</v>
      </c>
      <c r="KH350" s="862">
        <v>-5.8311173683728512E-2</v>
      </c>
      <c r="KI350" s="862">
        <v>-5.8311173683728512E-2</v>
      </c>
      <c r="KJ350" s="862">
        <v>-5.8311173683728512E-2</v>
      </c>
      <c r="KK350" s="862">
        <v>-5.8311173683728512E-2</v>
      </c>
      <c r="KL350" s="862">
        <v>-5.8311173683728512E-2</v>
      </c>
      <c r="KM350" s="862">
        <v>-5.8311173683728512E-2</v>
      </c>
      <c r="KN350" s="862">
        <v>-5.8311173683728512E-2</v>
      </c>
      <c r="KO350" s="862">
        <v>-5.8311173683728512E-2</v>
      </c>
      <c r="KP350" s="862">
        <v>-5.6256493297381027E-2</v>
      </c>
      <c r="KQ350" s="862">
        <v>-5.6256493297381027E-2</v>
      </c>
      <c r="KR350" s="862">
        <v>-5.6256493297381027E-2</v>
      </c>
      <c r="KS350" s="862">
        <v>-5.6256493297381027E-2</v>
      </c>
      <c r="KT350" s="862">
        <v>-5.6256493297381027E-2</v>
      </c>
      <c r="KU350" s="862">
        <v>-5.6256493297381027E-2</v>
      </c>
      <c r="KV350" s="862">
        <v>-5.6256493297381027E-2</v>
      </c>
      <c r="KW350" s="862">
        <v>-2.309544404196906E-2</v>
      </c>
      <c r="KX350" s="862">
        <v>-2.309544404196906E-2</v>
      </c>
      <c r="KY350" s="862">
        <v>-2.309544404196906E-2</v>
      </c>
      <c r="KZ350" s="862">
        <v>-2.309544404196906E-2</v>
      </c>
      <c r="LA350" s="862">
        <v>-2.309544404196906E-2</v>
      </c>
      <c r="LB350" s="862">
        <v>-0.44860882228283039</v>
      </c>
      <c r="LC350" s="862">
        <v>-0.44860882228283039</v>
      </c>
      <c r="LD350" s="862">
        <v>-0.44860882228283039</v>
      </c>
      <c r="LE350" s="862">
        <v>-0.44860882228283039</v>
      </c>
      <c r="LF350" s="862">
        <v>-0.53533508503888072</v>
      </c>
      <c r="LG350" s="862">
        <v>-0.53533508503888072</v>
      </c>
      <c r="LH350" s="862">
        <v>-0.53533508503888072</v>
      </c>
      <c r="LI350" s="862">
        <v>-0.53533508503888072</v>
      </c>
      <c r="LJ350" s="862">
        <v>-0.53533508503888072</v>
      </c>
      <c r="LK350" s="862">
        <v>-0.53533508503888072</v>
      </c>
      <c r="LL350" s="862">
        <v>-0.53533508503888072</v>
      </c>
      <c r="LM350" s="862">
        <v>-0.53533508503888072</v>
      </c>
      <c r="LN350" s="862">
        <v>-0.34812646324090224</v>
      </c>
      <c r="LO350" s="862">
        <v>-0.34812646324090224</v>
      </c>
      <c r="LP350" s="862">
        <v>-0.34812646324090224</v>
      </c>
      <c r="LQ350" s="862">
        <v>-0.34812646324090224</v>
      </c>
      <c r="LR350" s="862">
        <v>-0.34812646324090224</v>
      </c>
      <c r="LS350" s="862">
        <v>-0.34812646324090224</v>
      </c>
      <c r="LT350" s="862">
        <v>-0.34812646324090224</v>
      </c>
      <c r="LU350" s="862">
        <v>0</v>
      </c>
      <c r="LV350" s="862">
        <v>0</v>
      </c>
      <c r="LW350" s="862">
        <v>0</v>
      </c>
      <c r="LX350" s="862">
        <v>0</v>
      </c>
      <c r="LY350" s="862">
        <v>0</v>
      </c>
      <c r="LZ350" s="862">
        <v>0</v>
      </c>
      <c r="MA350" s="862">
        <v>0</v>
      </c>
      <c r="MB350" s="862">
        <v>0</v>
      </c>
      <c r="MC350" s="862">
        <v>0</v>
      </c>
      <c r="MD350" s="862">
        <v>0.59477165347928285</v>
      </c>
      <c r="ME350" s="862">
        <v>0.59477165347928285</v>
      </c>
      <c r="MF350" s="862">
        <v>0.59477165347928285</v>
      </c>
      <c r="MG350" s="862">
        <v>0.59477165347928285</v>
      </c>
      <c r="MH350" s="862">
        <v>-6.7790507756432916E-2</v>
      </c>
      <c r="MI350" s="862">
        <v>-6.7790507756432916E-2</v>
      </c>
      <c r="MJ350" s="862">
        <v>-6.7790507756432916E-2</v>
      </c>
      <c r="MK350" s="862">
        <v>-6.7790507756432916E-2</v>
      </c>
      <c r="ML350" s="862">
        <v>-6.7790507756432916E-2</v>
      </c>
      <c r="MM350" s="862">
        <v>-6.7790507756432916E-2</v>
      </c>
      <c r="MN350" s="862">
        <v>-6.7790507756432916E-2</v>
      </c>
      <c r="MO350" s="862">
        <v>-6.7790507756432916E-2</v>
      </c>
      <c r="MP350" s="862">
        <v>0.85363113742559982</v>
      </c>
      <c r="MQ350" s="862">
        <v>0.85363113742559982</v>
      </c>
      <c r="MR350" s="862">
        <v>0.85363113742559982</v>
      </c>
      <c r="MS350" s="862">
        <v>0.85363113742559982</v>
      </c>
      <c r="MT350" s="862">
        <v>0.85363113742559982</v>
      </c>
      <c r="MU350" s="862">
        <v>0.85363113742559982</v>
      </c>
      <c r="MV350" s="862">
        <v>0.85363113742559982</v>
      </c>
      <c r="MW350" s="862">
        <v>0.35520141998073029</v>
      </c>
      <c r="MX350" s="862">
        <v>0.35520141998073029</v>
      </c>
      <c r="MY350" s="862">
        <v>0.35520141998073029</v>
      </c>
      <c r="MZ350" s="862">
        <v>0.35520141998073029</v>
      </c>
      <c r="NA350" s="862">
        <v>0.35520141998073029</v>
      </c>
      <c r="NB350" s="862">
        <v>4.9951640288711019E-2</v>
      </c>
      <c r="NC350" s="862">
        <v>4.9951640288711019E-2</v>
      </c>
      <c r="ND350" s="862">
        <v>4.9951640288711019E-2</v>
      </c>
      <c r="NE350" s="862">
        <v>4.9951640288711019E-2</v>
      </c>
      <c r="NF350" s="862">
        <v>-6.6916885629844103E-3</v>
      </c>
      <c r="NG350" s="862">
        <v>-6.6916885629844103E-3</v>
      </c>
      <c r="NH350" s="862">
        <v>-6.6916885629844103E-3</v>
      </c>
      <c r="NI350" s="862">
        <v>-6.6916885629844103E-3</v>
      </c>
      <c r="NJ350" s="862">
        <v>-6.6916885629844103E-3</v>
      </c>
      <c r="NK350" s="862">
        <v>-6.6916885629844103E-3</v>
      </c>
      <c r="NL350" s="862">
        <v>-6.6916885629844103E-3</v>
      </c>
      <c r="NM350" s="862">
        <v>-6.6916885629844103E-3</v>
      </c>
      <c r="NN350" s="862">
        <v>-0.34812646324090224</v>
      </c>
      <c r="NO350" s="862">
        <v>-0.34812646324090224</v>
      </c>
      <c r="NP350" s="862">
        <v>-0.34812646324090224</v>
      </c>
      <c r="NQ350" s="862">
        <v>-0.34812646324090224</v>
      </c>
      <c r="NR350" s="862">
        <v>-0.34812646324090224</v>
      </c>
      <c r="NS350" s="862">
        <v>-0.34812646324090224</v>
      </c>
      <c r="NT350" s="862">
        <v>-0.34812646324090224</v>
      </c>
      <c r="NU350" s="862">
        <v>0</v>
      </c>
      <c r="NV350" s="862">
        <v>0</v>
      </c>
      <c r="NW350" s="862">
        <v>0</v>
      </c>
      <c r="NX350" s="862">
        <v>0</v>
      </c>
      <c r="NY350" s="862">
        <v>0</v>
      </c>
      <c r="NZ350" s="862">
        <v>0</v>
      </c>
      <c r="OA350" s="862">
        <v>0</v>
      </c>
      <c r="OB350" s="862">
        <v>0</v>
      </c>
      <c r="OC350" s="862">
        <v>0</v>
      </c>
      <c r="OD350" s="862">
        <v>0.59477165347928285</v>
      </c>
      <c r="OE350" s="862">
        <v>0.59477165347928285</v>
      </c>
      <c r="OF350" s="862">
        <v>0.59477165347928285</v>
      </c>
      <c r="OG350" s="862">
        <v>0.59477165347928285</v>
      </c>
      <c r="OH350" s="862">
        <v>-6.7790507756432916E-2</v>
      </c>
      <c r="OI350" s="862">
        <v>-6.7790507756432916E-2</v>
      </c>
      <c r="OJ350" s="862">
        <v>-6.7790507756432916E-2</v>
      </c>
      <c r="OK350" s="862">
        <v>-6.7790507756432916E-2</v>
      </c>
      <c r="OL350" s="862">
        <v>-6.7790507756432916E-2</v>
      </c>
      <c r="OM350" s="862">
        <v>-6.7790507756432916E-2</v>
      </c>
      <c r="ON350" s="862">
        <v>-6.7790507756432916E-2</v>
      </c>
      <c r="OO350" s="862">
        <v>-6.7790507756432916E-2</v>
      </c>
      <c r="OP350" s="862">
        <v>0.85363113742559982</v>
      </c>
      <c r="OQ350" s="862">
        <v>0.85363113742559982</v>
      </c>
      <c r="OR350" s="862">
        <v>0.85363113742559982</v>
      </c>
      <c r="OS350" s="862">
        <v>0.85363113742559982</v>
      </c>
      <c r="OT350" s="862">
        <v>0.85363113742559982</v>
      </c>
      <c r="OU350" s="862">
        <v>0.85363113742559982</v>
      </c>
      <c r="OV350" s="862">
        <v>0.85363113742559982</v>
      </c>
      <c r="OW350" s="862">
        <v>0.35520141998073029</v>
      </c>
      <c r="OX350" s="862">
        <v>0.35520141998073029</v>
      </c>
      <c r="OY350" s="862">
        <v>0.35520141998073029</v>
      </c>
      <c r="OZ350" s="862">
        <v>0.35520141998073029</v>
      </c>
      <c r="PA350" s="862">
        <v>0.35520141998073029</v>
      </c>
      <c r="PB350" s="862">
        <v>4.9951640288711019E-2</v>
      </c>
      <c r="PC350" s="862">
        <v>4.9951640288711019E-2</v>
      </c>
      <c r="PD350" s="862">
        <v>4.9951640288711019E-2</v>
      </c>
      <c r="PE350" s="862">
        <v>4.9951640288711019E-2</v>
      </c>
      <c r="PF350" s="862">
        <v>-6.6916885629844103E-3</v>
      </c>
      <c r="PG350" s="862">
        <v>-6.6916885629844103E-3</v>
      </c>
      <c r="PH350" s="862">
        <v>-6.6916885629844103E-3</v>
      </c>
      <c r="PI350" s="862">
        <v>-6.6916885629844103E-3</v>
      </c>
      <c r="PJ350" s="862">
        <v>-6.6916885629844103E-3</v>
      </c>
      <c r="PK350" s="862">
        <v>-6.6916885629844103E-3</v>
      </c>
      <c r="PL350" s="862">
        <v>-6.6916885629844103E-3</v>
      </c>
      <c r="PM350" s="862">
        <v>-6.6916885629844103E-3</v>
      </c>
      <c r="PN350" s="862">
        <v>-0.34812646324090224</v>
      </c>
      <c r="PO350" s="862">
        <v>-0.34812646324090224</v>
      </c>
      <c r="PP350" s="862">
        <v>-0.34812646324090224</v>
      </c>
      <c r="PQ350" s="862">
        <v>-0.34812646324090224</v>
      </c>
      <c r="PR350" s="862">
        <v>-0.34812646324090224</v>
      </c>
      <c r="PS350" s="862">
        <v>-0.34812646324090224</v>
      </c>
      <c r="PT350" s="862">
        <v>-0.34812646324090224</v>
      </c>
      <c r="PU350" s="862">
        <v>0</v>
      </c>
      <c r="PV350" s="862">
        <v>0</v>
      </c>
      <c r="PW350" s="862">
        <v>0</v>
      </c>
      <c r="PX350" s="862">
        <v>0</v>
      </c>
      <c r="PY350" s="862">
        <v>0</v>
      </c>
      <c r="PZ350" s="862">
        <v>0</v>
      </c>
      <c r="QA350" s="862">
        <v>0</v>
      </c>
      <c r="QB350" s="862">
        <v>0</v>
      </c>
      <c r="QC350" s="862">
        <v>0</v>
      </c>
      <c r="QD350" s="862">
        <v>0.59477165347928285</v>
      </c>
      <c r="QE350" s="862">
        <v>0.59477165347928285</v>
      </c>
      <c r="QF350" s="862">
        <v>0.59477165347928285</v>
      </c>
      <c r="QG350" s="862">
        <v>0.59477165347928285</v>
      </c>
      <c r="QH350" s="862">
        <v>-6.7790507756432916E-2</v>
      </c>
      <c r="QI350" s="862">
        <v>-6.7790507756432916E-2</v>
      </c>
      <c r="QJ350" s="862">
        <v>-6.7790507756432916E-2</v>
      </c>
      <c r="QK350" s="862">
        <v>-6.7790507756432916E-2</v>
      </c>
      <c r="QL350" s="862">
        <v>-6.7790507756432916E-2</v>
      </c>
      <c r="QM350" s="862">
        <v>-6.7790507756432916E-2</v>
      </c>
      <c r="QN350" s="862">
        <v>-6.7790507756432916E-2</v>
      </c>
      <c r="QO350" s="862">
        <v>-6.7790507756432916E-2</v>
      </c>
      <c r="QP350" s="862">
        <v>0.85363113742559982</v>
      </c>
      <c r="QQ350" s="862">
        <v>0.85363113742559982</v>
      </c>
      <c r="QR350" s="862">
        <v>0.85363113742559982</v>
      </c>
      <c r="QS350" s="862">
        <v>0.85363113742559982</v>
      </c>
      <c r="QT350" s="862">
        <v>0.85363113742559982</v>
      </c>
      <c r="QU350" s="862">
        <v>0.85363113742559982</v>
      </c>
      <c r="QV350" s="862">
        <v>0.85363113742559982</v>
      </c>
      <c r="QW350" s="862">
        <v>0.35520141998073029</v>
      </c>
      <c r="QX350" s="862">
        <v>0.35520141998073029</v>
      </c>
      <c r="QY350" s="862">
        <v>0.35520141998073029</v>
      </c>
      <c r="QZ350" s="862">
        <v>0.35520141998073029</v>
      </c>
      <c r="RA350" s="862">
        <v>0.35520141998073029</v>
      </c>
      <c r="RB350" s="862">
        <v>4.9951640288711019E-2</v>
      </c>
      <c r="RC350" s="862">
        <v>4.9951640288711019E-2</v>
      </c>
      <c r="RD350" s="862">
        <v>4.9951640288711019E-2</v>
      </c>
      <c r="RE350" s="862">
        <v>4.9951640288711019E-2</v>
      </c>
      <c r="RF350" s="862">
        <v>-6.6916885629844103E-3</v>
      </c>
      <c r="RG350" s="862">
        <v>-6.6916885629844103E-3</v>
      </c>
      <c r="RH350" s="862">
        <v>-6.6916885629844103E-3</v>
      </c>
      <c r="RI350" s="862">
        <v>-6.6916885629844103E-3</v>
      </c>
      <c r="RJ350" s="862">
        <v>-6.6916885629844103E-3</v>
      </c>
      <c r="RK350" s="862">
        <v>-6.6916885629844103E-3</v>
      </c>
      <c r="RL350" s="862">
        <v>-6.6916885629844103E-3</v>
      </c>
      <c r="RM350" s="862">
        <v>-6.6916885629844103E-3</v>
      </c>
      <c r="RN350" s="862">
        <v>-0.34812646324090224</v>
      </c>
      <c r="RO350" s="862">
        <v>-0.34812646324090224</v>
      </c>
      <c r="RP350" s="862">
        <v>-0.34812646324090224</v>
      </c>
      <c r="RQ350" s="862">
        <v>-0.34812646324090224</v>
      </c>
      <c r="RR350" s="862">
        <v>-0.34812646324090224</v>
      </c>
      <c r="RS350" s="862">
        <v>-0.34812646324090224</v>
      </c>
      <c r="RT350" s="862">
        <v>-0.34812646324090224</v>
      </c>
      <c r="RU350" s="862">
        <v>0</v>
      </c>
      <c r="RV350" s="862">
        <v>0</v>
      </c>
      <c r="RW350" s="862">
        <v>0</v>
      </c>
      <c r="RX350" s="862">
        <v>0</v>
      </c>
      <c r="RY350" s="862">
        <v>0</v>
      </c>
      <c r="RZ350" s="862">
        <v>0</v>
      </c>
      <c r="SA350" s="862">
        <v>0</v>
      </c>
      <c r="SB350" s="862">
        <v>0</v>
      </c>
      <c r="SC350" s="862">
        <v>0</v>
      </c>
      <c r="SD350" s="862">
        <v>0.59477165347928285</v>
      </c>
      <c r="SE350" s="862">
        <v>0.59477165347928285</v>
      </c>
      <c r="SF350" s="862">
        <v>0.59477165347928285</v>
      </c>
      <c r="SG350" s="862">
        <v>0.59477165347928285</v>
      </c>
      <c r="SH350" s="862">
        <v>-6.7790507756432916E-2</v>
      </c>
      <c r="SI350" s="862">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935</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931</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932</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933</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939</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931</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932</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933</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623</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624</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625</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756</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757</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758</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759</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760</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761</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762</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438</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420</v>
      </c>
      <c r="B5" s="330">
        <v>1</v>
      </c>
    </row>
    <row r="6" spans="1:2" ht="7.35" customHeight="1" x14ac:dyDescent="0.25"/>
    <row r="7" spans="1:2" x14ac:dyDescent="0.25">
      <c r="A7" s="73" t="s">
        <v>421</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910</v>
      </c>
      <c r="B25" s="330">
        <v>1</v>
      </c>
    </row>
    <row r="26" spans="1:2" x14ac:dyDescent="0.25">
      <c r="A26" s="73" t="s">
        <v>911</v>
      </c>
      <c r="B26" s="330">
        <v>1</v>
      </c>
    </row>
    <row r="27" spans="1:2" x14ac:dyDescent="0.25">
      <c r="A27" s="73" t="s">
        <v>912</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910</v>
      </c>
      <c r="B35" s="330">
        <v>1</v>
      </c>
    </row>
    <row r="36" spans="1:2" x14ac:dyDescent="0.25">
      <c r="A36" s="73" t="s">
        <v>911</v>
      </c>
      <c r="B36" s="330">
        <v>1</v>
      </c>
    </row>
    <row r="37" spans="1:2" x14ac:dyDescent="0.25">
      <c r="A37" s="73" t="s">
        <v>912</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910</v>
      </c>
      <c r="B45" s="330">
        <v>1</v>
      </c>
    </row>
    <row r="46" spans="1:2" x14ac:dyDescent="0.25">
      <c r="A46" s="73" t="s">
        <v>911</v>
      </c>
      <c r="B46" s="330">
        <v>1</v>
      </c>
    </row>
    <row r="47" spans="1:2" x14ac:dyDescent="0.25">
      <c r="A47" s="73" t="s">
        <v>912</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7">
        <f>MIN(364,INT((C54 - DATE(YEAR(C54),1,1))))</f>
        <v>104</v>
      </c>
      <c r="C54" s="1045">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968</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1013</v>
      </c>
      <c r="J16" s="883">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2"/>
      <c r="H17" s="882"/>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2"/>
      <c r="H18" s="882"/>
      <c r="I18" s="711" t="s">
        <v>966</v>
      </c>
      <c r="J18" s="711"/>
      <c r="K18" s="110" t="s">
        <v>965</v>
      </c>
      <c r="L18" s="844"/>
      <c r="M18" s="845">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2"/>
      <c r="H19" s="882"/>
      <c r="I19" s="101" t="s">
        <v>774</v>
      </c>
      <c r="J19" s="205"/>
      <c r="K19" s="841"/>
      <c r="L19" s="841"/>
      <c r="M19" s="842"/>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1121</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1122</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1123</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4"/>
      <c r="H31" s="984"/>
      <c r="I31" s="984"/>
      <c r="J31" s="984"/>
      <c r="K31" s="984"/>
      <c r="L31" s="984"/>
      <c r="M31" s="984"/>
      <c r="N31" s="984"/>
      <c r="O31" s="984"/>
      <c r="P31" s="984"/>
      <c r="Q31" s="984"/>
      <c r="R31" s="984"/>
      <c r="S31" s="984"/>
      <c r="T31" s="984"/>
      <c r="U31" s="984"/>
      <c r="V31" s="984"/>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4"/>
      <c r="M32" s="984"/>
      <c r="N32" s="984"/>
      <c r="O32" s="984"/>
      <c r="P32" s="984"/>
      <c r="Q32" s="984"/>
      <c r="R32" s="984"/>
      <c r="S32" s="984"/>
      <c r="T32" s="984"/>
      <c r="U32" s="984"/>
      <c r="V32" s="984"/>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848</v>
      </c>
      <c r="K34" s="735" t="s">
        <v>419</v>
      </c>
      <c r="L34" s="735" t="s">
        <v>817</v>
      </c>
      <c r="M34" s="735" t="s">
        <v>818</v>
      </c>
      <c r="N34" s="735" t="s">
        <v>819</v>
      </c>
      <c r="O34" s="735" t="s">
        <v>820</v>
      </c>
      <c r="P34" s="735" t="s">
        <v>821</v>
      </c>
      <c r="Q34" s="735" t="s">
        <v>822</v>
      </c>
      <c r="R34" s="735" t="s">
        <v>823</v>
      </c>
      <c r="S34" s="735" t="s">
        <v>824</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1124</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9"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9"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9"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9"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9"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9"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9"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9"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9"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9"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9"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9"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9"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9" t="str">
        <f>General!H30</f>
        <v>w</v>
      </c>
      <c r="H72" s="360">
        <v>3.5</v>
      </c>
      <c r="I72" s="210"/>
      <c r="J72" s="211"/>
      <c r="K72" s="84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9" t="str">
        <f>General!H31</f>
        <v>wd</v>
      </c>
      <c r="H73" s="360">
        <v>3.5</v>
      </c>
      <c r="I73" s="210"/>
      <c r="J73" s="211"/>
      <c r="K73" s="84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9"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9"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1065</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6"/>
      <c r="K87" s="946"/>
      <c r="L87" s="946"/>
      <c r="M87" s="946"/>
      <c r="N87" s="946"/>
      <c r="O87" s="946"/>
      <c r="P87" s="946"/>
      <c r="Q87" s="946"/>
      <c r="R87" s="946"/>
      <c r="S87" s="946"/>
      <c r="T87" s="946"/>
      <c r="U87" s="946"/>
      <c r="V87" s="946"/>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6"/>
      <c r="M88" s="946"/>
      <c r="N88" s="946"/>
      <c r="O88" s="946"/>
      <c r="P88" s="946"/>
      <c r="Q88" s="946"/>
      <c r="R88" s="946"/>
      <c r="S88" s="946"/>
      <c r="T88" s="946"/>
      <c r="U88" s="946"/>
      <c r="V88" s="946"/>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5"/>
      <c r="Q89" s="945"/>
      <c r="R89" s="945"/>
      <c r="S89" s="946"/>
      <c r="T89" s="946"/>
      <c r="U89" s="946"/>
      <c r="V89" s="946"/>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5"/>
      <c r="Q90" s="945"/>
      <c r="R90" s="945"/>
      <c r="S90" s="946"/>
      <c r="T90" s="946"/>
      <c r="U90" s="946"/>
      <c r="V90" s="946"/>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2" t="s">
        <v>1070</v>
      </c>
      <c r="H92" s="949"/>
      <c r="I92" s="949"/>
      <c r="J92" s="949"/>
      <c r="K92" s="272"/>
      <c r="L92" s="272"/>
      <c r="M92" s="272"/>
      <c r="N92" s="949"/>
      <c r="O92" s="949"/>
      <c r="P92" s="949"/>
      <c r="Q92" s="949"/>
      <c r="R92" s="949"/>
      <c r="S92" s="949"/>
      <c r="T92" s="949"/>
      <c r="U92" s="949"/>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50" t="s">
        <v>1066</v>
      </c>
      <c r="J93" s="950" t="s">
        <v>1067</v>
      </c>
      <c r="K93" s="950" t="s">
        <v>1068</v>
      </c>
      <c r="L93" s="950" t="s">
        <v>1069</v>
      </c>
      <c r="M93" s="272"/>
      <c r="N93" s="949"/>
      <c r="O93" s="949"/>
      <c r="P93" s="949"/>
      <c r="Q93" s="949"/>
      <c r="R93" s="949"/>
      <c r="S93" s="949"/>
      <c r="T93" s="949"/>
      <c r="U93" s="949"/>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8" t="str">
        <f>General!H17</f>
        <v>b</v>
      </c>
      <c r="I94" s="951">
        <v>0.9</v>
      </c>
      <c r="J94" s="951">
        <v>1.1000000000000001</v>
      </c>
      <c r="K94" s="951">
        <v>0.7</v>
      </c>
      <c r="L94" s="951">
        <v>0.95</v>
      </c>
      <c r="M94" s="272"/>
      <c r="N94" s="949"/>
      <c r="O94" s="949"/>
      <c r="P94" s="949"/>
      <c r="Q94" s="949"/>
      <c r="R94" s="949"/>
      <c r="S94" s="949"/>
      <c r="T94" s="949"/>
      <c r="U94" s="949"/>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8" t="str">
        <f>General!H18</f>
        <v>bd</v>
      </c>
      <c r="I95" s="951">
        <v>0.9</v>
      </c>
      <c r="J95" s="951">
        <v>1.1000000000000001</v>
      </c>
      <c r="K95" s="951">
        <v>0.7</v>
      </c>
      <c r="L95" s="951">
        <v>0.95</v>
      </c>
      <c r="M95" s="272"/>
      <c r="N95" s="949"/>
      <c r="O95" s="949"/>
      <c r="P95" s="949"/>
      <c r="Q95" s="949"/>
      <c r="R95" s="949"/>
      <c r="S95" s="949"/>
      <c r="T95" s="949"/>
      <c r="U95" s="949"/>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8" t="str">
        <f>General!H19</f>
        <v>f</v>
      </c>
      <c r="I96" s="951">
        <v>0.9</v>
      </c>
      <c r="J96" s="951">
        <v>1.1000000000000001</v>
      </c>
      <c r="K96" s="951">
        <v>0.7</v>
      </c>
      <c r="L96" s="951">
        <v>0.95</v>
      </c>
      <c r="M96" s="272"/>
      <c r="N96" s="949"/>
      <c r="O96" s="949"/>
      <c r="P96" s="949"/>
      <c r="Q96" s="949"/>
      <c r="R96" s="949"/>
      <c r="S96" s="949"/>
      <c r="T96" s="949"/>
      <c r="U96" s="949"/>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8" t="str">
        <f>General!H20</f>
        <v>h</v>
      </c>
      <c r="I97" s="951">
        <v>0.9</v>
      </c>
      <c r="J97" s="951">
        <v>1.1000000000000001</v>
      </c>
      <c r="K97" s="951">
        <v>0.7</v>
      </c>
      <c r="L97" s="951">
        <v>0.95</v>
      </c>
      <c r="M97" s="272"/>
      <c r="N97" s="949"/>
      <c r="O97" s="949"/>
      <c r="P97" s="949"/>
      <c r="Q97" s="949"/>
      <c r="R97" s="949"/>
      <c r="S97" s="949"/>
      <c r="T97" s="949"/>
      <c r="U97" s="949"/>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8" t="str">
        <f>General!H21</f>
        <v>i</v>
      </c>
      <c r="I98" s="951">
        <v>0.9</v>
      </c>
      <c r="J98" s="951">
        <v>1.1000000000000001</v>
      </c>
      <c r="K98" s="951">
        <v>0.7</v>
      </c>
      <c r="L98" s="951">
        <v>0.95</v>
      </c>
      <c r="M98" s="272"/>
      <c r="N98" s="949"/>
      <c r="O98" s="949"/>
      <c r="P98" s="949"/>
      <c r="Q98" s="949"/>
      <c r="R98" s="949"/>
      <c r="S98" s="949"/>
      <c r="T98" s="949"/>
      <c r="U98" s="949"/>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8" t="str">
        <f>General!H22</f>
        <v>k</v>
      </c>
      <c r="I99" s="951">
        <v>0.9</v>
      </c>
      <c r="J99" s="951">
        <v>1.1000000000000001</v>
      </c>
      <c r="K99" s="951">
        <v>0.7</v>
      </c>
      <c r="L99" s="951">
        <v>0.95</v>
      </c>
      <c r="M99" s="272"/>
      <c r="N99" s="949"/>
      <c r="O99" s="949"/>
      <c r="P99" s="949"/>
      <c r="Q99" s="949"/>
      <c r="R99" s="949"/>
      <c r="S99" s="949"/>
      <c r="T99" s="949"/>
      <c r="U99" s="949"/>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8" t="str">
        <f>General!H23</f>
        <v>l</v>
      </c>
      <c r="I100" s="951">
        <v>0.9</v>
      </c>
      <c r="J100" s="951">
        <v>1.1000000000000001</v>
      </c>
      <c r="K100" s="951">
        <v>0.7</v>
      </c>
      <c r="L100" s="951">
        <v>0.95</v>
      </c>
      <c r="M100" s="272"/>
      <c r="N100" s="949"/>
      <c r="O100" s="949"/>
      <c r="P100" s="949"/>
      <c r="Q100" s="949"/>
      <c r="R100" s="949"/>
      <c r="S100" s="949"/>
      <c r="T100" s="949"/>
      <c r="U100" s="949"/>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8" t="str">
        <f>General!H24</f>
        <v>o</v>
      </c>
      <c r="I101" s="951">
        <v>0.9</v>
      </c>
      <c r="J101" s="951">
        <v>1.1000000000000001</v>
      </c>
      <c r="K101" s="951">
        <v>0.7</v>
      </c>
      <c r="L101" s="951">
        <v>0.95</v>
      </c>
      <c r="M101" s="272"/>
      <c r="N101" s="949"/>
      <c r="O101" s="949"/>
      <c r="P101" s="949"/>
      <c r="Q101" s="949"/>
      <c r="R101" s="949"/>
      <c r="S101" s="949"/>
      <c r="T101" s="949"/>
      <c r="U101" s="949"/>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8" t="str">
        <f>General!H25</f>
        <v>od</v>
      </c>
      <c r="I102" s="951">
        <v>0.9</v>
      </c>
      <c r="J102" s="951">
        <v>1.1000000000000001</v>
      </c>
      <c r="K102" s="951">
        <v>0.7</v>
      </c>
      <c r="L102" s="951">
        <v>0.95</v>
      </c>
      <c r="M102" s="272"/>
      <c r="N102" s="949"/>
      <c r="O102" s="949"/>
      <c r="P102" s="949"/>
      <c r="Q102" s="949"/>
      <c r="R102" s="949"/>
      <c r="S102" s="949"/>
      <c r="T102" s="949"/>
      <c r="U102" s="949"/>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8" t="str">
        <f>General!H26</f>
        <v>of</v>
      </c>
      <c r="I103" s="951">
        <v>0.9</v>
      </c>
      <c r="J103" s="951">
        <v>1.1000000000000001</v>
      </c>
      <c r="K103" s="951">
        <v>0.7</v>
      </c>
      <c r="L103" s="951">
        <v>0.95</v>
      </c>
      <c r="M103" s="272"/>
      <c r="N103" s="949"/>
      <c r="O103" s="949"/>
      <c r="P103" s="949"/>
      <c r="Q103" s="949"/>
      <c r="R103" s="949"/>
      <c r="S103" s="949"/>
      <c r="T103" s="949"/>
      <c r="U103" s="949"/>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8" t="str">
        <f>General!H27</f>
        <v>r</v>
      </c>
      <c r="I104" s="951">
        <v>0.9</v>
      </c>
      <c r="J104" s="951">
        <v>1.1000000000000001</v>
      </c>
      <c r="K104" s="951">
        <v>0.7</v>
      </c>
      <c r="L104" s="951">
        <v>0.95</v>
      </c>
      <c r="M104" s="272"/>
      <c r="N104" s="949"/>
      <c r="O104" s="949"/>
      <c r="P104" s="949"/>
      <c r="Q104" s="949"/>
      <c r="R104" s="949"/>
      <c r="S104" s="949"/>
      <c r="T104" s="949"/>
      <c r="U104" s="949"/>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8" t="str">
        <f>General!H28</f>
        <v>rd</v>
      </c>
      <c r="I105" s="951">
        <v>0.9</v>
      </c>
      <c r="J105" s="951">
        <v>1.1000000000000001</v>
      </c>
      <c r="K105" s="951">
        <v>0.7</v>
      </c>
      <c r="L105" s="951">
        <v>0.95</v>
      </c>
      <c r="M105" s="272"/>
      <c r="N105" s="949"/>
      <c r="O105" s="949"/>
      <c r="P105" s="949"/>
      <c r="Q105" s="949"/>
      <c r="R105" s="949"/>
      <c r="S105" s="949"/>
      <c r="T105" s="949"/>
      <c r="U105" s="949"/>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8" t="str">
        <f>General!H29</f>
        <v>v</v>
      </c>
      <c r="I106" s="951">
        <v>0.9</v>
      </c>
      <c r="J106" s="951">
        <v>1.1000000000000001</v>
      </c>
      <c r="K106" s="951">
        <v>0.7</v>
      </c>
      <c r="L106" s="951">
        <v>0.95</v>
      </c>
      <c r="M106" s="272"/>
      <c r="N106" s="949"/>
      <c r="O106" s="949"/>
      <c r="P106" s="949"/>
      <c r="Q106" s="949"/>
      <c r="R106" s="949"/>
      <c r="S106" s="949"/>
      <c r="T106" s="949"/>
      <c r="U106" s="949"/>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8" t="str">
        <f>General!H30</f>
        <v>w</v>
      </c>
      <c r="I107" s="951">
        <v>0.9</v>
      </c>
      <c r="J107" s="951">
        <v>1.1000000000000001</v>
      </c>
      <c r="K107" s="951">
        <v>0.7</v>
      </c>
      <c r="L107" s="951">
        <v>0.95</v>
      </c>
      <c r="M107" s="272"/>
      <c r="N107" s="949"/>
      <c r="O107" s="949"/>
      <c r="P107" s="949"/>
      <c r="Q107" s="949"/>
      <c r="R107" s="949"/>
      <c r="S107" s="949"/>
      <c r="T107" s="949"/>
      <c r="U107" s="949"/>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8" t="str">
        <f>General!H31</f>
        <v>wd</v>
      </c>
      <c r="I108" s="951">
        <v>0.9</v>
      </c>
      <c r="J108" s="951">
        <v>1.1000000000000001</v>
      </c>
      <c r="K108" s="951">
        <v>0.7</v>
      </c>
      <c r="L108" s="951">
        <v>0.95</v>
      </c>
      <c r="M108" s="272"/>
      <c r="N108" s="949"/>
      <c r="O108" s="949"/>
      <c r="P108" s="949"/>
      <c r="Q108" s="949"/>
      <c r="R108" s="949"/>
      <c r="S108" s="949"/>
      <c r="T108" s="949"/>
      <c r="U108" s="949"/>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8" t="str">
        <f>General!H32</f>
        <v>z</v>
      </c>
      <c r="I109" s="951">
        <v>0.9</v>
      </c>
      <c r="J109" s="951">
        <v>1.1000000000000001</v>
      </c>
      <c r="K109" s="951">
        <v>0.7</v>
      </c>
      <c r="L109" s="951">
        <v>0.95</v>
      </c>
      <c r="M109" s="272"/>
      <c r="N109" s="949"/>
      <c r="O109" s="949"/>
      <c r="P109" s="949"/>
      <c r="Q109" s="949"/>
      <c r="R109" s="949"/>
      <c r="S109" s="949"/>
      <c r="T109" s="949"/>
      <c r="U109" s="949"/>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8" t="str">
        <f>General!H33</f>
        <v>zd</v>
      </c>
      <c r="I110" s="951">
        <v>0.9</v>
      </c>
      <c r="J110" s="951">
        <v>1.1000000000000001</v>
      </c>
      <c r="K110" s="951">
        <v>0.7</v>
      </c>
      <c r="L110" s="951">
        <v>0.95</v>
      </c>
      <c r="M110" s="272"/>
      <c r="N110" s="949"/>
      <c r="O110" s="949"/>
      <c r="P110" s="949"/>
      <c r="Q110" s="949"/>
      <c r="R110" s="949"/>
      <c r="S110" s="949"/>
      <c r="T110" s="949"/>
      <c r="U110" s="949"/>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9"/>
      <c r="I111" s="949"/>
      <c r="J111" s="949"/>
      <c r="K111" s="272"/>
      <c r="L111" s="272"/>
      <c r="M111" s="272"/>
      <c r="N111" s="949"/>
      <c r="O111" s="949"/>
      <c r="P111" s="949"/>
      <c r="Q111" s="949"/>
      <c r="R111" s="949"/>
      <c r="S111" s="949"/>
      <c r="T111" s="949"/>
      <c r="U111" s="949"/>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9"/>
      <c r="I112" s="949"/>
      <c r="J112" s="949"/>
      <c r="K112" s="272"/>
      <c r="L112" s="272"/>
      <c r="M112" s="272"/>
      <c r="N112" s="949"/>
      <c r="O112" s="949"/>
      <c r="P112" s="949"/>
      <c r="Q112" s="949"/>
      <c r="R112" s="949"/>
      <c r="S112" s="949"/>
      <c r="T112" s="949"/>
      <c r="U112" s="949"/>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1012</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2" t="s">
        <v>1077</v>
      </c>
      <c r="H129" s="920"/>
      <c r="I129" s="965"/>
      <c r="J129" s="920"/>
      <c r="K129" s="905"/>
      <c r="L129" s="905"/>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2"/>
      <c r="H130" s="966" t="s">
        <v>1079</v>
      </c>
      <c r="I130" s="967" t="s">
        <v>1080</v>
      </c>
      <c r="J130" s="968" t="s">
        <v>1081</v>
      </c>
      <c r="K130" s="959"/>
      <c r="L130" s="905"/>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1074</v>
      </c>
      <c r="I131" s="697" t="s">
        <v>1075</v>
      </c>
      <c r="J131" s="697" t="s">
        <v>1076</v>
      </c>
      <c r="K131" s="905"/>
      <c r="L131" s="905"/>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8" t="str">
        <f>General!H17</f>
        <v>b</v>
      </c>
      <c r="H132" s="960">
        <v>1</v>
      </c>
      <c r="I132" s="960">
        <v>1</v>
      </c>
      <c r="J132" s="961">
        <f t="shared" ref="J132:J148" si="0">$J94-$I94*$K94*(1-$L94)</f>
        <v>1.0685</v>
      </c>
      <c r="K132" s="959"/>
      <c r="L132" s="905"/>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8" t="str">
        <f>General!H18</f>
        <v>bd</v>
      </c>
      <c r="H133" s="960">
        <v>1</v>
      </c>
      <c r="I133" s="960">
        <v>1</v>
      </c>
      <c r="J133" s="961">
        <f t="shared" si="0"/>
        <v>1.0685</v>
      </c>
      <c r="K133" s="959"/>
      <c r="L133" s="905"/>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8" t="str">
        <f>General!H19</f>
        <v>f</v>
      </c>
      <c r="H134" s="960">
        <v>1</v>
      </c>
      <c r="I134" s="960">
        <v>1</v>
      </c>
      <c r="J134" s="961">
        <f t="shared" si="0"/>
        <v>1.0685</v>
      </c>
      <c r="K134" s="959"/>
      <c r="L134" s="905"/>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8" t="str">
        <f>General!H20</f>
        <v>h</v>
      </c>
      <c r="H135" s="960">
        <v>1</v>
      </c>
      <c r="I135" s="960">
        <v>1</v>
      </c>
      <c r="J135" s="961">
        <f t="shared" si="0"/>
        <v>1.0685</v>
      </c>
      <c r="K135" s="959"/>
      <c r="L135" s="905"/>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8" t="str">
        <f>General!H21</f>
        <v>i</v>
      </c>
      <c r="H136" s="960">
        <v>1</v>
      </c>
      <c r="I136" s="960">
        <v>1</v>
      </c>
      <c r="J136" s="961">
        <f t="shared" si="0"/>
        <v>1.0685</v>
      </c>
      <c r="K136" s="959"/>
      <c r="L136" s="905"/>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8" t="str">
        <f>General!H22</f>
        <v>k</v>
      </c>
      <c r="H137" s="960">
        <v>1</v>
      </c>
      <c r="I137" s="960">
        <v>1</v>
      </c>
      <c r="J137" s="961">
        <f t="shared" si="0"/>
        <v>1.0685</v>
      </c>
      <c r="K137" s="959"/>
      <c r="L137" s="905"/>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8" t="str">
        <f>General!H23</f>
        <v>l</v>
      </c>
      <c r="H138" s="960">
        <v>1</v>
      </c>
      <c r="I138" s="960">
        <v>1</v>
      </c>
      <c r="J138" s="961">
        <f t="shared" si="0"/>
        <v>1.0685</v>
      </c>
      <c r="K138" s="959"/>
      <c r="L138" s="905"/>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8" t="str">
        <f>General!H24</f>
        <v>o</v>
      </c>
      <c r="H139" s="960">
        <v>1</v>
      </c>
      <c r="I139" s="960">
        <v>1</v>
      </c>
      <c r="J139" s="961">
        <f t="shared" si="0"/>
        <v>1.0685</v>
      </c>
      <c r="K139" s="959"/>
      <c r="L139" s="905"/>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8" t="str">
        <f>General!H25</f>
        <v>od</v>
      </c>
      <c r="H140" s="960">
        <v>1</v>
      </c>
      <c r="I140" s="960">
        <v>1</v>
      </c>
      <c r="J140" s="961">
        <f t="shared" si="0"/>
        <v>1.0685</v>
      </c>
      <c r="K140" s="959"/>
      <c r="L140" s="905"/>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8" t="str">
        <f>General!H26</f>
        <v>of</v>
      </c>
      <c r="H141" s="960">
        <v>1</v>
      </c>
      <c r="I141" s="960">
        <v>1</v>
      </c>
      <c r="J141" s="961">
        <f t="shared" si="0"/>
        <v>1.0685</v>
      </c>
      <c r="K141" s="959"/>
      <c r="L141" s="905"/>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8" t="str">
        <f>General!H27</f>
        <v>r</v>
      </c>
      <c r="H142" s="960">
        <v>1</v>
      </c>
      <c r="I142" s="960">
        <v>1</v>
      </c>
      <c r="J142" s="961">
        <f t="shared" si="0"/>
        <v>1.0685</v>
      </c>
      <c r="K142" s="959"/>
      <c r="L142" s="905"/>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8" t="str">
        <f>General!H28</f>
        <v>rd</v>
      </c>
      <c r="H143" s="960">
        <v>1</v>
      </c>
      <c r="I143" s="960">
        <v>1</v>
      </c>
      <c r="J143" s="961">
        <f>$J105-$I105*$K105*(1-$L105)</f>
        <v>1.0685</v>
      </c>
      <c r="K143" s="959"/>
      <c r="L143" s="905"/>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8" t="str">
        <f>General!H29</f>
        <v>v</v>
      </c>
      <c r="H144" s="960">
        <v>1</v>
      </c>
      <c r="I144" s="960">
        <v>1</v>
      </c>
      <c r="J144" s="961">
        <f t="shared" si="0"/>
        <v>1.0685</v>
      </c>
      <c r="K144" s="959"/>
      <c r="L144" s="905"/>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8" t="str">
        <f>General!H30</f>
        <v>w</v>
      </c>
      <c r="H145" s="960">
        <v>1</v>
      </c>
      <c r="I145" s="960">
        <v>1</v>
      </c>
      <c r="J145" s="961">
        <f t="shared" si="0"/>
        <v>1.0685</v>
      </c>
      <c r="K145" s="959"/>
      <c r="L145" s="905"/>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8" t="str">
        <f>General!H31</f>
        <v>wd</v>
      </c>
      <c r="H146" s="960">
        <v>1</v>
      </c>
      <c r="I146" s="960">
        <v>1</v>
      </c>
      <c r="J146" s="961">
        <f t="shared" si="0"/>
        <v>1.0685</v>
      </c>
      <c r="K146" s="959"/>
      <c r="L146" s="905"/>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8" t="str">
        <f>General!H32</f>
        <v>z</v>
      </c>
      <c r="H147" s="960">
        <v>1</v>
      </c>
      <c r="I147" s="960">
        <v>1</v>
      </c>
      <c r="J147" s="961">
        <f t="shared" si="0"/>
        <v>1.0685</v>
      </c>
      <c r="K147" s="959"/>
      <c r="L147" s="905"/>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8" t="str">
        <f>General!H33</f>
        <v>zd</v>
      </c>
      <c r="H148" s="960">
        <v>1</v>
      </c>
      <c r="I148" s="960">
        <v>1</v>
      </c>
      <c r="J148" s="961">
        <f t="shared" si="0"/>
        <v>1.0685</v>
      </c>
      <c r="K148" s="959"/>
      <c r="L148" s="905"/>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1082</v>
      </c>
      <c r="H151" s="920"/>
      <c r="I151" s="921"/>
      <c r="J151" s="920"/>
      <c r="K151" s="905"/>
      <c r="L151" s="905"/>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1074</v>
      </c>
      <c r="I152" s="697" t="s">
        <v>1075</v>
      </c>
      <c r="J152" s="697" t="s">
        <v>1076</v>
      </c>
      <c r="K152" s="905"/>
      <c r="L152" s="905"/>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8" t="str">
        <f>General!H17</f>
        <v>b</v>
      </c>
      <c r="H153" s="962">
        <v>0.44</v>
      </c>
      <c r="I153" s="963">
        <f>H153</f>
        <v>0.44</v>
      </c>
      <c r="J153" s="964">
        <f>$I94*$K94*$L94/J132</f>
        <v>0.56013102480112298</v>
      </c>
      <c r="K153" s="959"/>
      <c r="L153" s="905"/>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8" t="str">
        <f>General!H18</f>
        <v>bd</v>
      </c>
      <c r="H154" s="962">
        <v>0.44</v>
      </c>
      <c r="I154" s="963">
        <f t="shared" ref="I154:I169" si="1">H154</f>
        <v>0.44</v>
      </c>
      <c r="J154" s="964">
        <f t="shared" ref="J154:J169" si="2">$I95*$K95*$L95/J133</f>
        <v>0.56013102480112298</v>
      </c>
      <c r="K154" s="905"/>
      <c r="L154" s="905"/>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8" t="str">
        <f>General!H19</f>
        <v>f</v>
      </c>
      <c r="H155" s="962">
        <v>0.3</v>
      </c>
      <c r="I155" s="963">
        <f t="shared" si="1"/>
        <v>0.3</v>
      </c>
      <c r="J155" s="964">
        <f t="shared" si="2"/>
        <v>0.56013102480112298</v>
      </c>
      <c r="K155" s="905"/>
      <c r="L155" s="905"/>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8" t="str">
        <f>General!H20</f>
        <v>h</v>
      </c>
      <c r="H156" s="962">
        <v>0.3</v>
      </c>
      <c r="I156" s="963">
        <f t="shared" si="1"/>
        <v>0.3</v>
      </c>
      <c r="J156" s="964">
        <f t="shared" si="2"/>
        <v>0.56013102480112298</v>
      </c>
      <c r="K156" s="905"/>
      <c r="L156" s="905"/>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8" t="str">
        <f>General!H21</f>
        <v>i</v>
      </c>
      <c r="H157" s="962">
        <v>0.3</v>
      </c>
      <c r="I157" s="963">
        <f t="shared" si="1"/>
        <v>0.3</v>
      </c>
      <c r="J157" s="964">
        <f t="shared" si="2"/>
        <v>0.56013102480112298</v>
      </c>
      <c r="K157" s="905"/>
      <c r="L157" s="905"/>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8" t="str">
        <f>General!H22</f>
        <v>k</v>
      </c>
      <c r="H158" s="962">
        <v>0.3</v>
      </c>
      <c r="I158" s="963">
        <f t="shared" si="1"/>
        <v>0.3</v>
      </c>
      <c r="J158" s="964">
        <f t="shared" si="2"/>
        <v>0.56013102480112298</v>
      </c>
      <c r="K158" s="905"/>
      <c r="L158" s="905"/>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8" t="str">
        <f>General!H23</f>
        <v>l</v>
      </c>
      <c r="H159" s="962">
        <v>0.3</v>
      </c>
      <c r="I159" s="963">
        <f t="shared" si="1"/>
        <v>0.3</v>
      </c>
      <c r="J159" s="964">
        <f t="shared" si="2"/>
        <v>0.56013102480112298</v>
      </c>
      <c r="K159" s="905"/>
      <c r="L159" s="905"/>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8" t="str">
        <f>General!H24</f>
        <v>o</v>
      </c>
      <c r="H160" s="962">
        <v>0.4</v>
      </c>
      <c r="I160" s="963">
        <f t="shared" si="1"/>
        <v>0.4</v>
      </c>
      <c r="J160" s="964">
        <f t="shared" si="2"/>
        <v>0.56013102480112298</v>
      </c>
      <c r="K160" s="905"/>
      <c r="L160" s="905"/>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8" t="str">
        <f>General!H25</f>
        <v>od</v>
      </c>
      <c r="H161" s="962">
        <v>0.4</v>
      </c>
      <c r="I161" s="963">
        <f t="shared" si="1"/>
        <v>0.4</v>
      </c>
      <c r="J161" s="964">
        <f t="shared" si="2"/>
        <v>0.56013102480112298</v>
      </c>
      <c r="K161" s="905"/>
      <c r="L161" s="905"/>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8" t="str">
        <f>General!H26</f>
        <v>of</v>
      </c>
      <c r="H162" s="962">
        <v>0.4</v>
      </c>
      <c r="I162" s="963">
        <f t="shared" si="1"/>
        <v>0.4</v>
      </c>
      <c r="J162" s="964">
        <f t="shared" si="2"/>
        <v>0.56013102480112298</v>
      </c>
      <c r="K162" s="905"/>
      <c r="L162" s="905"/>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8" t="str">
        <f>General!H27</f>
        <v>r</v>
      </c>
      <c r="H163" s="962">
        <v>0.2</v>
      </c>
      <c r="I163" s="963">
        <f t="shared" si="1"/>
        <v>0.2</v>
      </c>
      <c r="J163" s="964">
        <f t="shared" si="2"/>
        <v>0.56013102480112298</v>
      </c>
      <c r="K163" s="905"/>
      <c r="L163" s="905"/>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8" t="str">
        <f>General!H28</f>
        <v>rd</v>
      </c>
      <c r="H164" s="962">
        <v>0.2</v>
      </c>
      <c r="I164" s="963">
        <f t="shared" si="1"/>
        <v>0.2</v>
      </c>
      <c r="J164" s="964">
        <f t="shared" si="2"/>
        <v>0.56013102480112298</v>
      </c>
      <c r="K164" s="905"/>
      <c r="L164" s="905"/>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8" t="str">
        <f>General!H29</f>
        <v>v</v>
      </c>
      <c r="H165" s="962">
        <v>0.3</v>
      </c>
      <c r="I165" s="963">
        <f t="shared" si="1"/>
        <v>0.3</v>
      </c>
      <c r="J165" s="964">
        <f t="shared" si="2"/>
        <v>0.56013102480112298</v>
      </c>
      <c r="K165" s="905"/>
      <c r="L165" s="905"/>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8" t="str">
        <f>General!H30</f>
        <v>w</v>
      </c>
      <c r="H166" s="962">
        <v>0.42</v>
      </c>
      <c r="I166" s="963">
        <f t="shared" si="1"/>
        <v>0.42</v>
      </c>
      <c r="J166" s="964">
        <f t="shared" si="2"/>
        <v>0.56013102480112298</v>
      </c>
      <c r="K166" s="905"/>
      <c r="L166" s="905"/>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8" t="str">
        <f>General!H31</f>
        <v>wd</v>
      </c>
      <c r="H167" s="962">
        <v>0.42</v>
      </c>
      <c r="I167" s="963">
        <f t="shared" si="1"/>
        <v>0.42</v>
      </c>
      <c r="J167" s="964">
        <f t="shared" si="2"/>
        <v>0.56013102480112298</v>
      </c>
      <c r="K167" s="905"/>
      <c r="L167" s="905"/>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8" t="str">
        <f>General!H32</f>
        <v>z</v>
      </c>
      <c r="H168" s="962">
        <v>0.2</v>
      </c>
      <c r="I168" s="963">
        <f t="shared" si="1"/>
        <v>0.2</v>
      </c>
      <c r="J168" s="964">
        <f t="shared" si="2"/>
        <v>0.56013102480112298</v>
      </c>
      <c r="K168" s="905"/>
      <c r="L168" s="905"/>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8" t="str">
        <f>General!H33</f>
        <v>zd</v>
      </c>
      <c r="H169" s="962">
        <v>0.2</v>
      </c>
      <c r="I169" s="963">
        <f t="shared" si="1"/>
        <v>0.2</v>
      </c>
      <c r="J169" s="964">
        <f t="shared" si="2"/>
        <v>0.56013102480112298</v>
      </c>
      <c r="K169" s="905"/>
      <c r="L169" s="905"/>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1078</v>
      </c>
      <c r="H171" s="920"/>
      <c r="I171" s="921"/>
      <c r="J171" s="920"/>
      <c r="K171" s="905"/>
      <c r="L171" s="905"/>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1074</v>
      </c>
      <c r="I172" s="697" t="s">
        <v>1075</v>
      </c>
      <c r="J172" s="697" t="s">
        <v>1076</v>
      </c>
      <c r="K172" s="905"/>
      <c r="L172" s="905"/>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8" t="str">
        <f>General!H17</f>
        <v>b</v>
      </c>
      <c r="H173" s="375">
        <v>0.94</v>
      </c>
      <c r="I173" s="960">
        <v>0</v>
      </c>
      <c r="J173" s="942">
        <v>1</v>
      </c>
      <c r="K173" s="959"/>
      <c r="L173" s="905"/>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8" t="str">
        <f>General!H18</f>
        <v>bd</v>
      </c>
      <c r="H174" s="375">
        <v>0.94</v>
      </c>
      <c r="I174" s="960">
        <v>0</v>
      </c>
      <c r="J174" s="942">
        <v>1</v>
      </c>
      <c r="K174" s="959"/>
      <c r="L174" s="905"/>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8" t="str">
        <f>General!H19</f>
        <v>f</v>
      </c>
      <c r="H175" s="375">
        <v>0.9</v>
      </c>
      <c r="I175" s="960">
        <v>0</v>
      </c>
      <c r="J175" s="942">
        <v>1</v>
      </c>
      <c r="K175" s="959"/>
      <c r="L175" s="905"/>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8" t="str">
        <f>General!H20</f>
        <v>h</v>
      </c>
      <c r="H176" s="375">
        <v>0.94</v>
      </c>
      <c r="I176" s="960">
        <v>0</v>
      </c>
      <c r="J176" s="942">
        <v>1</v>
      </c>
      <c r="K176" s="959"/>
      <c r="L176" s="905"/>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8" t="str">
        <f>General!H21</f>
        <v>i</v>
      </c>
      <c r="H177" s="375">
        <v>0.9</v>
      </c>
      <c r="I177" s="960">
        <v>0</v>
      </c>
      <c r="J177" s="942">
        <v>1</v>
      </c>
      <c r="K177" s="959"/>
      <c r="L177" s="905"/>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8" t="str">
        <f>General!H22</f>
        <v>k</v>
      </c>
      <c r="H178" s="375">
        <v>0.9</v>
      </c>
      <c r="I178" s="960">
        <v>0</v>
      </c>
      <c r="J178" s="942">
        <v>1</v>
      </c>
      <c r="K178" s="959"/>
      <c r="L178" s="905"/>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8" t="str">
        <f>General!H23</f>
        <v>l</v>
      </c>
      <c r="H179" s="375">
        <v>0.9</v>
      </c>
      <c r="I179" s="960">
        <v>0</v>
      </c>
      <c r="J179" s="942">
        <v>1</v>
      </c>
      <c r="K179" s="959"/>
      <c r="L179" s="905"/>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8" t="str">
        <f>General!H24</f>
        <v>o</v>
      </c>
      <c r="H180" s="375">
        <v>0.94</v>
      </c>
      <c r="I180" s="960">
        <v>0</v>
      </c>
      <c r="J180" s="942">
        <v>1</v>
      </c>
      <c r="K180" s="959"/>
      <c r="L180" s="905"/>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8" t="str">
        <f>General!H25</f>
        <v>od</v>
      </c>
      <c r="H181" s="375">
        <v>0.94</v>
      </c>
      <c r="I181" s="960">
        <v>0</v>
      </c>
      <c r="J181" s="942">
        <v>1</v>
      </c>
      <c r="K181" s="959"/>
      <c r="L181" s="905"/>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8" t="str">
        <f>General!H26</f>
        <v>of</v>
      </c>
      <c r="H182" s="375">
        <v>0.94</v>
      </c>
      <c r="I182" s="960">
        <v>0</v>
      </c>
      <c r="J182" s="942">
        <v>1</v>
      </c>
      <c r="K182" s="959"/>
      <c r="L182" s="905"/>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8" t="str">
        <f>General!H27</f>
        <v>r</v>
      </c>
      <c r="H183" s="375">
        <v>0.97</v>
      </c>
      <c r="I183" s="960">
        <v>0</v>
      </c>
      <c r="J183" s="942">
        <v>1</v>
      </c>
      <c r="K183" s="959"/>
      <c r="L183" s="905"/>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8" t="str">
        <f>General!H28</f>
        <v>rd</v>
      </c>
      <c r="H184" s="375">
        <v>0.97</v>
      </c>
      <c r="I184" s="960">
        <v>0</v>
      </c>
      <c r="J184" s="942">
        <v>1</v>
      </c>
      <c r="K184" s="959"/>
      <c r="L184" s="905"/>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8" t="str">
        <f>General!H29</f>
        <v>v</v>
      </c>
      <c r="H185" s="375">
        <v>0.9</v>
      </c>
      <c r="I185" s="960">
        <v>0</v>
      </c>
      <c r="J185" s="942">
        <v>1</v>
      </c>
      <c r="K185" s="959"/>
      <c r="L185" s="905"/>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8" t="str">
        <f>General!H30</f>
        <v>w</v>
      </c>
      <c r="H186" s="375">
        <v>0.94</v>
      </c>
      <c r="I186" s="960">
        <v>0</v>
      </c>
      <c r="J186" s="942">
        <v>1</v>
      </c>
      <c r="K186" s="959"/>
      <c r="L186" s="905"/>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8" t="str">
        <f>General!H31</f>
        <v>wd</v>
      </c>
      <c r="H187" s="375">
        <v>0.94</v>
      </c>
      <c r="I187" s="960">
        <v>0</v>
      </c>
      <c r="J187" s="942">
        <v>1</v>
      </c>
      <c r="K187" s="959"/>
      <c r="L187" s="905"/>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8" t="str">
        <f>General!H32</f>
        <v>z</v>
      </c>
      <c r="H188" s="375">
        <v>0.97</v>
      </c>
      <c r="I188" s="960">
        <v>0</v>
      </c>
      <c r="J188" s="942">
        <v>1</v>
      </c>
      <c r="K188" s="959"/>
      <c r="L188" s="905"/>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8" t="str">
        <f>General!H33</f>
        <v>zd</v>
      </c>
      <c r="H189" s="375">
        <v>0.97</v>
      </c>
      <c r="I189" s="960">
        <v>0</v>
      </c>
      <c r="J189" s="942">
        <v>1</v>
      </c>
      <c r="K189" s="959"/>
      <c r="L189" s="905"/>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5"/>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9" t="s">
        <v>1101</v>
      </c>
      <c r="H191" s="273"/>
      <c r="I191" s="273"/>
      <c r="J191" s="273"/>
      <c r="K191" s="273"/>
      <c r="L191" s="905"/>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1141</v>
      </c>
      <c r="I192" s="257" t="s">
        <v>390</v>
      </c>
      <c r="J192" s="257" t="s">
        <v>391</v>
      </c>
      <c r="L192" s="905"/>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8" t="str">
        <f>General!H17</f>
        <v>b</v>
      </c>
      <c r="H193" s="641">
        <v>4.0000000000000001E-3</v>
      </c>
      <c r="I193" s="643">
        <v>2E-3</v>
      </c>
      <c r="J193" s="640">
        <v>0.1</v>
      </c>
      <c r="L193" s="905"/>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8" t="str">
        <f>General!H18</f>
        <v>bd</v>
      </c>
      <c r="H194" s="641">
        <v>4.0000000000000001E-3</v>
      </c>
      <c r="I194" s="643">
        <v>2E-3</v>
      </c>
      <c r="J194" s="640">
        <v>0.1</v>
      </c>
      <c r="L194" s="905"/>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8" t="str">
        <f>General!H19</f>
        <v>f</v>
      </c>
      <c r="H195" s="641">
        <v>4.0000000000000001E-3</v>
      </c>
      <c r="I195" s="643">
        <v>2E-3</v>
      </c>
      <c r="J195" s="640">
        <v>0.1</v>
      </c>
      <c r="L195" s="905"/>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8" t="str">
        <f>General!H20</f>
        <v>h</v>
      </c>
      <c r="H196" s="641">
        <v>4.0000000000000001E-3</v>
      </c>
      <c r="I196" s="643">
        <v>2E-3</v>
      </c>
      <c r="J196" s="640">
        <v>0.1</v>
      </c>
      <c r="L196" s="905"/>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8" t="str">
        <f>General!H21</f>
        <v>i</v>
      </c>
      <c r="H197" s="641">
        <v>4.0000000000000001E-3</v>
      </c>
      <c r="I197" s="643">
        <v>2E-3</v>
      </c>
      <c r="J197" s="640">
        <v>0.1</v>
      </c>
      <c r="L197" s="905"/>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8" t="str">
        <f>General!H22</f>
        <v>k</v>
      </c>
      <c r="H198" s="641">
        <v>4.0000000000000001E-3</v>
      </c>
      <c r="I198" s="643">
        <v>2E-3</v>
      </c>
      <c r="J198" s="640">
        <v>0.1</v>
      </c>
      <c r="L198" s="905"/>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8" t="str">
        <f>General!H23</f>
        <v>l</v>
      </c>
      <c r="H199" s="641">
        <v>4.0000000000000001E-3</v>
      </c>
      <c r="I199" s="643">
        <v>2E-3</v>
      </c>
      <c r="J199" s="640">
        <v>0.1</v>
      </c>
      <c r="L199" s="905"/>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8" t="str">
        <f>General!H24</f>
        <v>o</v>
      </c>
      <c r="H200" s="641">
        <v>4.0000000000000001E-3</v>
      </c>
      <c r="I200" s="643">
        <v>2E-3</v>
      </c>
      <c r="J200" s="640">
        <v>0.1</v>
      </c>
      <c r="L200" s="905"/>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8" t="str">
        <f>General!H25</f>
        <v>od</v>
      </c>
      <c r="H201" s="641">
        <v>4.0000000000000001E-3</v>
      </c>
      <c r="I201" s="643">
        <v>2E-3</v>
      </c>
      <c r="J201" s="640">
        <v>0.1</v>
      </c>
      <c r="L201" s="905"/>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8" t="str">
        <f>General!H26</f>
        <v>of</v>
      </c>
      <c r="H202" s="641">
        <v>4.0000000000000001E-3</v>
      </c>
      <c r="I202" s="643">
        <v>2E-3</v>
      </c>
      <c r="J202" s="640">
        <v>0.1</v>
      </c>
      <c r="L202" s="905"/>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8" t="str">
        <f>General!H27</f>
        <v>r</v>
      </c>
      <c r="H203" s="641">
        <v>4.0000000000000001E-3</v>
      </c>
      <c r="I203" s="643">
        <v>2E-3</v>
      </c>
      <c r="J203" s="640">
        <v>0.1</v>
      </c>
      <c r="L203" s="905"/>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8" t="str">
        <f>General!H28</f>
        <v>rd</v>
      </c>
      <c r="H204" s="641">
        <v>4.0000000000000001E-3</v>
      </c>
      <c r="I204" s="643">
        <v>2E-3</v>
      </c>
      <c r="J204" s="640">
        <v>0.1</v>
      </c>
      <c r="L204" s="905"/>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8" t="str">
        <f>General!H29</f>
        <v>v</v>
      </c>
      <c r="H205" s="641">
        <v>4.0000000000000001E-3</v>
      </c>
      <c r="I205" s="643">
        <v>2E-3</v>
      </c>
      <c r="J205" s="640">
        <v>0.1</v>
      </c>
      <c r="L205" s="905"/>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8" t="str">
        <f>General!H30</f>
        <v>w</v>
      </c>
      <c r="H206" s="641">
        <v>4.0000000000000001E-3</v>
      </c>
      <c r="I206" s="643">
        <v>2E-3</v>
      </c>
      <c r="J206" s="640">
        <v>0.1</v>
      </c>
      <c r="L206" s="905"/>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8" t="str">
        <f>General!H31</f>
        <v>wd</v>
      </c>
      <c r="H207" s="641">
        <v>4.0000000000000001E-3</v>
      </c>
      <c r="I207" s="643">
        <v>2E-3</v>
      </c>
      <c r="J207" s="640">
        <v>0.1</v>
      </c>
      <c r="L207" s="905"/>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8" t="str">
        <f>General!H32</f>
        <v>z</v>
      </c>
      <c r="H208" s="641">
        <v>4.0000000000000001E-3</v>
      </c>
      <c r="I208" s="643">
        <v>2E-3</v>
      </c>
      <c r="J208" s="640">
        <v>0.1</v>
      </c>
      <c r="L208" s="905"/>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8" t="str">
        <f>General!H33</f>
        <v>zd</v>
      </c>
      <c r="H209" s="641">
        <v>4.0000000000000001E-3</v>
      </c>
      <c r="I209" s="643">
        <v>2E-3</v>
      </c>
      <c r="J209" s="640">
        <v>0.1</v>
      </c>
      <c r="L209" s="905"/>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5"/>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1014</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977</v>
      </c>
      <c r="J214" s="849">
        <v>20</v>
      </c>
      <c r="K214" s="58"/>
      <c r="L214" s="848"/>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8"/>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9" t="s">
        <v>1045</v>
      </c>
      <c r="M216" s="910" t="s">
        <v>69</v>
      </c>
      <c r="N216" s="910" t="s">
        <v>1046</v>
      </c>
      <c r="O216" s="910" t="s">
        <v>73</v>
      </c>
      <c r="P216" s="911" t="s">
        <v>77</v>
      </c>
      <c r="Q216" s="912"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1016</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1032</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1"/>
      <c r="K235" s="881"/>
      <c r="L235" s="881"/>
      <c r="M235" s="881"/>
      <c r="N235" s="881"/>
      <c r="O235" s="881"/>
      <c r="P235" s="881"/>
      <c r="Q235" s="881"/>
      <c r="R235" s="881"/>
      <c r="S235" s="881"/>
      <c r="T235" s="881"/>
      <c r="U235" s="881"/>
      <c r="V235" s="881"/>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1"/>
      <c r="M236" s="881"/>
      <c r="N236" s="881"/>
      <c r="O236" s="881"/>
      <c r="P236" s="881"/>
      <c r="Q236" s="881"/>
      <c r="R236" s="881"/>
      <c r="S236" s="881"/>
      <c r="T236" s="881"/>
      <c r="U236" s="881"/>
      <c r="V236" s="881"/>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80"/>
      <c r="Q237" s="880"/>
      <c r="R237" s="880"/>
      <c r="S237" s="881"/>
      <c r="T237" s="881"/>
      <c r="U237" s="881"/>
      <c r="V237" s="881"/>
      <c r="W237" s="705"/>
      <c r="X237" s="700"/>
      <c r="Y237" s="700"/>
      <c r="Z237" s="700"/>
    </row>
    <row r="238" spans="1:26" s="697" customFormat="1" ht="12" customHeight="1" outlineLevel="1" x14ac:dyDescent="0.25">
      <c r="A238" s="701"/>
      <c r="B238" s="698"/>
      <c r="C238" s="710"/>
      <c r="D238" s="710"/>
      <c r="E238" s="710"/>
      <c r="F238" s="710"/>
      <c r="G238" s="710"/>
      <c r="H238" s="710"/>
      <c r="I238" s="881"/>
      <c r="J238" s="735"/>
      <c r="K238" s="735"/>
      <c r="L238" s="735"/>
      <c r="M238" s="735"/>
      <c r="N238" s="735"/>
      <c r="O238" s="735"/>
      <c r="P238" s="880"/>
      <c r="Q238" s="880"/>
      <c r="R238" s="880"/>
      <c r="S238" s="881"/>
      <c r="T238" s="881"/>
      <c r="U238" s="881"/>
      <c r="V238" s="881"/>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80"/>
      <c r="M239" s="880"/>
      <c r="N239" s="880"/>
      <c r="O239" s="880"/>
      <c r="P239" s="880"/>
      <c r="Q239" s="880"/>
      <c r="R239" s="880"/>
      <c r="S239" s="881"/>
      <c r="T239" s="881"/>
      <c r="U239" s="881"/>
      <c r="V239" s="881"/>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5"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1015</v>
      </c>
      <c r="I242" s="197"/>
      <c r="J242" s="1017">
        <f>MIN(364,INT((K242 - DATE(YEAR(K242),1,1))))</f>
        <v>354</v>
      </c>
      <c r="K242" s="1021">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1142</v>
      </c>
      <c r="I243" s="197"/>
      <c r="J243" s="886">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1026</v>
      </c>
      <c r="I244" s="197"/>
      <c r="J244" s="886">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5" t="s">
        <v>1033</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1028</v>
      </c>
      <c r="I248" s="197"/>
      <c r="J248" s="886">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1034</v>
      </c>
      <c r="I249" s="197"/>
      <c r="J249" s="886">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1037</v>
      </c>
      <c r="I250" s="197"/>
      <c r="J250" s="903">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1036</v>
      </c>
      <c r="I251" s="197"/>
      <c r="J251" s="886">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1048</v>
      </c>
      <c r="I252" s="197"/>
      <c r="J252" s="913">
        <v>0.15</v>
      </c>
      <c r="K252" s="1114" t="s">
        <v>1051</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1049</v>
      </c>
      <c r="I253" s="197"/>
      <c r="J253" s="913">
        <v>0.02</v>
      </c>
      <c r="K253" s="1114"/>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1050</v>
      </c>
      <c r="I254" s="197"/>
      <c r="J254" s="914">
        <f>1-SUM(J252:J253)</f>
        <v>0.83000000000000007</v>
      </c>
      <c r="K254" s="1114"/>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1035</v>
      </c>
      <c r="I255" s="197"/>
      <c r="J255" s="886">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1039</v>
      </c>
      <c r="I257" s="197"/>
      <c r="J257" s="886"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1040</v>
      </c>
      <c r="I258" s="197"/>
      <c r="J258" s="904"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40" t="s">
        <v>1041</v>
      </c>
      <c r="K260" s="908" t="s">
        <v>1044</v>
      </c>
      <c r="L260" s="840">
        <v>11</v>
      </c>
      <c r="M260" s="905">
        <v>22</v>
      </c>
      <c r="N260" s="905">
        <v>33</v>
      </c>
      <c r="O260" s="905">
        <v>21</v>
      </c>
      <c r="P260" s="906">
        <v>32</v>
      </c>
      <c r="Q260" s="906">
        <v>31</v>
      </c>
      <c r="R260" s="906">
        <v>10</v>
      </c>
      <c r="S260" s="906">
        <v>20</v>
      </c>
      <c r="T260" s="906">
        <v>30</v>
      </c>
      <c r="U260" s="255"/>
      <c r="V260" s="706"/>
      <c r="W260" s="705"/>
      <c r="X260" s="700"/>
      <c r="Y260" s="700"/>
      <c r="Z260" s="700"/>
    </row>
    <row r="261" spans="1:26" s="697" customFormat="1" outlineLevel="1" x14ac:dyDescent="0.25">
      <c r="A261" s="701"/>
      <c r="B261" s="698"/>
      <c r="C261" s="710"/>
      <c r="D261" s="710"/>
      <c r="E261" s="710"/>
      <c r="F261" s="714"/>
      <c r="G261" s="715"/>
      <c r="H261" s="715" t="s">
        <v>1042</v>
      </c>
      <c r="I261" s="197"/>
      <c r="J261" s="907">
        <v>1</v>
      </c>
      <c r="K261" s="907">
        <v>0</v>
      </c>
      <c r="L261" s="907">
        <v>0</v>
      </c>
      <c r="M261" s="907">
        <v>0</v>
      </c>
      <c r="N261" s="907">
        <v>0</v>
      </c>
      <c r="O261" s="907">
        <v>0</v>
      </c>
      <c r="P261" s="907">
        <v>0</v>
      </c>
      <c r="Q261" s="907">
        <v>0</v>
      </c>
      <c r="R261" s="907">
        <v>0</v>
      </c>
      <c r="S261" s="907">
        <v>0</v>
      </c>
      <c r="T261" s="907">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40">
        <v>11</v>
      </c>
      <c r="K263" s="905">
        <v>22</v>
      </c>
      <c r="L263" s="905">
        <v>33</v>
      </c>
      <c r="M263" s="905">
        <v>21</v>
      </c>
      <c r="N263" s="906">
        <v>32</v>
      </c>
      <c r="O263" s="906">
        <v>31</v>
      </c>
      <c r="U263" s="255"/>
      <c r="V263" s="706"/>
      <c r="W263" s="705"/>
      <c r="X263" s="700"/>
      <c r="Y263" s="700"/>
      <c r="Z263" s="700"/>
    </row>
    <row r="264" spans="1:26" s="697" customFormat="1" outlineLevel="1" x14ac:dyDescent="0.25">
      <c r="A264" s="701"/>
      <c r="B264" s="698"/>
      <c r="C264" s="710"/>
      <c r="D264" s="710"/>
      <c r="E264" s="710"/>
      <c r="F264" s="714"/>
      <c r="G264" s="715"/>
      <c r="H264" s="715" t="s">
        <v>1043</v>
      </c>
      <c r="I264" s="197"/>
      <c r="J264" s="907">
        <v>0</v>
      </c>
      <c r="K264" s="907">
        <v>0</v>
      </c>
      <c r="L264" s="907">
        <v>0</v>
      </c>
      <c r="M264" s="907">
        <v>0</v>
      </c>
      <c r="N264" s="907">
        <v>0</v>
      </c>
      <c r="O264" s="907">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5" t="s">
        <v>1047</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1052</v>
      </c>
      <c r="I268" s="197"/>
      <c r="J268" s="886">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1034</v>
      </c>
      <c r="I269" s="197"/>
      <c r="J269" s="886">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1037</v>
      </c>
      <c r="I270" s="197"/>
      <c r="J270" s="903">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1036</v>
      </c>
      <c r="I271" s="197"/>
      <c r="J271" s="886">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1048</v>
      </c>
      <c r="I272" s="197"/>
      <c r="J272" s="913">
        <v>0.125</v>
      </c>
      <c r="K272" s="1114" t="s">
        <v>1051</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1049</v>
      </c>
      <c r="I273" s="197"/>
      <c r="J273" s="913">
        <v>0.02</v>
      </c>
      <c r="K273" s="1114"/>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1050</v>
      </c>
      <c r="I274" s="197"/>
      <c r="J274" s="914">
        <f>1-SUM(J272:J273)</f>
        <v>0.85499999999999998</v>
      </c>
      <c r="K274" s="1114"/>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5"/>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5"/>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5" t="s">
        <v>689</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545</v>
      </c>
      <c r="I278" s="210"/>
      <c r="J278" s="456" t="s">
        <v>14</v>
      </c>
      <c r="K278" s="456" t="s">
        <v>537</v>
      </c>
      <c r="L278" s="456" t="s">
        <v>4</v>
      </c>
      <c r="M278" s="895"/>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6">
        <v>1</v>
      </c>
      <c r="K279" s="896">
        <v>6</v>
      </c>
      <c r="L279" s="896">
        <v>7</v>
      </c>
      <c r="M279" s="897"/>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8"/>
      <c r="K280" s="898"/>
      <c r="L280" s="898"/>
      <c r="M280" s="897"/>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1038</v>
      </c>
      <c r="I281" s="210"/>
      <c r="J281" s="456" t="s">
        <v>538</v>
      </c>
      <c r="K281" s="456" t="s">
        <v>539</v>
      </c>
      <c r="L281" s="456" t="s">
        <v>540</v>
      </c>
      <c r="M281" s="456" t="s">
        <v>541</v>
      </c>
      <c r="U281" s="258"/>
      <c r="V281" s="706"/>
      <c r="W281" s="705"/>
      <c r="X281" s="700"/>
      <c r="Y281" s="700"/>
      <c r="Z281" s="700"/>
    </row>
    <row r="282" spans="1:26" s="697" customFormat="1" ht="12" customHeight="1" outlineLevel="1" x14ac:dyDescent="0.25">
      <c r="A282" s="701"/>
      <c r="B282" s="698"/>
      <c r="C282" s="710"/>
      <c r="D282" s="710"/>
      <c r="E282" s="710"/>
      <c r="F282" s="714"/>
      <c r="I282" s="210"/>
      <c r="J282" s="899" t="b">
        <v>1</v>
      </c>
      <c r="K282" s="899" t="b">
        <v>0</v>
      </c>
      <c r="L282" s="899" t="b">
        <v>0</v>
      </c>
      <c r="M282" s="899"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900"/>
      <c r="K283" s="901"/>
      <c r="L283" s="901"/>
      <c r="M283" s="897"/>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7" t="s">
        <v>1017</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1018</v>
      </c>
      <c r="I287" s="210"/>
      <c r="J287" s="1046">
        <f>MIN(364,INT((K287 - DATE(YEAR(K287),1,1))))+364*(YEAR(K287)-Sheep!i_startyear)</f>
        <v>0</v>
      </c>
      <c r="K287" s="1021">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1027</v>
      </c>
      <c r="I288" s="210"/>
      <c r="J288" s="1046">
        <f>MIN(364,INT((K288 - DATE(YEAR(K288),1,1))))+364*(YEAR(K288)-Sheep!i_startyear)</f>
        <v>0</v>
      </c>
      <c r="K288" s="1021">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7" t="s">
        <v>1019</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1031</v>
      </c>
      <c r="I292" s="210"/>
      <c r="J292" s="894">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1020</v>
      </c>
      <c r="I293" s="210"/>
      <c r="J293" s="894">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1021</v>
      </c>
      <c r="I294" s="210"/>
      <c r="J294" s="894">
        <v>29.4</v>
      </c>
      <c r="K294" s="847"/>
      <c r="L294" s="847"/>
      <c r="M294" s="847"/>
      <c r="N294" s="847"/>
      <c r="O294" s="847"/>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1022</v>
      </c>
      <c r="I295" s="210"/>
      <c r="J295" s="894">
        <v>13.1</v>
      </c>
      <c r="K295" s="847"/>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1023</v>
      </c>
      <c r="I296" s="210"/>
      <c r="J296" s="894">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8" t="s">
        <v>1029</v>
      </c>
      <c r="H299" s="209"/>
      <c r="I299" s="893"/>
      <c r="J299" s="882"/>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476</v>
      </c>
      <c r="I300" s="893"/>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1030</v>
      </c>
      <c r="I301" s="893"/>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3"/>
      <c r="J302" s="882"/>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3"/>
      <c r="J303" s="882"/>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3"/>
      <c r="J304" s="882"/>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8" t="s">
        <v>1024</v>
      </c>
      <c r="H305" s="209"/>
      <c r="I305" s="1119" t="s">
        <v>1025</v>
      </c>
      <c r="J305" s="1120"/>
      <c r="K305" s="1120"/>
      <c r="L305" s="1120"/>
      <c r="M305" s="1120"/>
      <c r="N305" s="1120"/>
      <c r="O305" s="1120"/>
      <c r="P305" s="1120"/>
      <c r="Q305" s="1121"/>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8"/>
      <c r="H306" s="209"/>
      <c r="I306" s="1122" t="s">
        <v>74</v>
      </c>
      <c r="J306" s="1123"/>
      <c r="K306" s="1124"/>
      <c r="L306" s="1125" t="s">
        <v>71</v>
      </c>
      <c r="M306" s="1126"/>
      <c r="N306" s="1127"/>
      <c r="O306" s="1128" t="s">
        <v>341</v>
      </c>
      <c r="P306" s="1129"/>
      <c r="Q306" s="1130"/>
      <c r="R306" s="58"/>
      <c r="S306" s="1115" t="s">
        <v>1054</v>
      </c>
      <c r="T306" s="1117" t="s">
        <v>1053</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9" t="str">
        <f>H130</f>
        <v>Harv</v>
      </c>
      <c r="J307" s="969" t="str">
        <f>I130</f>
        <v>Graz</v>
      </c>
      <c r="K307" s="969" t="str">
        <f>J130</f>
        <v>Bale</v>
      </c>
      <c r="L307" s="970" t="str">
        <f>H130</f>
        <v>Harv</v>
      </c>
      <c r="M307" s="970" t="str">
        <f>I130</f>
        <v>Graz</v>
      </c>
      <c r="N307" s="970" t="str">
        <f>J130</f>
        <v>Bale</v>
      </c>
      <c r="O307" s="971" t="str">
        <f>H130</f>
        <v>Harv</v>
      </c>
      <c r="P307" s="971" t="str">
        <f t="shared" ref="P307:Q307" si="4">I130</f>
        <v>Graz</v>
      </c>
      <c r="Q307" s="971" t="str">
        <f t="shared" si="4"/>
        <v>Bale</v>
      </c>
      <c r="R307" s="58"/>
      <c r="S307" s="1116"/>
      <c r="T307" s="1118"/>
      <c r="U307" s="58"/>
      <c r="V307" s="258"/>
      <c r="W307" s="705"/>
      <c r="X307" s="700"/>
      <c r="Y307" s="700"/>
      <c r="Z307" s="700"/>
    </row>
    <row r="308" spans="1:26" s="697" customFormat="1" ht="12" customHeight="1" outlineLevel="1" x14ac:dyDescent="0.25">
      <c r="A308" s="701"/>
      <c r="B308" s="698"/>
      <c r="C308" s="710"/>
      <c r="D308" s="710"/>
      <c r="E308" s="710"/>
      <c r="F308" s="714"/>
      <c r="G308" s="232"/>
      <c r="H308" s="918" t="str">
        <f>General!H17</f>
        <v>b</v>
      </c>
      <c r="I308" s="892">
        <v>0.27922143700582119</v>
      </c>
      <c r="J308" s="972">
        <f t="shared" ref="J308:K308" si="5">I308</f>
        <v>0.27922143700582119</v>
      </c>
      <c r="K308" s="972">
        <f t="shared" si="5"/>
        <v>0.27922143700582119</v>
      </c>
      <c r="L308" s="902">
        <v>-7.357256925019099E-3</v>
      </c>
      <c r="M308" s="973">
        <f t="shared" ref="M308:N308" si="6">L308</f>
        <v>-7.357256925019099E-3</v>
      </c>
      <c r="N308" s="973">
        <f t="shared" si="6"/>
        <v>-7.357256925019099E-3</v>
      </c>
      <c r="O308" s="884">
        <v>59.634599807135977</v>
      </c>
      <c r="P308" s="972">
        <f>O308</f>
        <v>59.634599807135977</v>
      </c>
      <c r="Q308" s="972">
        <f>P308</f>
        <v>59.634599807135977</v>
      </c>
      <c r="R308" s="58"/>
      <c r="S308" s="381">
        <v>2850</v>
      </c>
      <c r="T308" s="915">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8" t="str">
        <f>General!H18</f>
        <v>bd</v>
      </c>
      <c r="I309" s="892">
        <v>0.27922143700582119</v>
      </c>
      <c r="J309" s="972">
        <f t="shared" ref="J309:K309" si="8">I309</f>
        <v>0.27922143700582119</v>
      </c>
      <c r="K309" s="972">
        <f t="shared" si="8"/>
        <v>0.27922143700582119</v>
      </c>
      <c r="L309" s="902">
        <v>-7.357256925019099E-3</v>
      </c>
      <c r="M309" s="973">
        <f t="shared" ref="M309:N309" si="9">L309</f>
        <v>-7.357256925019099E-3</v>
      </c>
      <c r="N309" s="973">
        <f t="shared" si="9"/>
        <v>-7.357256925019099E-3</v>
      </c>
      <c r="O309" s="884">
        <v>59.634599807135977</v>
      </c>
      <c r="P309" s="972">
        <f t="shared" ref="P309:Q309" si="10">O309</f>
        <v>59.634599807135977</v>
      </c>
      <c r="Q309" s="972">
        <f t="shared" si="10"/>
        <v>59.634599807135977</v>
      </c>
      <c r="R309" s="58"/>
      <c r="S309" s="381">
        <v>2850</v>
      </c>
      <c r="T309" s="915">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8" t="str">
        <f>General!H19</f>
        <v>f</v>
      </c>
      <c r="I310" s="892">
        <v>0.21988823630969012</v>
      </c>
      <c r="J310" s="972">
        <f t="shared" ref="J310:K310" si="11">I310</f>
        <v>0.21988823630969012</v>
      </c>
      <c r="K310" s="972">
        <f t="shared" si="11"/>
        <v>0.21988823630969012</v>
      </c>
      <c r="L310" s="902">
        <v>-4.6010728402032814E-3</v>
      </c>
      <c r="M310" s="973">
        <f t="shared" ref="M310:N310" si="12">L310</f>
        <v>-4.6010728402032814E-3</v>
      </c>
      <c r="N310" s="973">
        <f t="shared" si="12"/>
        <v>-4.6010728402032814E-3</v>
      </c>
      <c r="O310" s="884">
        <v>57.445790754257906</v>
      </c>
      <c r="P310" s="972">
        <f t="shared" ref="P310:Q310" si="13">O310</f>
        <v>57.445790754257906</v>
      </c>
      <c r="Q310" s="972">
        <f t="shared" si="13"/>
        <v>57.445790754257906</v>
      </c>
      <c r="R310" s="58"/>
      <c r="S310" s="381">
        <v>2000</v>
      </c>
      <c r="T310" s="915">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8" t="str">
        <f>General!H20</f>
        <v>h</v>
      </c>
      <c r="I311" s="892">
        <v>0.27922143700582119</v>
      </c>
      <c r="J311" s="972">
        <f t="shared" ref="J311:K311" si="14">I311</f>
        <v>0.27922143700582119</v>
      </c>
      <c r="K311" s="972">
        <f t="shared" si="14"/>
        <v>0.27922143700582119</v>
      </c>
      <c r="L311" s="902">
        <v>-7.357256925019099E-3</v>
      </c>
      <c r="M311" s="973">
        <f t="shared" ref="M311:N311" si="15">L311</f>
        <v>-7.357256925019099E-3</v>
      </c>
      <c r="N311" s="973">
        <f t="shared" si="15"/>
        <v>-7.357256925019099E-3</v>
      </c>
      <c r="O311" s="884">
        <v>59.634599807135977</v>
      </c>
      <c r="P311" s="972">
        <f t="shared" ref="P311:Q311" si="16">O311</f>
        <v>59.634599807135977</v>
      </c>
      <c r="Q311" s="972">
        <f t="shared" si="16"/>
        <v>59.634599807135977</v>
      </c>
      <c r="R311" s="58"/>
      <c r="S311" s="381">
        <v>10387</v>
      </c>
      <c r="T311" s="915">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8" t="str">
        <f>General!H21</f>
        <v>i</v>
      </c>
      <c r="I312" s="892">
        <v>0.21988823630969012</v>
      </c>
      <c r="J312" s="972">
        <f t="shared" ref="J312:K312" si="17">I312</f>
        <v>0.21988823630969012</v>
      </c>
      <c r="K312" s="972">
        <f t="shared" si="17"/>
        <v>0.21988823630969012</v>
      </c>
      <c r="L312" s="902">
        <v>-4.6010728402032814E-3</v>
      </c>
      <c r="M312" s="973">
        <f t="shared" ref="M312:N312" si="18">L312</f>
        <v>-4.6010728402032814E-3</v>
      </c>
      <c r="N312" s="973">
        <f t="shared" si="18"/>
        <v>-4.6010728402032814E-3</v>
      </c>
      <c r="O312" s="884">
        <v>57.445790754257906</v>
      </c>
      <c r="P312" s="972">
        <f t="shared" ref="P312:Q312" si="19">O312</f>
        <v>57.445790754257906</v>
      </c>
      <c r="Q312" s="972">
        <f t="shared" si="19"/>
        <v>57.445790754257906</v>
      </c>
      <c r="R312" s="58"/>
      <c r="S312" s="381">
        <v>2000</v>
      </c>
      <c r="T312" s="915">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8" t="str">
        <f>General!H22</f>
        <v>k</v>
      </c>
      <c r="I313" s="892">
        <v>0.21988823630969012</v>
      </c>
      <c r="J313" s="972">
        <f t="shared" ref="J313:K313" si="20">I313</f>
        <v>0.21988823630969012</v>
      </c>
      <c r="K313" s="972">
        <f t="shared" si="20"/>
        <v>0.21988823630969012</v>
      </c>
      <c r="L313" s="902">
        <v>-4.6010728402032814E-3</v>
      </c>
      <c r="M313" s="973">
        <f t="shared" ref="M313:N313" si="21">L313</f>
        <v>-4.6010728402032814E-3</v>
      </c>
      <c r="N313" s="973">
        <f t="shared" si="21"/>
        <v>-4.6010728402032814E-3</v>
      </c>
      <c r="O313" s="884">
        <v>57.445790754257906</v>
      </c>
      <c r="P313" s="972">
        <f t="shared" ref="P313:Q313" si="22">O313</f>
        <v>57.445790754257906</v>
      </c>
      <c r="Q313" s="972">
        <f t="shared" si="22"/>
        <v>57.445790754257906</v>
      </c>
      <c r="R313" s="58"/>
      <c r="S313" s="381">
        <v>2000</v>
      </c>
      <c r="T313" s="915">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8" t="str">
        <f>General!H23</f>
        <v>l</v>
      </c>
      <c r="I314" s="892">
        <v>0.21988823630969012</v>
      </c>
      <c r="J314" s="972">
        <f t="shared" ref="J314:K314" si="23">I314</f>
        <v>0.21988823630969012</v>
      </c>
      <c r="K314" s="972">
        <f t="shared" si="23"/>
        <v>0.21988823630969012</v>
      </c>
      <c r="L314" s="902">
        <v>-4.6010728402032814E-3</v>
      </c>
      <c r="M314" s="973">
        <f t="shared" ref="M314:N314" si="24">L314</f>
        <v>-4.6010728402032814E-3</v>
      </c>
      <c r="N314" s="973">
        <f t="shared" si="24"/>
        <v>-4.6010728402032814E-3</v>
      </c>
      <c r="O314" s="884">
        <v>57.445790754257906</v>
      </c>
      <c r="P314" s="972">
        <f t="shared" ref="P314:Q314" si="25">O314</f>
        <v>57.445790754257906</v>
      </c>
      <c r="Q314" s="972">
        <f t="shared" si="25"/>
        <v>57.445790754257906</v>
      </c>
      <c r="R314" s="58"/>
      <c r="S314" s="381">
        <v>2000</v>
      </c>
      <c r="T314" s="915">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8" t="str">
        <f>General!H24</f>
        <v>o</v>
      </c>
      <c r="I315" s="892">
        <v>0.27922143700582119</v>
      </c>
      <c r="J315" s="972">
        <f t="shared" ref="J315:K315" si="26">I315</f>
        <v>0.27922143700582119</v>
      </c>
      <c r="K315" s="972">
        <f t="shared" si="26"/>
        <v>0.27922143700582119</v>
      </c>
      <c r="L315" s="902">
        <v>-7.357256925019099E-3</v>
      </c>
      <c r="M315" s="973">
        <f t="shared" ref="M315:N315" si="27">L315</f>
        <v>-7.357256925019099E-3</v>
      </c>
      <c r="N315" s="973">
        <f t="shared" si="27"/>
        <v>-7.357256925019099E-3</v>
      </c>
      <c r="O315" s="884">
        <v>59.634599807135977</v>
      </c>
      <c r="P315" s="972">
        <f t="shared" ref="P315:Q315" si="28">O315</f>
        <v>59.634599807135977</v>
      </c>
      <c r="Q315" s="972">
        <f t="shared" si="28"/>
        <v>59.634599807135977</v>
      </c>
      <c r="R315" s="58"/>
      <c r="S315" s="381">
        <v>2850</v>
      </c>
      <c r="T315" s="915">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8" t="str">
        <f>General!H25</f>
        <v>od</v>
      </c>
      <c r="I316" s="892">
        <v>0.27922143700582119</v>
      </c>
      <c r="J316" s="972">
        <f t="shared" ref="J316:K316" si="29">I316</f>
        <v>0.27922143700582119</v>
      </c>
      <c r="K316" s="972">
        <f t="shared" si="29"/>
        <v>0.27922143700582119</v>
      </c>
      <c r="L316" s="902">
        <v>-7.357256925019099E-3</v>
      </c>
      <c r="M316" s="973">
        <f t="shared" ref="M316:N316" si="30">L316</f>
        <v>-7.357256925019099E-3</v>
      </c>
      <c r="N316" s="973">
        <f t="shared" si="30"/>
        <v>-7.357256925019099E-3</v>
      </c>
      <c r="O316" s="884">
        <v>59.634599807135977</v>
      </c>
      <c r="P316" s="972">
        <f t="shared" ref="P316:Q316" si="31">O316</f>
        <v>59.634599807135977</v>
      </c>
      <c r="Q316" s="972">
        <f t="shared" si="31"/>
        <v>59.634599807135977</v>
      </c>
      <c r="R316" s="58"/>
      <c r="S316" s="381">
        <v>2850</v>
      </c>
      <c r="T316" s="915">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8" t="str">
        <f>General!H26</f>
        <v>of</v>
      </c>
      <c r="I317" s="892">
        <v>0.27922143700582119</v>
      </c>
      <c r="J317" s="972">
        <f t="shared" ref="J317:K317" si="32">I317</f>
        <v>0.27922143700582119</v>
      </c>
      <c r="K317" s="972">
        <f t="shared" si="32"/>
        <v>0.27922143700582119</v>
      </c>
      <c r="L317" s="902">
        <v>-7.357256925019099E-3</v>
      </c>
      <c r="M317" s="973">
        <f t="shared" ref="M317:N317" si="33">L317</f>
        <v>-7.357256925019099E-3</v>
      </c>
      <c r="N317" s="973">
        <f t="shared" si="33"/>
        <v>-7.357256925019099E-3</v>
      </c>
      <c r="O317" s="884">
        <v>59.634599807135977</v>
      </c>
      <c r="P317" s="972">
        <f t="shared" ref="P317:Q317" si="34">O317</f>
        <v>59.634599807135977</v>
      </c>
      <c r="Q317" s="972">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8" t="str">
        <f>General!H27</f>
        <v>r</v>
      </c>
      <c r="I318" s="892">
        <v>0.21988823630969012</v>
      </c>
      <c r="J318" s="972">
        <f t="shared" ref="J318:K318" si="35">I318</f>
        <v>0.21988823630969012</v>
      </c>
      <c r="K318" s="972">
        <f t="shared" si="35"/>
        <v>0.21988823630969012</v>
      </c>
      <c r="L318" s="902">
        <v>-4.6010728402032814E-3</v>
      </c>
      <c r="M318" s="973">
        <f t="shared" ref="M318:N318" si="36">L318</f>
        <v>-4.6010728402032814E-3</v>
      </c>
      <c r="N318" s="973">
        <f t="shared" si="36"/>
        <v>-4.6010728402032814E-3</v>
      </c>
      <c r="O318" s="884">
        <v>57.445790754257906</v>
      </c>
      <c r="P318" s="972">
        <f t="shared" ref="P318:Q318" si="37">O318</f>
        <v>57.445790754257906</v>
      </c>
      <c r="Q318" s="972">
        <f t="shared" si="37"/>
        <v>57.445790754257906</v>
      </c>
      <c r="R318" s="58"/>
      <c r="S318" s="381">
        <v>1600</v>
      </c>
      <c r="T318" s="915">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8" t="str">
        <f>General!H28</f>
        <v>rd</v>
      </c>
      <c r="I319" s="892">
        <v>0.21988823630969012</v>
      </c>
      <c r="J319" s="972">
        <f t="shared" ref="J319:K319" si="39">I319</f>
        <v>0.21988823630969012</v>
      </c>
      <c r="K319" s="972">
        <f t="shared" si="39"/>
        <v>0.21988823630969012</v>
      </c>
      <c r="L319" s="902">
        <v>-4.6010728402032814E-3</v>
      </c>
      <c r="M319" s="973">
        <f t="shared" ref="M319:N319" si="40">L319</f>
        <v>-4.6010728402032814E-3</v>
      </c>
      <c r="N319" s="973">
        <f t="shared" si="40"/>
        <v>-4.6010728402032814E-3</v>
      </c>
      <c r="O319" s="884">
        <v>57.445790754257906</v>
      </c>
      <c r="P319" s="972">
        <f t="shared" ref="P319:Q319" si="41">O319</f>
        <v>57.445790754257906</v>
      </c>
      <c r="Q319" s="972">
        <f t="shared" si="41"/>
        <v>57.445790754257906</v>
      </c>
      <c r="R319" s="58"/>
      <c r="S319" s="381">
        <v>1600</v>
      </c>
      <c r="T319" s="915">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8" t="str">
        <f>General!H29</f>
        <v>v</v>
      </c>
      <c r="I320" s="892">
        <v>0.21988823630969012</v>
      </c>
      <c r="J320" s="972">
        <f t="shared" ref="J320:K320" si="42">I320</f>
        <v>0.21988823630969012</v>
      </c>
      <c r="K320" s="972">
        <f t="shared" si="42"/>
        <v>0.21988823630969012</v>
      </c>
      <c r="L320" s="902">
        <v>-4.6010728402032814E-3</v>
      </c>
      <c r="M320" s="973">
        <f t="shared" ref="M320:N320" si="43">L320</f>
        <v>-4.6010728402032814E-3</v>
      </c>
      <c r="N320" s="973">
        <f t="shared" si="43"/>
        <v>-4.6010728402032814E-3</v>
      </c>
      <c r="O320" s="884">
        <v>57.445790754257906</v>
      </c>
      <c r="P320" s="972">
        <f t="shared" ref="P320:Q320" si="44">O320</f>
        <v>57.445790754257906</v>
      </c>
      <c r="Q320" s="972">
        <f t="shared" si="44"/>
        <v>57.445790754257906</v>
      </c>
      <c r="R320" s="58"/>
      <c r="S320" s="381">
        <v>2000</v>
      </c>
      <c r="T320" s="915">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8" t="str">
        <f>General!H30</f>
        <v>w</v>
      </c>
      <c r="I321" s="892">
        <v>0.27922143700582119</v>
      </c>
      <c r="J321" s="972">
        <f t="shared" ref="J321:K321" si="45">I321</f>
        <v>0.27922143700582119</v>
      </c>
      <c r="K321" s="972">
        <f t="shared" si="45"/>
        <v>0.27922143700582119</v>
      </c>
      <c r="L321" s="902">
        <v>-7.357256925019099E-3</v>
      </c>
      <c r="M321" s="973">
        <f t="shared" ref="M321:N321" si="46">L321</f>
        <v>-7.357256925019099E-3</v>
      </c>
      <c r="N321" s="973">
        <f t="shared" si="46"/>
        <v>-7.357256925019099E-3</v>
      </c>
      <c r="O321" s="884">
        <v>59.634599807135977</v>
      </c>
      <c r="P321" s="972">
        <f t="shared" ref="P321:Q321" si="47">O321</f>
        <v>59.634599807135977</v>
      </c>
      <c r="Q321" s="972">
        <f t="shared" si="47"/>
        <v>59.634599807135977</v>
      </c>
      <c r="R321" s="58"/>
      <c r="S321" s="381">
        <v>2850</v>
      </c>
      <c r="T321" s="915">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8" t="str">
        <f>General!H31</f>
        <v>wd</v>
      </c>
      <c r="I322" s="892">
        <v>0.27922143700582119</v>
      </c>
      <c r="J322" s="972">
        <f t="shared" ref="J322:K322" si="48">I322</f>
        <v>0.27922143700582119</v>
      </c>
      <c r="K322" s="972">
        <f t="shared" si="48"/>
        <v>0.27922143700582119</v>
      </c>
      <c r="L322" s="902">
        <v>-7.357256925019099E-3</v>
      </c>
      <c r="M322" s="973">
        <f t="shared" ref="M322:N322" si="49">L322</f>
        <v>-7.357256925019099E-3</v>
      </c>
      <c r="N322" s="973">
        <f t="shared" si="49"/>
        <v>-7.357256925019099E-3</v>
      </c>
      <c r="O322" s="884">
        <v>59.634599807135977</v>
      </c>
      <c r="P322" s="972">
        <f t="shared" ref="P322:Q322" si="50">O322</f>
        <v>59.634599807135977</v>
      </c>
      <c r="Q322" s="972">
        <f t="shared" si="50"/>
        <v>59.634599807135977</v>
      </c>
      <c r="R322" s="58"/>
      <c r="S322" s="381">
        <v>2850</v>
      </c>
      <c r="T322" s="915">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8" t="str">
        <f>General!H32</f>
        <v>z</v>
      </c>
      <c r="I323" s="892">
        <v>0.21988823630969012</v>
      </c>
      <c r="J323" s="972">
        <f t="shared" ref="J323:K323" si="51">I323</f>
        <v>0.21988823630969012</v>
      </c>
      <c r="K323" s="972">
        <f t="shared" si="51"/>
        <v>0.21988823630969012</v>
      </c>
      <c r="L323" s="902">
        <v>-4.6010728402032814E-3</v>
      </c>
      <c r="M323" s="973">
        <f t="shared" ref="M323:N323" si="52">L323</f>
        <v>-4.6010728402032814E-3</v>
      </c>
      <c r="N323" s="973">
        <f t="shared" si="52"/>
        <v>-4.6010728402032814E-3</v>
      </c>
      <c r="O323" s="884">
        <v>57.445790754257906</v>
      </c>
      <c r="P323" s="972">
        <f t="shared" ref="P323:Q323" si="53">O323</f>
        <v>57.445790754257906</v>
      </c>
      <c r="Q323" s="972">
        <f t="shared" si="53"/>
        <v>57.445790754257906</v>
      </c>
      <c r="R323" s="891"/>
      <c r="S323" s="381">
        <v>1600</v>
      </c>
      <c r="T323" s="915">
        <f t="shared" si="38"/>
        <v>1649.4845360824743</v>
      </c>
      <c r="U323" s="891"/>
      <c r="V323" s="707"/>
      <c r="W323" s="705"/>
      <c r="X323" s="700"/>
      <c r="Y323" s="700"/>
      <c r="Z323" s="700"/>
    </row>
    <row r="324" spans="1:26" s="697" customFormat="1" outlineLevel="1" x14ac:dyDescent="0.25">
      <c r="A324" s="701"/>
      <c r="B324" s="698"/>
      <c r="C324" s="710"/>
      <c r="D324" s="710"/>
      <c r="E324" s="710"/>
      <c r="F324" s="714"/>
      <c r="G324" s="311"/>
      <c r="H324" s="918" t="str">
        <f>General!H33</f>
        <v>zd</v>
      </c>
      <c r="I324" s="892">
        <v>0.21988823630969012</v>
      </c>
      <c r="J324" s="972">
        <f t="shared" ref="J324:K324" si="54">I324</f>
        <v>0.21988823630969012</v>
      </c>
      <c r="K324" s="972">
        <f t="shared" si="54"/>
        <v>0.21988823630969012</v>
      </c>
      <c r="L324" s="902">
        <v>-4.6010728402032814E-3</v>
      </c>
      <c r="M324" s="973">
        <f t="shared" ref="M324:N324" si="55">L324</f>
        <v>-4.6010728402032814E-3</v>
      </c>
      <c r="N324" s="973">
        <f t="shared" si="55"/>
        <v>-4.6010728402032814E-3</v>
      </c>
      <c r="O324" s="884">
        <v>57.445790754257906</v>
      </c>
      <c r="P324" s="972">
        <f t="shared" ref="P324:Q324" si="56">O324</f>
        <v>57.445790754257906</v>
      </c>
      <c r="Q324" s="972">
        <f t="shared" si="56"/>
        <v>57.445790754257906</v>
      </c>
      <c r="R324" s="707"/>
      <c r="S324" s="381">
        <v>1600</v>
      </c>
      <c r="T324" s="915">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9"/>
      <c r="J325" s="890"/>
      <c r="K325" s="891"/>
      <c r="L325" s="891"/>
      <c r="O325" s="891"/>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9"/>
      <c r="I326" s="889"/>
      <c r="J326" s="890"/>
      <c r="K326" s="891"/>
      <c r="L326" s="891"/>
      <c r="O326" s="891"/>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873</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874</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973</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865</v>
      </c>
      <c r="J11" s="735"/>
      <c r="K11" s="736"/>
      <c r="L11" s="736"/>
      <c r="M11" s="735"/>
      <c r="N11" s="735"/>
      <c r="O11" s="735" t="s">
        <v>869</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872</v>
      </c>
      <c r="J12" s="735"/>
      <c r="K12" s="735" t="s">
        <v>209</v>
      </c>
      <c r="L12" s="735" t="s">
        <v>871</v>
      </c>
      <c r="M12" s="735" t="s">
        <v>870</v>
      </c>
      <c r="N12" s="735" t="s">
        <v>869</v>
      </c>
      <c r="O12" s="735" t="str">
        <f>"per "&amp;$I$26&amp;" MJ"</f>
        <v>per 100 MJ</v>
      </c>
      <c r="P12" s="735"/>
      <c r="Q12" s="735" t="s">
        <v>944</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879</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880</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881</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882</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883</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884</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885</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886</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887</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888</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868</v>
      </c>
      <c r="I26" s="748">
        <v>100</v>
      </c>
      <c r="J26" s="727" t="s">
        <v>867</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866</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2022-05-24T04:04:42Z</dcterms:modified>
</cp:coreProperties>
</file>