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14935D2C-1224-443C-BAF9-F0FB149DF7FF}" xr6:coauthVersionLast="47" xr6:coauthVersionMax="47" xr10:uidLastSave="{00000000-0000-0000-0000-000000000000}"/>
  <bookViews>
    <workbookView xWindow="-120" yWindow="-120" windowWidth="29040" windowHeight="15840" tabRatio="658" firstSheet="1" activeTab="12"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Q152" i="1" s="1"/>
  <c r="G153" i="1"/>
  <c r="N153" i="1" s="1"/>
  <c r="G154" i="1"/>
  <c r="Q154" i="1" s="1"/>
  <c r="G155" i="1"/>
  <c r="N155" i="1" s="1"/>
  <c r="G137" i="1"/>
  <c r="Q137" i="1" s="1"/>
  <c r="G160" i="1"/>
  <c r="Q155" i="1"/>
  <c r="P154" i="1"/>
  <c r="O154" i="1"/>
  <c r="J153"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J155" i="1" l="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5" i="18" l="1"/>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I89" i="18"/>
  <c r="AJ89" i="18" s="1"/>
  <c r="AI119" i="18"/>
  <c r="AJ119" i="18" s="1"/>
  <c r="AI138" i="18"/>
  <c r="AJ138" i="18" s="1"/>
  <c r="AH79" i="18"/>
  <c r="R79" i="18" s="1" a="1"/>
  <c r="R79" i="18" s="1"/>
  <c r="AH138" i="18"/>
  <c r="AJ76" i="18"/>
  <c r="AH76" i="18"/>
  <c r="AJ135" i="18"/>
  <c r="AH135"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B79" i="18" l="1" a="1"/>
  <c r="AB79" i="18" s="1"/>
  <c r="AE79" i="18" a="1"/>
  <c r="AE79" i="18" s="1"/>
  <c r="AC138" i="18" a="1"/>
  <c r="AC138" i="18" s="1"/>
  <c r="AH89" i="18"/>
  <c r="O89" i="18" s="1" a="1"/>
  <c r="O89" i="18" s="1"/>
  <c r="R76" i="18" a="1"/>
  <c r="R76" i="18" s="1"/>
  <c r="O79" i="18" a="1"/>
  <c r="O79" i="18" s="1"/>
  <c r="AG79" i="18" a="1"/>
  <c r="AG79" i="18" s="1"/>
  <c r="AD79" i="18" a="1"/>
  <c r="AD79" i="18" s="1"/>
  <c r="AC79" i="18" a="1"/>
  <c r="AC79" i="18" s="1"/>
  <c r="U79" i="18" a="1"/>
  <c r="U79" i="18" s="1"/>
  <c r="Q79" i="18" a="1"/>
  <c r="Q79" i="18" s="1"/>
  <c r="T79" i="18" a="1"/>
  <c r="T79" i="18" s="1"/>
  <c r="U138" i="18" a="1"/>
  <c r="U138" i="18" s="1"/>
  <c r="P79" i="18" a="1"/>
  <c r="P79" i="18" s="1"/>
  <c r="V79" i="18" a="1"/>
  <c r="V7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G89" i="18" l="1"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<sst xmlns="http://schemas.openxmlformats.org/spreadsheetml/2006/main" count="7438" uniqueCount="1263">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</sst>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9" fontId="16" fillId="14" borderId="0" xfId="9" applyFont="1" applyFill="1" applyBorder="1" applyProtection="1"/>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1099</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1100</v>
      </c>
      <c r="I6" s="247" t="s">
        <v>1101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1206</v>
      </c>
      <c r="O15" s="32"/>
      <c r="P15" s="32"/>
      <c r="Q15" s="32"/>
      <c r="R15" s="34" t="s">
        <v>1207</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1053</v>
      </c>
      <c r="J16" t="s">
        <v>1060</v>
      </c>
      <c r="K16" s="32"/>
      <c r="L16" t="s">
        <v>1054</v>
      </c>
      <c r="M16" s="32"/>
      <c r="N16" s="32" t="s">
        <v>988</v>
      </c>
      <c r="O16" s="32" t="s">
        <v>989</v>
      </c>
      <c r="P16" s="32" t="s">
        <v>942</v>
      </c>
      <c r="Q16" s="32"/>
      <c r="R16" s="32" t="s">
        <v>988</v>
      </c>
      <c r="S16" s="32" t="s">
        <v>989</v>
      </c>
      <c r="T16" s="32" t="s">
        <v>942</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976</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845</v>
      </c>
      <c r="K19" s="32"/>
      <c r="L19" s="505" t="s">
        <v>845</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354</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355</v>
      </c>
      <c r="K21" s="32"/>
      <c r="L21" s="505" t="s">
        <v>976</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1055</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237</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356</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977</v>
      </c>
      <c r="J25" s="713" t="s">
        <v>1195</v>
      </c>
      <c r="K25" s="32"/>
      <c r="L25" s="505" t="s">
        <v>355</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229</v>
      </c>
      <c r="J26" s="713" t="s">
        <v>80</v>
      </c>
      <c r="K26" s="32"/>
      <c r="L26" s="505" t="s">
        <v>1055</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357</v>
      </c>
      <c r="K27" s="32"/>
      <c r="L27" s="505" t="s">
        <v>237</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979</v>
      </c>
      <c r="J28" s="713" t="s">
        <v>1056</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236</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358</v>
      </c>
      <c r="K30" s="32"/>
      <c r="L30" s="505" t="s">
        <v>354</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975</v>
      </c>
      <c r="J31" s="714" t="s">
        <v>1057</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234</v>
      </c>
      <c r="K32" s="32"/>
      <c r="L32" s="505" t="s">
        <v>977</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978</v>
      </c>
      <c r="J33" s="714" t="s">
        <v>359</v>
      </c>
      <c r="K33" s="32"/>
      <c r="L33" s="505" t="s">
        <v>229</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1058</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235</v>
      </c>
      <c r="K35" s="32"/>
      <c r="L35" s="505" t="s">
        <v>979</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356</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1195</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357</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1056</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236</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358</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1057</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234</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975</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359</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1058</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235</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978</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1199</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1170</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1197</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7" t="s">
        <v>945</v>
      </c>
      <c r="M106" s="24"/>
      <c r="N106" s="939" t="s">
        <v>944</v>
      </c>
      <c r="O106" s="939"/>
      <c r="P106" s="939"/>
      <c r="Q106" s="24"/>
      <c r="R106" s="22" t="s">
        <v>1007</v>
      </c>
      <c r="S106" s="22"/>
      <c r="T106" s="777" t="s">
        <v>944</v>
      </c>
      <c r="U106" s="777"/>
      <c r="V106" s="777"/>
      <c r="W106" s="24"/>
      <c r="X106" s="22" t="s">
        <v>1007</v>
      </c>
      <c r="Y106" s="22"/>
      <c r="Z106" s="22" t="s">
        <v>1211</v>
      </c>
      <c r="AA106" s="22"/>
      <c r="AB106" s="22"/>
      <c r="AC106" s="128" t="s">
        <v>1208</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38"/>
      <c r="M107" s="24"/>
      <c r="N107" s="24" t="s">
        <v>988</v>
      </c>
      <c r="O107" s="24" t="s">
        <v>989</v>
      </c>
      <c r="P107" s="24" t="s">
        <v>942</v>
      </c>
      <c r="Q107" s="24"/>
      <c r="R107" s="22"/>
      <c r="S107" s="22"/>
      <c r="T107" s="24" t="s">
        <v>988</v>
      </c>
      <c r="U107" s="24" t="s">
        <v>989</v>
      </c>
      <c r="V107" s="24" t="s">
        <v>942</v>
      </c>
      <c r="W107" s="24"/>
      <c r="X107" s="22"/>
      <c r="Y107" s="22"/>
      <c r="Z107" s="22" t="s">
        <v>1212</v>
      </c>
      <c r="AA107" s="22" t="s">
        <v>1213</v>
      </c>
      <c r="AB107" s="22"/>
      <c r="AC107" s="22" t="s">
        <v>1209</v>
      </c>
      <c r="AD107" s="22" t="s">
        <v>1210</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1240</v>
      </c>
      <c r="L31" s="29"/>
      <c r="N31" s="774" t="s">
        <v>1241</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8">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1129</v>
      </c>
      <c r="I78" s="176" t="s">
        <v>331</v>
      </c>
      <c r="J78" s="176" t="s">
        <v>328</v>
      </c>
      <c r="M78" s="177"/>
      <c r="N78" s="177" t="s">
        <v>1129</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9"/>
      <c r="H85" s="35" t="s">
        <v>1243</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1199</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3" t="s">
        <v>363</v>
      </c>
      <c r="I116" s="943"/>
      <c r="J116" s="943"/>
      <c r="K116" s="22"/>
      <c r="L116" s="22"/>
      <c r="M116" s="944" t="s">
        <v>1251</v>
      </c>
      <c r="N116" s="944"/>
      <c r="O116" s="944"/>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1249</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2" t="s">
        <v>363</v>
      </c>
      <c r="I134" s="942"/>
      <c r="J134" s="942"/>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5" t="str">
        <f>INDEX($G$554:$G$561,MATCH(H136,$H$554:$H$561,0))</f>
        <v>super</v>
      </c>
      <c r="I135" s="935" t="str">
        <f>INDEX($G$554:$G$561,MATCH(I136,$H$554:$H$561,0))</f>
        <v>mop</v>
      </c>
      <c r="J135" s="22"/>
      <c r="K135" s="22"/>
      <c r="L135" s="22"/>
      <c r="M135" s="22"/>
      <c r="N135" s="22"/>
      <c r="O135" s="935" t="str">
        <f>INDEX($G$554:$G$561,MATCH(O136,$H$554:$H$561,0))</f>
        <v>super</v>
      </c>
      <c r="P135" s="935"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1258</v>
      </c>
      <c r="I136" s="24" t="s">
        <v>1257</v>
      </c>
      <c r="J136" s="24"/>
      <c r="K136" s="22" t="s">
        <v>1250</v>
      </c>
      <c r="L136" s="24"/>
      <c r="M136" s="24"/>
      <c r="N136" s="24"/>
      <c r="O136" s="24" t="s">
        <v>1258</v>
      </c>
      <c r="P136" s="24" t="s">
        <v>1257</v>
      </c>
      <c r="Q136" s="24"/>
      <c r="R136" s="22" t="s">
        <v>1250</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6"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6"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6"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6"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6"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6" t="str">
        <f>General!J22</f>
        <v>jc</v>
      </c>
      <c r="H142" s="718">
        <f>H143*$T$642+H141*(1-$T$642)</f>
        <v>62.5</v>
      </c>
      <c r="I142" s="718">
        <f>I143*$T$642+I141*(1-$T$642)</f>
        <v>30</v>
      </c>
      <c r="J142" s="728" t="str">
        <f t="shared" si="4"/>
        <v>jc</v>
      </c>
      <c r="K142" s="226">
        <v>0</v>
      </c>
      <c r="N142" s="42" t="str">
        <f t="shared" si="5"/>
        <v>jc</v>
      </c>
      <c r="O142" s="718">
        <f>O143*$T$642+O141*(1-$T$642)</f>
        <v>0.5</v>
      </c>
      <c r="P142" s="718">
        <f>P143*$T$642+P141*(1-$T$642)</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6"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6"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6"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6"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6"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6" t="str">
        <f>General!J28</f>
        <v>tc</v>
      </c>
      <c r="H148" s="718">
        <f>H149*$T$656+H147*(1-$T$656)</f>
        <v>62.5</v>
      </c>
      <c r="I148" s="718">
        <f>I149*$T$656+I147*(1-$T$656)</f>
        <v>30</v>
      </c>
      <c r="J148" s="728" t="str">
        <f t="shared" si="4"/>
        <v>tc</v>
      </c>
      <c r="K148" s="226">
        <v>0</v>
      </c>
      <c r="N148" s="42" t="str">
        <f t="shared" si="5"/>
        <v>tc</v>
      </c>
      <c r="O148" s="718">
        <f>O149*$T$656+O147*(1-$T$656)</f>
        <v>0.5</v>
      </c>
      <c r="P148" s="718">
        <f>P149*$T$656+P147*(1-$T$656)</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6"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6"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6" t="str">
        <f>General!J31</f>
        <v>uc</v>
      </c>
      <c r="H151" s="718">
        <f>H152*$T$659+H150*(1-$T$659)</f>
        <v>62.5</v>
      </c>
      <c r="I151" s="718">
        <f>I152*$T$659+I150*(1-$T$659)</f>
        <v>30</v>
      </c>
      <c r="J151" s="728" t="str">
        <f t="shared" si="4"/>
        <v>uc</v>
      </c>
      <c r="K151" s="226">
        <v>0</v>
      </c>
      <c r="N151" s="42" t="str">
        <f t="shared" si="5"/>
        <v>uc</v>
      </c>
      <c r="O151" s="718">
        <f>O152*$T$659+O150*(1-$T$659)</f>
        <v>0.5</v>
      </c>
      <c r="P151" s="718">
        <f>P152*$T$659+P150*(1-$T$659)</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6"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6"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6" t="str">
        <f>General!J34</f>
        <v>xc</v>
      </c>
      <c r="H154" s="718">
        <f>H155*$T$665+H153*(1-$T$665)</f>
        <v>62.5</v>
      </c>
      <c r="I154" s="718">
        <f>I155*$T$665+I153*(1-$T$665)</f>
        <v>30</v>
      </c>
      <c r="J154" s="728" t="str">
        <f t="shared" si="4"/>
        <v>xc</v>
      </c>
      <c r="K154" s="226">
        <v>0</v>
      </c>
      <c r="N154" s="42" t="str">
        <f t="shared" si="5"/>
        <v>xc</v>
      </c>
      <c r="O154" s="718">
        <f>O155*$T$665+O153*(1-$T$665)</f>
        <v>0.5</v>
      </c>
      <c r="P154" s="718">
        <f>P155*$T$665+P153*(1-$T$665)</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6"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20" t="s">
        <v>23</v>
      </c>
      <c r="I178" s="720" t="s">
        <v>23</v>
      </c>
      <c r="J178" s="720" t="s">
        <v>23</v>
      </c>
      <c r="K178" s="720" t="s">
        <v>1233</v>
      </c>
      <c r="L178" s="720" t="s">
        <v>231</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20" t="s">
        <v>158</v>
      </c>
      <c r="I179" s="720" t="s">
        <v>158</v>
      </c>
      <c r="J179" s="720" t="s">
        <v>158</v>
      </c>
      <c r="K179" s="720" t="s">
        <v>158</v>
      </c>
      <c r="L179" s="720" t="s">
        <v>1229</v>
      </c>
      <c r="M179" s="721" t="s">
        <v>845</v>
      </c>
      <c r="N179" t="b">
        <f>AND(COUNTIF(G190:$G$224,G179))</f>
        <v>0</v>
      </c>
      <c r="O179" s="33" t="s">
        <v>1205</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20" t="s">
        <v>158</v>
      </c>
      <c r="I180" s="720" t="s">
        <v>158</v>
      </c>
      <c r="J180" s="720" t="s">
        <v>158</v>
      </c>
      <c r="K180" s="720" t="s">
        <v>158</v>
      </c>
      <c r="L180" s="720" t="s">
        <v>1231</v>
      </c>
      <c r="M180" s="721" t="s">
        <v>845</v>
      </c>
      <c r="N180" t="b">
        <f>AND(COUNTIF(G190:$G$224,G180))</f>
        <v>0</v>
      </c>
      <c r="O180" s="33" t="s">
        <v>1205</v>
      </c>
      <c r="Q180" s="247" t="b">
        <v>1</v>
      </c>
      <c r="AX180" s="16"/>
      <c r="AY180" s="8"/>
      <c r="AZ180" s="8"/>
      <c r="BA180" s="8"/>
    </row>
    <row r="181" spans="1:53" ht="15" outlineLevel="1" x14ac:dyDescent="0.25">
      <c r="A181" s="6"/>
      <c r="B181" s="7"/>
      <c r="C181" s="17"/>
      <c r="D181" s="17"/>
      <c r="E181" s="17"/>
      <c r="F181" s="26"/>
      <c r="G181" t="str">
        <f t="shared" si="7"/>
        <v>GGGAg2Na2</v>
      </c>
      <c r="H181" s="720" t="s">
        <v>158</v>
      </c>
      <c r="I181" s="720" t="s">
        <v>158</v>
      </c>
      <c r="J181" s="720" t="s">
        <v>158</v>
      </c>
      <c r="K181" s="720" t="s">
        <v>1232</v>
      </c>
      <c r="L181" s="720" t="s">
        <v>81</v>
      </c>
      <c r="M181" s="721" t="s">
        <v>845</v>
      </c>
      <c r="N181" t="b">
        <f>AND(COUNTIF(G191:$G$224,G181))</f>
        <v>0</v>
      </c>
      <c r="O181" s="33" t="s">
        <v>1205</v>
      </c>
      <c r="Q181" s="247" t="b">
        <v>1</v>
      </c>
      <c r="AX181" s="16"/>
      <c r="AY181" s="8"/>
      <c r="AZ181" s="8"/>
      <c r="BA181" s="8"/>
    </row>
    <row r="182" spans="1:53" ht="15" outlineLevel="1" x14ac:dyDescent="0.25">
      <c r="A182" s="6"/>
      <c r="B182" s="7"/>
      <c r="C182" s="17"/>
      <c r="D182" s="17"/>
      <c r="E182" s="17"/>
      <c r="F182" s="26"/>
      <c r="G182" t="str">
        <f t="shared" si="7"/>
        <v>GGGAg2Ea2</v>
      </c>
      <c r="H182" s="720" t="s">
        <v>158</v>
      </c>
      <c r="I182" s="720" t="s">
        <v>158</v>
      </c>
      <c r="J182" s="720" t="s">
        <v>158</v>
      </c>
      <c r="K182" s="720" t="s">
        <v>1232</v>
      </c>
      <c r="L182" s="720" t="s">
        <v>82</v>
      </c>
      <c r="M182" s="721" t="s">
        <v>845</v>
      </c>
      <c r="N182" t="b">
        <f>AND(COUNTIF(G192:$G$224,G182))</f>
        <v>0</v>
      </c>
      <c r="O182" s="33" t="s">
        <v>1205</v>
      </c>
      <c r="Q182" s="247" t="b">
        <v>1</v>
      </c>
      <c r="AX182" s="16"/>
      <c r="AY182" s="8"/>
      <c r="AZ182" s="8"/>
      <c r="BA182" s="8"/>
    </row>
    <row r="183" spans="1:53" ht="15" outlineLevel="1" x14ac:dyDescent="0.25">
      <c r="A183" s="6"/>
      <c r="B183" s="7"/>
      <c r="C183" s="17"/>
      <c r="D183" s="17"/>
      <c r="E183" s="17"/>
      <c r="F183" s="26"/>
      <c r="G183" t="str">
        <f t="shared" si="7"/>
        <v>GGGAg2OFa2</v>
      </c>
      <c r="H183" s="720" t="s">
        <v>158</v>
      </c>
      <c r="I183" s="720" t="s">
        <v>158</v>
      </c>
      <c r="J183" s="720" t="s">
        <v>158</v>
      </c>
      <c r="K183" s="720" t="s">
        <v>1232</v>
      </c>
      <c r="L183" s="720" t="s">
        <v>159</v>
      </c>
      <c r="M183" s="721" t="s">
        <v>845</v>
      </c>
      <c r="N183" t="b">
        <f>AND(COUNTIF(G193:$G$224,G183))</f>
        <v>0</v>
      </c>
      <c r="O183" s="33" t="s">
        <v>1205</v>
      </c>
      <c r="Q183" s="247" t="b">
        <v>1</v>
      </c>
      <c r="AX183" s="16"/>
      <c r="AY183" s="8"/>
      <c r="AZ183" s="8"/>
      <c r="BA183" s="8"/>
    </row>
    <row r="184" spans="1:53" ht="15" outlineLevel="1" x14ac:dyDescent="0.25">
      <c r="A184" s="6"/>
      <c r="B184" s="7"/>
      <c r="C184" s="17"/>
      <c r="D184" s="17"/>
      <c r="E184" s="17"/>
      <c r="F184" s="26"/>
      <c r="G184" t="str">
        <f t="shared" si="7"/>
        <v>GGGC1Na2</v>
      </c>
      <c r="H184" s="720" t="s">
        <v>158</v>
      </c>
      <c r="I184" s="720" t="s">
        <v>158</v>
      </c>
      <c r="J184" s="720" t="s">
        <v>158</v>
      </c>
      <c r="K184" s="720" t="s">
        <v>232</v>
      </c>
      <c r="L184" s="720" t="s">
        <v>81</v>
      </c>
      <c r="M184" s="721" t="s">
        <v>845</v>
      </c>
      <c r="N184" t="b">
        <f>AND(COUNTIF(G194:$G$224,G184))</f>
        <v>0</v>
      </c>
      <c r="O184" s="33" t="s">
        <v>1205</v>
      </c>
      <c r="Q184" s="247" t="b">
        <v>1</v>
      </c>
      <c r="AX184" s="16"/>
      <c r="AY184" s="8"/>
      <c r="AZ184" s="8"/>
      <c r="BA184" s="8"/>
    </row>
    <row r="185" spans="1:53" ht="15" outlineLevel="1" x14ac:dyDescent="0.25">
      <c r="A185" s="6"/>
      <c r="B185" s="7"/>
      <c r="C185" s="17"/>
      <c r="D185" s="17"/>
      <c r="E185" s="17"/>
      <c r="F185" s="26"/>
      <c r="G185" t="str">
        <f t="shared" si="7"/>
        <v>GGGC1Ea2</v>
      </c>
      <c r="H185" s="720" t="s">
        <v>158</v>
      </c>
      <c r="I185" s="720" t="s">
        <v>158</v>
      </c>
      <c r="J185" s="720" t="s">
        <v>158</v>
      </c>
      <c r="K185" s="720" t="s">
        <v>232</v>
      </c>
      <c r="L185" s="720" t="s">
        <v>82</v>
      </c>
      <c r="M185" s="721" t="s">
        <v>845</v>
      </c>
      <c r="N185" t="b">
        <f>AND(COUNTIF(G195:$G$224,G185))</f>
        <v>0</v>
      </c>
      <c r="O185" s="33" t="s">
        <v>1205</v>
      </c>
      <c r="Q185" s="247" t="b">
        <v>1</v>
      </c>
      <c r="AX185" s="16"/>
      <c r="AY185" s="8"/>
      <c r="AZ185" s="8"/>
      <c r="BA185" s="8"/>
    </row>
    <row r="186" spans="1:53" ht="15" outlineLevel="1" x14ac:dyDescent="0.25">
      <c r="A186" s="6"/>
      <c r="B186" s="7"/>
      <c r="C186" s="17"/>
      <c r="D186" s="17"/>
      <c r="E186" s="17"/>
      <c r="F186" s="26"/>
      <c r="G186" t="str">
        <f t="shared" si="7"/>
        <v>GGGC1Pa2</v>
      </c>
      <c r="H186" s="720" t="s">
        <v>158</v>
      </c>
      <c r="I186" s="720" t="s">
        <v>158</v>
      </c>
      <c r="J186" s="720" t="s">
        <v>158</v>
      </c>
      <c r="K186" s="720" t="s">
        <v>232</v>
      </c>
      <c r="L186" s="720" t="s">
        <v>83</v>
      </c>
      <c r="M186" s="721" t="s">
        <v>845</v>
      </c>
      <c r="N186" t="b">
        <f>AND(COUNTIF(G196:$G$224,G186))</f>
        <v>0</v>
      </c>
      <c r="O186" s="33" t="s">
        <v>1205</v>
      </c>
      <c r="Q186" s="247" t="b">
        <v>1</v>
      </c>
      <c r="AX186" s="16"/>
      <c r="AY186" s="8"/>
      <c r="AZ186" s="8"/>
      <c r="BA186" s="8"/>
    </row>
    <row r="187" spans="1:53" ht="15" outlineLevel="1" x14ac:dyDescent="0.25">
      <c r="A187" s="6"/>
      <c r="B187" s="7"/>
      <c r="C187" s="17"/>
      <c r="D187" s="17"/>
      <c r="E187" s="17"/>
      <c r="F187" s="26"/>
      <c r="G187" t="str">
        <f t="shared" si="7"/>
        <v>GGGC1OFa2</v>
      </c>
      <c r="H187" s="720" t="s">
        <v>158</v>
      </c>
      <c r="I187" s="720" t="s">
        <v>158</v>
      </c>
      <c r="J187" s="720" t="s">
        <v>158</v>
      </c>
      <c r="K187" s="720" t="s">
        <v>232</v>
      </c>
      <c r="L187" s="720" t="s">
        <v>159</v>
      </c>
      <c r="M187" s="721" t="s">
        <v>845</v>
      </c>
      <c r="N187" t="b">
        <f>AND(COUNTIF(G197:$G$224,G187))</f>
        <v>0</v>
      </c>
      <c r="O187" s="33" t="s">
        <v>1205</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20" t="s">
        <v>1196</v>
      </c>
      <c r="I188" s="720" t="s">
        <v>1196</v>
      </c>
      <c r="J188" s="720" t="s">
        <v>1196</v>
      </c>
      <c r="K188" s="720" t="s">
        <v>1196</v>
      </c>
      <c r="L188" s="720" t="s">
        <v>1196</v>
      </c>
      <c r="M188" s="721" t="s">
        <v>1195</v>
      </c>
      <c r="N188" t="b">
        <f>AND(COUNTIF(G190:$G$220,G188))</f>
        <v>0</v>
      </c>
      <c r="O188" s="33" t="s">
        <v>1196</v>
      </c>
      <c r="Q188" s="247" t="b">
        <v>1</v>
      </c>
      <c r="AX188" s="16"/>
      <c r="AY188" s="8"/>
      <c r="AZ188" s="8"/>
      <c r="BA188" s="8"/>
    </row>
    <row r="189" spans="1:53" ht="15" outlineLevel="1" x14ac:dyDescent="0.25">
      <c r="A189" s="6"/>
      <c r="B189" s="7"/>
      <c r="C189" s="17"/>
      <c r="D189" s="17"/>
      <c r="E189" s="17"/>
      <c r="F189" s="26"/>
      <c r="G189" t="str">
        <f t="shared" si="7"/>
        <v>YABA2Ba</v>
      </c>
      <c r="H189" s="720" t="s">
        <v>368</v>
      </c>
      <c r="I189" s="720" t="s">
        <v>23</v>
      </c>
      <c r="J189" s="720" t="s">
        <v>14</v>
      </c>
      <c r="K189" s="720" t="s">
        <v>1233</v>
      </c>
      <c r="L189" s="720" t="s">
        <v>14</v>
      </c>
      <c r="M189" s="721"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20" t="s">
        <v>23</v>
      </c>
      <c r="I190" s="720" t="s">
        <v>368</v>
      </c>
      <c r="J190" s="720" t="s">
        <v>23</v>
      </c>
      <c r="K190" s="720" t="s">
        <v>14</v>
      </c>
      <c r="L190" s="720" t="s">
        <v>231</v>
      </c>
      <c r="M190" s="721"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20" t="s">
        <v>23</v>
      </c>
      <c r="I191" s="720" t="s">
        <v>368</v>
      </c>
      <c r="J191" s="720" t="s">
        <v>23</v>
      </c>
      <c r="K191" s="720" t="s">
        <v>14</v>
      </c>
      <c r="L191" s="720" t="s">
        <v>231</v>
      </c>
      <c r="M191" s="721"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20" t="s">
        <v>368</v>
      </c>
      <c r="I192" s="720" t="s">
        <v>23</v>
      </c>
      <c r="J192" s="720" t="s">
        <v>12</v>
      </c>
      <c r="K192" s="720" t="s">
        <v>1233</v>
      </c>
      <c r="L192" s="720" t="s">
        <v>159</v>
      </c>
      <c r="M192" s="721"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20" t="s">
        <v>23</v>
      </c>
      <c r="I193" s="720" t="s">
        <v>368</v>
      </c>
      <c r="J193" s="720" t="s">
        <v>23</v>
      </c>
      <c r="K193" s="720" t="s">
        <v>12</v>
      </c>
      <c r="L193" s="720" t="s">
        <v>231</v>
      </c>
      <c r="M193" s="721"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20" t="s">
        <v>368</v>
      </c>
      <c r="I194" s="720" t="s">
        <v>368</v>
      </c>
      <c r="J194" s="720" t="s">
        <v>81</v>
      </c>
      <c r="K194" s="720" t="s">
        <v>14</v>
      </c>
      <c r="L194" s="720" t="s">
        <v>81</v>
      </c>
      <c r="M194" s="721"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20" t="s">
        <v>368</v>
      </c>
      <c r="I195" s="720" t="s">
        <v>368</v>
      </c>
      <c r="J195" s="720" t="s">
        <v>14</v>
      </c>
      <c r="K195" s="720" t="s">
        <v>81</v>
      </c>
      <c r="L195" s="720" t="s">
        <v>14</v>
      </c>
      <c r="M195" s="720"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20" t="s">
        <v>368</v>
      </c>
      <c r="I196" s="720" t="s">
        <v>368</v>
      </c>
      <c r="J196" s="720" t="s">
        <v>14</v>
      </c>
      <c r="K196" s="720" t="s">
        <v>81</v>
      </c>
      <c r="L196" s="720" t="s">
        <v>14</v>
      </c>
      <c r="M196" s="720"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20" t="s">
        <v>368</v>
      </c>
      <c r="I197" s="720" t="s">
        <v>368</v>
      </c>
      <c r="J197" s="720" t="s">
        <v>81</v>
      </c>
      <c r="K197" s="720" t="s">
        <v>8</v>
      </c>
      <c r="L197" s="720" t="s">
        <v>14</v>
      </c>
      <c r="M197" s="720"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20" t="s">
        <v>368</v>
      </c>
      <c r="I198" s="720" t="s">
        <v>368</v>
      </c>
      <c r="J198" s="720" t="s">
        <v>8</v>
      </c>
      <c r="K198" s="720" t="s">
        <v>14</v>
      </c>
      <c r="L198" s="720" t="s">
        <v>81</v>
      </c>
      <c r="M198" s="720"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20" t="s">
        <v>368</v>
      </c>
      <c r="I199" s="720" t="s">
        <v>368</v>
      </c>
      <c r="J199" s="720" t="s">
        <v>14</v>
      </c>
      <c r="K199" s="720" t="s">
        <v>81</v>
      </c>
      <c r="L199" s="720" t="s">
        <v>8</v>
      </c>
      <c r="M199" s="720"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20" t="s">
        <v>23</v>
      </c>
      <c r="I200" s="720" t="s">
        <v>23</v>
      </c>
      <c r="J200" s="720" t="s">
        <v>23</v>
      </c>
      <c r="K200" s="720" t="s">
        <v>1233</v>
      </c>
      <c r="L200" s="720" t="s">
        <v>231</v>
      </c>
      <c r="M200" s="720"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20" t="s">
        <v>23</v>
      </c>
      <c r="I201" s="720" t="s">
        <v>23</v>
      </c>
      <c r="J201" s="720" t="s">
        <v>23</v>
      </c>
      <c r="K201" s="720" t="s">
        <v>1233</v>
      </c>
      <c r="L201" s="720" t="s">
        <v>81</v>
      </c>
      <c r="M201" s="720"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20" t="s">
        <v>23</v>
      </c>
      <c r="I204" s="720" t="s">
        <v>368</v>
      </c>
      <c r="J204" s="720" t="s">
        <v>8</v>
      </c>
      <c r="K204" s="720" t="s">
        <v>14</v>
      </c>
      <c r="L204" s="720" t="s">
        <v>231</v>
      </c>
      <c r="M204" s="720"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20" t="s">
        <v>368</v>
      </c>
      <c r="I205" s="720" t="s">
        <v>368</v>
      </c>
      <c r="J205" s="720" t="s">
        <v>14</v>
      </c>
      <c r="K205" s="720" t="s">
        <v>1233</v>
      </c>
      <c r="L205" s="720" t="s">
        <v>231</v>
      </c>
      <c r="M205" s="720"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20" t="s">
        <v>368</v>
      </c>
      <c r="I206" s="720" t="s">
        <v>368</v>
      </c>
      <c r="J206" s="720" t="s">
        <v>23</v>
      </c>
      <c r="K206" s="720" t="s">
        <v>1233</v>
      </c>
      <c r="L206" s="720" t="s">
        <v>231</v>
      </c>
      <c r="M206" s="720"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20" t="s">
        <v>368</v>
      </c>
      <c r="I207" s="720" t="s">
        <v>23</v>
      </c>
      <c r="J207" s="720" t="s">
        <v>23</v>
      </c>
      <c r="K207" s="720" t="s">
        <v>1233</v>
      </c>
      <c r="L207" s="720" t="s">
        <v>231</v>
      </c>
      <c r="M207" s="720"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20" t="s">
        <v>368</v>
      </c>
      <c r="I208" s="720" t="s">
        <v>368</v>
      </c>
      <c r="J208" s="720" t="s">
        <v>8</v>
      </c>
      <c r="K208" s="720" t="s">
        <v>81</v>
      </c>
      <c r="L208" s="720" t="s">
        <v>8</v>
      </c>
      <c r="M208" s="720"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20" t="s">
        <v>368</v>
      </c>
      <c r="I209" s="720" t="s">
        <v>368</v>
      </c>
      <c r="J209" s="720" t="s">
        <v>16</v>
      </c>
      <c r="K209" s="720" t="s">
        <v>8</v>
      </c>
      <c r="L209" s="720" t="s">
        <v>81</v>
      </c>
      <c r="M209" s="720"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20" t="s">
        <v>368</v>
      </c>
      <c r="I210" s="720" t="s">
        <v>368</v>
      </c>
      <c r="J210" s="720" t="s">
        <v>8</v>
      </c>
      <c r="K210" s="720" t="s">
        <v>16</v>
      </c>
      <c r="L210" s="720" t="s">
        <v>8</v>
      </c>
      <c r="M210" s="720"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20" t="s">
        <v>368</v>
      </c>
      <c r="I211" s="720" t="s">
        <v>368</v>
      </c>
      <c r="J211" s="720" t="s">
        <v>81</v>
      </c>
      <c r="K211" s="720" t="s">
        <v>8</v>
      </c>
      <c r="L211" s="720" t="s">
        <v>16</v>
      </c>
      <c r="M211" s="720"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20" t="s">
        <v>23</v>
      </c>
      <c r="I212" s="720" t="s">
        <v>368</v>
      </c>
      <c r="J212" s="720" t="s">
        <v>23</v>
      </c>
      <c r="K212" s="720" t="s">
        <v>1233</v>
      </c>
      <c r="L212" s="720" t="s">
        <v>231</v>
      </c>
      <c r="M212" s="720"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20" t="s">
        <v>23</v>
      </c>
      <c r="I213" s="720" t="s">
        <v>23</v>
      </c>
      <c r="J213" s="720" t="s">
        <v>8</v>
      </c>
      <c r="K213" s="720" t="s">
        <v>1233</v>
      </c>
      <c r="L213" s="720" t="s">
        <v>231</v>
      </c>
      <c r="M213" s="720"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20" t="s">
        <v>23</v>
      </c>
      <c r="I214" s="720" t="s">
        <v>23</v>
      </c>
      <c r="J214" s="720" t="s">
        <v>23</v>
      </c>
      <c r="K214" s="720" t="s">
        <v>8</v>
      </c>
      <c r="L214" s="720" t="s">
        <v>231</v>
      </c>
      <c r="M214" s="720"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20" t="s">
        <v>368</v>
      </c>
      <c r="I215" s="720" t="s">
        <v>23</v>
      </c>
      <c r="J215" s="720" t="s">
        <v>23</v>
      </c>
      <c r="K215" s="720" t="s">
        <v>1233</v>
      </c>
      <c r="L215" s="720" t="s">
        <v>8</v>
      </c>
      <c r="M215" s="720"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20" t="s">
        <v>368</v>
      </c>
      <c r="I216" s="720" t="s">
        <v>23</v>
      </c>
      <c r="J216" s="720" t="s">
        <v>23</v>
      </c>
      <c r="K216" s="720" t="s">
        <v>1233</v>
      </c>
      <c r="L216" s="720" t="s">
        <v>81</v>
      </c>
      <c r="M216" s="720"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20" t="s">
        <v>368</v>
      </c>
      <c r="I217" s="720" t="s">
        <v>368</v>
      </c>
      <c r="J217" s="720" t="s">
        <v>23</v>
      </c>
      <c r="K217" s="720" t="s">
        <v>1233</v>
      </c>
      <c r="L217" s="720" t="s">
        <v>231</v>
      </c>
      <c r="M217" s="720"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20" t="s">
        <v>23</v>
      </c>
      <c r="I218" s="720" t="s">
        <v>368</v>
      </c>
      <c r="J218" s="720" t="s">
        <v>8</v>
      </c>
      <c r="K218" s="720" t="s">
        <v>1233</v>
      </c>
      <c r="L218" s="720" t="s">
        <v>231</v>
      </c>
      <c r="M218" s="720"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20" t="s">
        <v>23</v>
      </c>
      <c r="I219" s="720" t="s">
        <v>23</v>
      </c>
      <c r="J219" s="720" t="s">
        <v>81</v>
      </c>
      <c r="K219" s="720" t="s">
        <v>8</v>
      </c>
      <c r="L219" s="720" t="s">
        <v>231</v>
      </c>
      <c r="M219" s="720"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1123</v>
      </c>
      <c r="J223" s="26"/>
      <c r="K223" s="26"/>
      <c r="L223" s="26"/>
      <c r="M223" s="26"/>
      <c r="N223" s="26"/>
      <c r="O223" s="189"/>
      <c r="P223" s="189"/>
      <c r="Q223" s="189"/>
      <c r="R223" s="189"/>
      <c r="S223" s="189"/>
      <c r="T223" s="189"/>
      <c r="U223" s="730" t="s">
        <v>1071</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S225" t="s">
        <v>1070</v>
      </c>
      <c r="T225" s="728" t="str">
        <f>G225</f>
        <v>season</v>
      </c>
      <c r="U225" t="s">
        <v>843</v>
      </c>
      <c r="V225" t="s">
        <v>412</v>
      </c>
      <c r="W225" t="s">
        <v>811</v>
      </c>
      <c r="X225" t="s">
        <v>812</v>
      </c>
      <c r="Y225" t="s">
        <v>813</v>
      </c>
      <c r="Z225" t="s">
        <v>814</v>
      </c>
      <c r="AA225" t="s">
        <v>815</v>
      </c>
      <c r="AB225" t="s">
        <v>816</v>
      </c>
      <c r="AC225" t="s">
        <v>817</v>
      </c>
      <c r="AD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1102</v>
      </c>
      <c r="J275" s="774" t="s">
        <v>412</v>
      </c>
      <c r="K275" s="774" t="s">
        <v>811</v>
      </c>
      <c r="L275" s="774" t="s">
        <v>812</v>
      </c>
      <c r="M275" s="774" t="s">
        <v>813</v>
      </c>
      <c r="N275" s="774" t="s">
        <v>814</v>
      </c>
      <c r="O275" s="774" t="s">
        <v>815</v>
      </c>
      <c r="P275" s="774" t="s">
        <v>816</v>
      </c>
      <c r="Q275" s="774" t="s">
        <v>817</v>
      </c>
      <c r="R275" s="774"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1124</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1103</v>
      </c>
      <c r="I279" t="s">
        <v>1086</v>
      </c>
      <c r="J279" t="s">
        <v>1103</v>
      </c>
      <c r="K279" t="s">
        <v>1086</v>
      </c>
      <c r="L279" t="s">
        <v>1103</v>
      </c>
      <c r="M279" t="s">
        <v>1086</v>
      </c>
      <c r="N279" t="s">
        <v>1103</v>
      </c>
      <c r="O279" t="s">
        <v>1086</v>
      </c>
      <c r="P279" t="s">
        <v>1103</v>
      </c>
      <c r="Q279" t="s">
        <v>1086</v>
      </c>
      <c r="R279" t="s">
        <v>1103</v>
      </c>
      <c r="S279" t="s">
        <v>1086</v>
      </c>
      <c r="T279" t="s">
        <v>1103</v>
      </c>
      <c r="U279" t="s">
        <v>1086</v>
      </c>
      <c r="V279" t="s">
        <v>1103</v>
      </c>
      <c r="W279" t="s">
        <v>1086</v>
      </c>
      <c r="X279" t="s">
        <v>1103</v>
      </c>
      <c r="Y279" t="s">
        <v>1086</v>
      </c>
      <c r="Z279" t="s">
        <v>1103</v>
      </c>
      <c r="AA279" t="s">
        <v>1086</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1125</v>
      </c>
      <c r="J324" s="774" t="s">
        <v>412</v>
      </c>
      <c r="K324" s="774" t="s">
        <v>811</v>
      </c>
      <c r="L324" s="774" t="s">
        <v>812</v>
      </c>
      <c r="M324" s="774" t="s">
        <v>813</v>
      </c>
      <c r="N324" s="774" t="s">
        <v>814</v>
      </c>
      <c r="O324" s="774" t="s">
        <v>815</v>
      </c>
      <c r="P324" s="774" t="s">
        <v>816</v>
      </c>
      <c r="Q324" s="774" t="s">
        <v>817</v>
      </c>
      <c r="R324" s="774"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1126</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1127</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1128</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1086</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1126</v>
      </c>
      <c r="I331" t="s">
        <v>1127</v>
      </c>
      <c r="J331" t="s">
        <v>1128</v>
      </c>
      <c r="K331" t="s">
        <v>1086</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74" t="s">
        <v>412</v>
      </c>
      <c r="K377" s="774" t="s">
        <v>811</v>
      </c>
      <c r="L377" s="774" t="s">
        <v>812</v>
      </c>
      <c r="M377" s="774" t="s">
        <v>813</v>
      </c>
      <c r="N377" s="774" t="s">
        <v>814</v>
      </c>
      <c r="O377" s="774" t="s">
        <v>815</v>
      </c>
      <c r="P377" s="774" t="s">
        <v>816</v>
      </c>
      <c r="Q377" s="774" t="s">
        <v>817</v>
      </c>
      <c r="R377" s="774"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1125</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1253</v>
      </c>
      <c r="I381" t="s">
        <v>1254</v>
      </c>
      <c r="J381" t="s">
        <v>1255</v>
      </c>
      <c r="K381" t="s">
        <v>1256</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74" t="s">
        <v>412</v>
      </c>
      <c r="K427" s="774" t="s">
        <v>811</v>
      </c>
      <c r="L427" s="774" t="s">
        <v>812</v>
      </c>
      <c r="M427" s="774" t="s">
        <v>813</v>
      </c>
      <c r="N427" s="774" t="s">
        <v>814</v>
      </c>
      <c r="O427" s="774" t="s">
        <v>815</v>
      </c>
      <c r="P427" s="774" t="s">
        <v>816</v>
      </c>
      <c r="Q427" s="774" t="s">
        <v>817</v>
      </c>
      <c r="R427" s="774"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1125</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1253</v>
      </c>
      <c r="I431" t="s">
        <v>1254</v>
      </c>
      <c r="J431" t="s">
        <v>1255</v>
      </c>
      <c r="K431" t="s">
        <v>1256</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1199</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1199</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1252</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8">
        <f>MIN(364,INT((M553 - DATE(YEAR(M553),1,1))))</f>
        <v>90</v>
      </c>
      <c r="L553" s="229">
        <v>5</v>
      </c>
      <c r="M553" s="802">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1253</v>
      </c>
      <c r="I554" s="229">
        <v>0</v>
      </c>
      <c r="J554" s="229">
        <v>0.97</v>
      </c>
      <c r="K554" s="778">
        <f>MIN(364,INT((M554 - DATE(YEAR(M554),1,1))))</f>
        <v>134</v>
      </c>
      <c r="L554" s="229">
        <v>5</v>
      </c>
      <c r="M554" s="802">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1122</v>
      </c>
      <c r="H555" s="197" t="s">
        <v>1254</v>
      </c>
      <c r="I555" s="229">
        <v>1</v>
      </c>
      <c r="J555" s="229">
        <v>0.7</v>
      </c>
      <c r="K555" s="778">
        <f t="shared" ref="K555:K559" si="96">MIN(364,INT((M555 - DATE(YEAR(M555),1,1))))</f>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1121</v>
      </c>
      <c r="H556" s="197" t="s">
        <v>1255</v>
      </c>
      <c r="I556" s="229">
        <v>1</v>
      </c>
      <c r="J556" s="229">
        <v>1.3</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1256</v>
      </c>
      <c r="I557" s="229">
        <v>1</v>
      </c>
      <c r="J557" s="229">
        <v>0.87</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1258</v>
      </c>
      <c r="I558" s="229">
        <v>1</v>
      </c>
      <c r="J558" s="229">
        <v>1.1499999999999999</v>
      </c>
      <c r="K558" s="778">
        <f>MIN(364,INT((M558 - DATE(YEAR(M558),1,1))))</f>
        <v>45</v>
      </c>
      <c r="L558" s="229">
        <v>90</v>
      </c>
      <c r="M558" s="802">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1257</v>
      </c>
      <c r="I559" s="229">
        <v>1</v>
      </c>
      <c r="J559" s="229">
        <v>1.1000000000000001</v>
      </c>
      <c r="K559" s="778">
        <f t="shared" si="96"/>
        <v>181</v>
      </c>
      <c r="L559" s="229">
        <v>5</v>
      </c>
      <c r="M559" s="802">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1199</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1199</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1105</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1104</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8">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8"/>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8"/>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0"/>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0"/>
      <c r="I631" s="17"/>
      <c r="J631" s="941" t="s">
        <v>1081</v>
      </c>
      <c r="K631" s="939"/>
      <c r="L631" s="939"/>
      <c r="M631" s="939"/>
      <c r="N631" s="939"/>
      <c r="O631" s="939"/>
      <c r="P631" s="939"/>
      <c r="Q631" s="939"/>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0"/>
      <c r="I632" s="17"/>
      <c r="J632" s="23" t="s">
        <v>398</v>
      </c>
      <c r="K632" s="23" t="s">
        <v>59</v>
      </c>
      <c r="L632" s="23" t="s">
        <v>60</v>
      </c>
      <c r="M632" s="23" t="s">
        <v>61</v>
      </c>
      <c r="N632" s="23" t="s">
        <v>62</v>
      </c>
      <c r="O632" s="23" t="s">
        <v>905</v>
      </c>
      <c r="P632" s="23" t="s">
        <v>906</v>
      </c>
      <c r="Q632" s="23" t="s">
        <v>907</v>
      </c>
      <c r="R632" s="23" t="s">
        <v>1199</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99">K643*$T$642+K641*(1-$T$642)</f>
        <v>1</v>
      </c>
      <c r="L642" s="718">
        <f t="shared" si="99"/>
        <v>1</v>
      </c>
      <c r="M642" s="718">
        <f t="shared" si="99"/>
        <v>1</v>
      </c>
      <c r="N642" s="718">
        <f t="shared" si="99"/>
        <v>1</v>
      </c>
      <c r="O642" s="718">
        <f t="shared" si="99"/>
        <v>1</v>
      </c>
      <c r="P642" s="718">
        <f t="shared" si="99"/>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100">K657*$T$656+K655*(1-$T$656)</f>
        <v>1</v>
      </c>
      <c r="L656" s="718">
        <f t="shared" si="100"/>
        <v>1</v>
      </c>
      <c r="M656" s="718">
        <f t="shared" si="100"/>
        <v>1</v>
      </c>
      <c r="N656" s="718">
        <f t="shared" si="100"/>
        <v>1</v>
      </c>
      <c r="O656" s="718">
        <f t="shared" si="100"/>
        <v>1</v>
      </c>
      <c r="P656" s="718">
        <f t="shared" si="100"/>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1">K660*$T$659+K658*(1-$T$659)</f>
        <v>1</v>
      </c>
      <c r="L659" s="718">
        <f t="shared" si="101"/>
        <v>1</v>
      </c>
      <c r="M659" s="718">
        <f t="shared" si="101"/>
        <v>1</v>
      </c>
      <c r="N659" s="718">
        <f t="shared" si="101"/>
        <v>1</v>
      </c>
      <c r="O659" s="718">
        <f t="shared" si="101"/>
        <v>1</v>
      </c>
      <c r="P659" s="718">
        <f t="shared" si="101"/>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2">K666*$T$665+K664*(1-$T$665)</f>
        <v>1</v>
      </c>
      <c r="L665" s="718">
        <f t="shared" si="102"/>
        <v>1</v>
      </c>
      <c r="M665" s="718">
        <f t="shared" si="102"/>
        <v>1</v>
      </c>
      <c r="N665" s="718">
        <f t="shared" si="102"/>
        <v>1</v>
      </c>
      <c r="O665" s="718">
        <f t="shared" si="102"/>
        <v>1</v>
      </c>
      <c r="P665" s="718">
        <f t="shared" si="102"/>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3">I694</f>
        <v>27.5</v>
      </c>
      <c r="J693" s="718">
        <f t="shared" si="103"/>
        <v>1</v>
      </c>
      <c r="K693" s="718">
        <f t="shared" si="103"/>
        <v>0</v>
      </c>
      <c r="L693" s="718">
        <f t="shared" si="103"/>
        <v>0</v>
      </c>
      <c r="M693" s="718">
        <f t="shared" si="103"/>
        <v>0</v>
      </c>
      <c r="N693" s="718">
        <f t="shared" si="103"/>
        <v>0</v>
      </c>
      <c r="O693" s="718">
        <f t="shared" si="103"/>
        <v>0</v>
      </c>
      <c r="P693" s="718">
        <f t="shared" si="103"/>
        <v>0</v>
      </c>
      <c r="Q693" s="719">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4">I708</f>
        <v>27.5</v>
      </c>
      <c r="J707" s="718">
        <f t="shared" si="104"/>
        <v>1</v>
      </c>
      <c r="K707" s="718">
        <f t="shared" si="104"/>
        <v>0</v>
      </c>
      <c r="L707" s="718">
        <f t="shared" si="104"/>
        <v>0</v>
      </c>
      <c r="M707" s="718">
        <f t="shared" si="104"/>
        <v>0</v>
      </c>
      <c r="N707" s="718">
        <f t="shared" si="104"/>
        <v>0</v>
      </c>
      <c r="O707" s="718">
        <f t="shared" si="104"/>
        <v>0</v>
      </c>
      <c r="P707" s="718">
        <f t="shared" si="104"/>
        <v>0</v>
      </c>
      <c r="Q707" s="719">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5">I711</f>
        <v>27.5</v>
      </c>
      <c r="J710" s="718">
        <f t="shared" si="105"/>
        <v>1</v>
      </c>
      <c r="K710" s="718">
        <f t="shared" si="105"/>
        <v>0</v>
      </c>
      <c r="L710" s="718">
        <f t="shared" si="105"/>
        <v>0</v>
      </c>
      <c r="M710" s="718">
        <f t="shared" si="105"/>
        <v>0</v>
      </c>
      <c r="N710" s="718">
        <f t="shared" si="105"/>
        <v>0</v>
      </c>
      <c r="O710" s="718">
        <f t="shared" si="105"/>
        <v>0</v>
      </c>
      <c r="P710" s="718">
        <f t="shared" si="105"/>
        <v>0</v>
      </c>
      <c r="Q710" s="719">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6">I717</f>
        <v>27.5</v>
      </c>
      <c r="J716" s="718">
        <f t="shared" si="106"/>
        <v>1</v>
      </c>
      <c r="K716" s="718">
        <f t="shared" si="106"/>
        <v>0</v>
      </c>
      <c r="L716" s="718">
        <f t="shared" si="106"/>
        <v>0</v>
      </c>
      <c r="M716" s="718">
        <f t="shared" si="106"/>
        <v>0</v>
      </c>
      <c r="N716" s="718">
        <f t="shared" si="106"/>
        <v>0</v>
      </c>
      <c r="O716" s="718">
        <f t="shared" si="106"/>
        <v>0</v>
      </c>
      <c r="P716" s="718">
        <f t="shared" si="106"/>
        <v>0</v>
      </c>
      <c r="Q716" s="719">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1199</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1200</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2">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2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2.95" customHeight="1" x14ac:dyDescent="0.2">
      <c r="A5" s="808"/>
      <c r="B5" s="814"/>
      <c r="C5" s="846"/>
      <c r="D5" s="846">
        <v>661.25</v>
      </c>
      <c r="E5" s="846" t="s">
        <v>1</v>
      </c>
      <c r="F5" s="854"/>
      <c r="G5" s="853" t="s">
        <v>1176</v>
      </c>
      <c r="H5" s="852"/>
      <c r="I5" s="852"/>
      <c r="J5" s="852"/>
      <c r="K5" s="852"/>
      <c r="L5" s="852"/>
      <c r="M5" s="852"/>
      <c r="N5" s="852"/>
      <c r="O5" s="852"/>
      <c r="P5" s="852"/>
      <c r="Q5" s="852"/>
      <c r="R5" s="852"/>
      <c r="S5" s="852"/>
      <c r="T5" s="851"/>
      <c r="U5" s="850"/>
      <c r="V5" s="849"/>
      <c r="W5" s="848"/>
      <c r="X5" s="815"/>
      <c r="Y5" s="806"/>
    </row>
    <row r="6" spans="1:25" ht="12.95" customHeight="1" x14ac:dyDescent="0.2">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2.95" customHeight="1" x14ac:dyDescent="0.2">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2.95" customHeight="1" x14ac:dyDescent="0.2">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2.95" customHeight="1" x14ac:dyDescent="0.2">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2.95" customHeight="1" x14ac:dyDescent="0.2">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2.95" customHeight="1" x14ac:dyDescent="0.2">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2.95" customHeight="1" x14ac:dyDescent="0.2">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0999999999999996" customHeight="1" x14ac:dyDescent="0.2">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0999999999999996" customHeight="1" x14ac:dyDescent="0.2">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2.95" customHeight="1" x14ac:dyDescent="0.2">
      <c r="A15" s="808"/>
      <c r="B15" s="814"/>
      <c r="C15" s="820"/>
      <c r="D15" s="820"/>
      <c r="E15" s="820"/>
      <c r="F15" s="825"/>
      <c r="G15" s="818" t="s">
        <v>1175</v>
      </c>
      <c r="H15" s="818"/>
      <c r="I15" s="818"/>
      <c r="J15" s="130" t="b">
        <v>0</v>
      </c>
      <c r="K15" s="824"/>
      <c r="L15" s="817"/>
      <c r="M15" s="817"/>
      <c r="N15" s="817"/>
      <c r="O15" s="817"/>
      <c r="P15" s="817"/>
      <c r="Q15" s="817"/>
      <c r="R15" s="817"/>
      <c r="S15" s="817"/>
      <c r="T15" s="817"/>
      <c r="U15" s="817"/>
      <c r="V15" s="817"/>
      <c r="W15" s="821"/>
      <c r="X15" s="815"/>
      <c r="Y15" s="806"/>
    </row>
    <row r="16" spans="1:25" ht="12.95" customHeight="1" x14ac:dyDescent="0.2">
      <c r="A16" s="808"/>
      <c r="B16" s="814"/>
      <c r="C16" s="820"/>
      <c r="D16" s="820"/>
      <c r="E16" s="820"/>
      <c r="F16" s="823"/>
      <c r="G16" s="818" t="s">
        <v>1174</v>
      </c>
      <c r="H16" s="818"/>
      <c r="I16" s="818"/>
      <c r="J16" s="98">
        <v>0.9</v>
      </c>
      <c r="K16" s="822"/>
      <c r="L16" s="817"/>
      <c r="M16" s="817"/>
      <c r="N16" s="817"/>
      <c r="O16" s="817"/>
      <c r="P16" s="817"/>
      <c r="Q16" s="817"/>
      <c r="R16" s="817"/>
      <c r="S16" s="817"/>
      <c r="T16" s="817"/>
      <c r="U16" s="817"/>
      <c r="V16" s="817"/>
      <c r="W16" s="821"/>
      <c r="X16" s="815"/>
      <c r="Y16" s="806"/>
    </row>
    <row r="17" spans="1:25" ht="12.95" customHeight="1" x14ac:dyDescent="0.2">
      <c r="A17" s="808"/>
      <c r="B17" s="814"/>
      <c r="C17" s="820"/>
      <c r="D17" s="820"/>
      <c r="E17" s="820"/>
      <c r="F17" s="823"/>
      <c r="G17" s="818" t="s">
        <v>1173</v>
      </c>
      <c r="H17" s="818"/>
      <c r="I17" s="818"/>
      <c r="J17" s="908">
        <v>660</v>
      </c>
      <c r="K17" s="817"/>
      <c r="L17" s="817"/>
      <c r="M17" s="817"/>
      <c r="N17" s="817"/>
      <c r="O17" s="817"/>
      <c r="P17" s="817"/>
      <c r="Q17" s="817"/>
      <c r="R17" s="817"/>
      <c r="S17" s="817"/>
      <c r="T17" s="817"/>
      <c r="U17" s="817"/>
      <c r="V17" s="817"/>
      <c r="W17" s="821"/>
      <c r="X17" s="815"/>
      <c r="Y17" s="806"/>
    </row>
    <row r="18" spans="1:25" ht="12.95" customHeight="1" x14ac:dyDescent="0.2">
      <c r="A18" s="808"/>
      <c r="B18" s="814"/>
      <c r="C18" s="820"/>
      <c r="D18" s="820"/>
      <c r="E18" s="820"/>
      <c r="F18" s="823"/>
      <c r="G18" s="818" t="s">
        <v>347</v>
      </c>
      <c r="H18" s="818"/>
      <c r="I18" s="818"/>
      <c r="J18" s="908" t="s">
        <v>1195</v>
      </c>
      <c r="K18" s="817"/>
      <c r="L18" s="817"/>
      <c r="M18" s="817"/>
      <c r="N18" s="817"/>
      <c r="O18" s="817"/>
      <c r="P18" s="817"/>
      <c r="Q18" s="817"/>
      <c r="R18" s="817"/>
      <c r="S18" s="817"/>
      <c r="T18" s="817"/>
      <c r="U18" s="817"/>
      <c r="V18" s="817"/>
      <c r="W18" s="821"/>
      <c r="X18" s="815"/>
      <c r="Y18" s="806"/>
    </row>
    <row r="19" spans="1:25" ht="5.0999999999999996" customHeight="1" x14ac:dyDescent="0.2">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2">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2">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2">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thickBot="1" x14ac:dyDescent="0.2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0999999999999996" customHeight="1" x14ac:dyDescent="0.2">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2.95" customHeight="1" x14ac:dyDescent="0.2">
      <c r="A25" s="808"/>
      <c r="B25" s="814"/>
      <c r="C25" s="846"/>
      <c r="D25" s="846">
        <v>417.58461259214789</v>
      </c>
      <c r="E25" s="846" t="s">
        <v>1</v>
      </c>
      <c r="F25" s="854"/>
      <c r="G25" s="853" t="s">
        <v>1172</v>
      </c>
      <c r="H25" s="852"/>
      <c r="I25" s="852"/>
      <c r="J25" s="852"/>
      <c r="K25" s="852"/>
      <c r="L25" s="852"/>
      <c r="M25" s="852"/>
      <c r="N25" s="852"/>
      <c r="O25" s="852"/>
      <c r="P25" s="852"/>
      <c r="Q25" s="852"/>
      <c r="R25" s="852"/>
      <c r="S25" s="852"/>
      <c r="T25" s="851"/>
      <c r="U25" s="850"/>
      <c r="V25" s="849"/>
      <c r="W25" s="848"/>
      <c r="X25" s="815"/>
      <c r="Y25" s="806"/>
    </row>
    <row r="26" spans="1:25" ht="12.95" customHeight="1" x14ac:dyDescent="0.2">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2.95" customHeight="1" x14ac:dyDescent="0.2">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2.95" customHeight="1" x14ac:dyDescent="0.2">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2.95" customHeight="1" x14ac:dyDescent="0.2">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2.95" customHeight="1" x14ac:dyDescent="0.2">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2.95" customHeight="1" x14ac:dyDescent="0.2">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2.95" customHeight="1" x14ac:dyDescent="0.2">
      <c r="A32" s="808"/>
      <c r="B32" s="814"/>
      <c r="C32" s="820"/>
      <c r="D32" s="820"/>
      <c r="E32" s="820"/>
      <c r="F32" s="829"/>
      <c r="G32" s="829"/>
      <c r="H32" s="829"/>
      <c r="I32" s="829"/>
      <c r="J32" s="894" t="s">
        <v>1171</v>
      </c>
      <c r="K32" s="894" t="s">
        <v>1170</v>
      </c>
      <c r="L32" s="828"/>
      <c r="M32" s="828"/>
      <c r="N32" s="828"/>
      <c r="O32" s="828"/>
      <c r="P32" s="828"/>
      <c r="Q32" s="828"/>
      <c r="R32" s="828"/>
      <c r="S32" s="828"/>
      <c r="T32" s="827"/>
      <c r="U32" s="827"/>
      <c r="V32" s="827"/>
      <c r="W32" s="827"/>
      <c r="X32" s="815"/>
      <c r="Y32" s="806"/>
    </row>
    <row r="33" spans="1:25" ht="5.0999999999999996" customHeight="1" x14ac:dyDescent="0.2">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0999999999999996" customHeight="1" x14ac:dyDescent="0.2">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2.95" customHeight="1" x14ac:dyDescent="0.2">
      <c r="A35" s="808"/>
      <c r="B35" s="814"/>
      <c r="C35" s="820"/>
      <c r="D35" s="820"/>
      <c r="E35" s="820"/>
      <c r="F35" s="825"/>
      <c r="G35" s="818" t="s">
        <v>1169</v>
      </c>
      <c r="H35" s="818"/>
      <c r="I35" s="906" t="s">
        <v>1168</v>
      </c>
      <c r="J35" s="130">
        <v>453.5</v>
      </c>
      <c r="K35" s="130">
        <v>80</v>
      </c>
      <c r="L35" s="817"/>
      <c r="M35" s="817"/>
      <c r="N35" s="817"/>
      <c r="O35" s="817"/>
      <c r="P35" s="817"/>
      <c r="Q35" s="817"/>
      <c r="R35" s="817"/>
      <c r="S35" s="817"/>
      <c r="T35" s="817"/>
      <c r="U35" s="817"/>
      <c r="V35" s="817"/>
      <c r="W35" s="821"/>
      <c r="X35" s="815"/>
      <c r="Y35" s="806"/>
    </row>
    <row r="36" spans="1:25" ht="12.95" customHeight="1" x14ac:dyDescent="0.2">
      <c r="A36" s="808"/>
      <c r="B36" s="814"/>
      <c r="C36" s="820"/>
      <c r="D36" s="820"/>
      <c r="E36" s="820"/>
      <c r="F36" s="825"/>
      <c r="G36" s="818" t="s">
        <v>1167</v>
      </c>
      <c r="H36" s="818"/>
      <c r="I36" s="906"/>
      <c r="J36" s="98">
        <v>0.8</v>
      </c>
      <c r="K36" s="98">
        <v>0.8</v>
      </c>
      <c r="L36" s="817"/>
      <c r="M36" s="817"/>
      <c r="N36" s="817"/>
      <c r="O36" s="817"/>
      <c r="P36" s="817"/>
      <c r="Q36" s="817"/>
      <c r="R36" s="817"/>
      <c r="S36" s="817"/>
      <c r="T36" s="817"/>
      <c r="U36" s="817"/>
      <c r="V36" s="817"/>
      <c r="W36" s="821"/>
      <c r="X36" s="815"/>
      <c r="Y36" s="806"/>
    </row>
    <row r="37" spans="1:25" ht="12.95" customHeight="1" x14ac:dyDescent="0.2">
      <c r="A37" s="808"/>
      <c r="B37" s="814"/>
      <c r="C37" s="820"/>
      <c r="D37" s="820"/>
      <c r="E37" s="820"/>
      <c r="F37" s="825"/>
      <c r="G37" s="818" t="s">
        <v>1166</v>
      </c>
      <c r="H37" s="818"/>
      <c r="I37" s="906" t="s">
        <v>1165</v>
      </c>
      <c r="J37" s="130">
        <v>20</v>
      </c>
      <c r="K37" s="130">
        <v>10</v>
      </c>
      <c r="L37" s="817"/>
      <c r="M37" s="817"/>
      <c r="N37" s="817"/>
      <c r="O37" s="817"/>
      <c r="P37" s="817"/>
      <c r="Q37" s="817"/>
      <c r="R37" s="817"/>
      <c r="S37" s="817"/>
      <c r="T37" s="817"/>
      <c r="U37" s="817"/>
      <c r="V37" s="817"/>
      <c r="W37" s="821"/>
      <c r="X37" s="815"/>
      <c r="Y37" s="806"/>
    </row>
    <row r="38" spans="1:25" ht="12.95" customHeight="1" x14ac:dyDescent="0.25">
      <c r="A38" s="808"/>
      <c r="B38" s="814"/>
      <c r="C38" s="820"/>
      <c r="D38" s="820"/>
      <c r="E38" s="820"/>
      <c r="F38" s="823"/>
      <c r="G38" s="818" t="s">
        <v>1191</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2.95" customHeight="1" x14ac:dyDescent="0.2">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2.95" customHeight="1" x14ac:dyDescent="0.2">
      <c r="A40" s="808"/>
      <c r="B40" s="814"/>
      <c r="C40" s="820"/>
      <c r="D40" s="820"/>
      <c r="E40" s="820"/>
      <c r="F40" s="823"/>
      <c r="G40" s="818"/>
      <c r="H40" s="818"/>
      <c r="I40" s="818" t="s">
        <v>1198</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0999999999999996" customHeight="1" x14ac:dyDescent="0.2">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2">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2">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0999999999999996" customHeight="1" thickBot="1" x14ac:dyDescent="0.25">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0999999999999996" customHeight="1" x14ac:dyDescent="0.2">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2.95" customHeight="1" x14ac:dyDescent="0.2">
      <c r="A47" s="808"/>
      <c r="B47" s="859"/>
      <c r="C47" s="882"/>
      <c r="D47" s="882">
        <v>4408.9250000000002</v>
      </c>
      <c r="E47" s="882" t="s">
        <v>1</v>
      </c>
      <c r="F47" s="880"/>
      <c r="G47" s="887" t="s">
        <v>1187</v>
      </c>
      <c r="H47" s="880"/>
      <c r="I47" s="880"/>
      <c r="J47" s="880"/>
      <c r="K47" s="880"/>
      <c r="L47" s="877"/>
      <c r="M47" s="880"/>
      <c r="N47" s="880"/>
      <c r="O47" s="880"/>
      <c r="P47" s="880"/>
      <c r="Q47" s="880"/>
      <c r="R47" s="880"/>
      <c r="S47" s="880"/>
      <c r="T47" s="879"/>
      <c r="U47" s="881"/>
      <c r="V47" s="877"/>
      <c r="W47" s="864"/>
      <c r="X47" s="858"/>
    </row>
    <row r="48" spans="1:25" ht="12.95" customHeight="1" x14ac:dyDescent="0.2">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2.95" customHeight="1" x14ac:dyDescent="0.2">
      <c r="A49" s="808"/>
      <c r="B49" s="859"/>
      <c r="C49" s="869"/>
      <c r="D49" s="882"/>
      <c r="E49" s="869"/>
      <c r="F49" s="880"/>
      <c r="G49" s="898">
        <v>38530.672997685186</v>
      </c>
      <c r="H49" s="881"/>
      <c r="I49" s="880"/>
      <c r="J49" s="880" t="s">
        <v>1188</v>
      </c>
      <c r="K49" s="880"/>
      <c r="L49" s="877"/>
      <c r="M49" s="880"/>
      <c r="N49" s="880"/>
      <c r="O49" s="880"/>
      <c r="P49" s="880"/>
      <c r="Q49" s="880"/>
      <c r="R49" s="880"/>
      <c r="S49" s="880"/>
      <c r="T49" s="879"/>
      <c r="U49" s="878"/>
      <c r="V49" s="877"/>
      <c r="W49" s="864"/>
      <c r="X49" s="858"/>
    </row>
    <row r="50" spans="1:24" ht="12.95" customHeight="1" x14ac:dyDescent="0.2">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2.95" customHeight="1" x14ac:dyDescent="0.2">
      <c r="A51" s="808"/>
      <c r="B51" s="859"/>
      <c r="C51" s="869"/>
      <c r="D51" s="869"/>
      <c r="E51" s="869"/>
      <c r="F51" s="869"/>
      <c r="G51" s="869"/>
      <c r="H51" s="869"/>
      <c r="I51" s="875"/>
      <c r="J51" s="875" t="s">
        <v>1138</v>
      </c>
      <c r="K51" s="875"/>
      <c r="L51" s="875"/>
      <c r="M51" s="875"/>
      <c r="N51" s="875"/>
      <c r="O51" s="875"/>
      <c r="P51" s="875"/>
      <c r="Q51" s="875"/>
      <c r="R51" s="875"/>
      <c r="S51" s="875"/>
      <c r="T51" s="875"/>
      <c r="U51" s="875"/>
      <c r="V51" s="875"/>
      <c r="W51" s="864"/>
      <c r="X51" s="858"/>
    </row>
    <row r="52" spans="1:24" ht="12.95" customHeight="1" x14ac:dyDescent="0.2">
      <c r="A52" s="808"/>
      <c r="B52" s="859"/>
      <c r="C52" s="869"/>
      <c r="D52" s="869"/>
      <c r="E52" s="869"/>
      <c r="F52" s="869"/>
      <c r="G52" s="869"/>
      <c r="H52" s="869"/>
      <c r="I52" s="875"/>
      <c r="J52" s="875"/>
      <c r="K52" s="900" t="s">
        <v>1164</v>
      </c>
      <c r="L52" s="869"/>
      <c r="M52" s="869"/>
      <c r="N52" s="869"/>
      <c r="O52" s="869"/>
      <c r="P52" s="869"/>
      <c r="Q52" s="869"/>
      <c r="R52" s="869"/>
      <c r="S52" s="869"/>
      <c r="T52" s="869"/>
      <c r="U52" s="900"/>
      <c r="V52" s="875"/>
      <c r="W52" s="864"/>
      <c r="X52" s="858"/>
    </row>
    <row r="53" spans="1:24" ht="12.95" customHeight="1" x14ac:dyDescent="0.2">
      <c r="A53" s="808"/>
      <c r="B53" s="859"/>
      <c r="C53" s="869"/>
      <c r="D53" s="869"/>
      <c r="E53" s="869"/>
      <c r="F53" s="869"/>
      <c r="G53" s="869"/>
      <c r="H53" s="869"/>
      <c r="I53" s="902" t="s">
        <v>1163</v>
      </c>
      <c r="J53" s="902" t="s">
        <v>1162</v>
      </c>
      <c r="K53" s="903" t="s">
        <v>1161</v>
      </c>
      <c r="L53" s="894"/>
      <c r="M53" s="869" t="s">
        <v>1150</v>
      </c>
      <c r="N53" s="869"/>
      <c r="O53" s="894"/>
      <c r="P53" s="875" t="s">
        <v>1148</v>
      </c>
      <c r="Q53" s="894"/>
      <c r="R53" s="869" t="s">
        <v>1146</v>
      </c>
      <c r="S53" s="894"/>
      <c r="T53" s="894"/>
      <c r="U53" s="875"/>
      <c r="V53" s="875"/>
      <c r="W53" s="864"/>
      <c r="X53" s="858"/>
    </row>
    <row r="54" spans="1:24" ht="12.95" customHeight="1" x14ac:dyDescent="0.2">
      <c r="A54" s="808"/>
      <c r="B54" s="859"/>
      <c r="C54" s="869"/>
      <c r="D54" s="869"/>
      <c r="E54" s="869"/>
      <c r="F54" s="869"/>
      <c r="G54" s="869"/>
      <c r="H54" s="869"/>
      <c r="I54" s="894" t="s">
        <v>1160</v>
      </c>
      <c r="J54" s="894" t="s">
        <v>1159</v>
      </c>
      <c r="K54" s="894" t="s">
        <v>1158</v>
      </c>
      <c r="L54" s="894"/>
      <c r="M54" s="869" t="s">
        <v>1139</v>
      </c>
      <c r="N54" s="869" t="s">
        <v>1149</v>
      </c>
      <c r="O54" s="894"/>
      <c r="P54" s="875" t="s">
        <v>1147</v>
      </c>
      <c r="Q54" s="894"/>
      <c r="R54" s="869" t="s">
        <v>1145</v>
      </c>
      <c r="S54" s="894"/>
      <c r="T54" s="894"/>
      <c r="U54" s="875"/>
      <c r="V54" s="875"/>
      <c r="W54" s="864"/>
      <c r="X54" s="858"/>
    </row>
    <row r="55" spans="1:24" ht="5.0999999999999996" customHeight="1" x14ac:dyDescent="0.2">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0999999999999996" customHeight="1" x14ac:dyDescent="0.2">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2.95" customHeight="1" x14ac:dyDescent="0.2">
      <c r="A57" s="808"/>
      <c r="B57" s="859"/>
      <c r="C57" s="869"/>
      <c r="D57" s="869"/>
      <c r="E57" s="869"/>
      <c r="F57" s="871"/>
      <c r="G57" s="872" t="s">
        <v>1177</v>
      </c>
      <c r="H57" s="905" t="s">
        <v>397</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2.95" customHeight="1" x14ac:dyDescent="0.2">
      <c r="A58" s="808"/>
      <c r="B58" s="859"/>
      <c r="C58" s="869"/>
      <c r="D58" s="869"/>
      <c r="E58" s="869"/>
      <c r="F58" s="871"/>
      <c r="G58" s="872"/>
      <c r="H58" s="905" t="s">
        <v>141</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2.95" customHeight="1" x14ac:dyDescent="0.2">
      <c r="A59" s="808"/>
      <c r="B59" s="859"/>
      <c r="C59" s="869"/>
      <c r="D59" s="869"/>
      <c r="E59" s="869"/>
      <c r="F59" s="871"/>
      <c r="G59" s="872"/>
      <c r="H59" s="905" t="s">
        <v>142</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2.95" customHeight="1" x14ac:dyDescent="0.2">
      <c r="A60" s="808"/>
      <c r="B60" s="859"/>
      <c r="C60" s="869"/>
      <c r="D60" s="869"/>
      <c r="E60" s="869"/>
      <c r="F60" s="871"/>
      <c r="G60" s="872"/>
      <c r="H60" s="905" t="s">
        <v>143</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2.95" customHeight="1" x14ac:dyDescent="0.2">
      <c r="A61" s="808"/>
      <c r="B61" s="859"/>
      <c r="C61" s="869"/>
      <c r="D61" s="869"/>
      <c r="E61" s="869"/>
      <c r="F61" s="868"/>
      <c r="G61" s="872"/>
      <c r="H61" s="905" t="s">
        <v>144</v>
      </c>
      <c r="I61" s="130">
        <v>300</v>
      </c>
      <c r="J61" s="909">
        <v>0.75</v>
      </c>
      <c r="K61" s="748">
        <v>0.01</v>
      </c>
      <c r="L61" s="870"/>
      <c r="M61" s="98">
        <v>0.23699999999999999</v>
      </c>
      <c r="N61" s="872"/>
      <c r="O61" s="870"/>
      <c r="P61" s="98">
        <v>0.12</v>
      </c>
      <c r="Q61" s="889"/>
      <c r="R61" s="98">
        <v>1</v>
      </c>
      <c r="S61" s="870"/>
      <c r="T61" s="870"/>
      <c r="U61" s="865"/>
      <c r="V61" s="865"/>
      <c r="W61" s="904"/>
      <c r="X61" s="858"/>
    </row>
    <row r="62" spans="1:24" ht="12.95" customHeight="1" x14ac:dyDescent="0.2">
      <c r="A62" s="808"/>
      <c r="B62" s="859"/>
      <c r="C62" s="869"/>
      <c r="D62" s="869"/>
      <c r="E62" s="869"/>
      <c r="F62" s="890"/>
      <c r="G62" s="872"/>
      <c r="H62" s="905" t="s">
        <v>145</v>
      </c>
      <c r="I62" s="130">
        <v>300</v>
      </c>
      <c r="J62" s="909">
        <v>0.75</v>
      </c>
      <c r="K62" s="748">
        <v>0.01</v>
      </c>
      <c r="L62" s="870"/>
      <c r="M62" s="98">
        <v>0.23699999999999999</v>
      </c>
      <c r="N62" s="872"/>
      <c r="O62" s="870"/>
      <c r="P62" s="98">
        <v>0.23</v>
      </c>
      <c r="Q62" s="889"/>
      <c r="R62" s="98">
        <v>1</v>
      </c>
      <c r="S62" s="870"/>
      <c r="T62" s="870"/>
      <c r="U62" s="865"/>
      <c r="V62" s="865"/>
      <c r="W62" s="904"/>
      <c r="X62" s="858"/>
    </row>
    <row r="63" spans="1:24" ht="12.95" customHeight="1" x14ac:dyDescent="0.2">
      <c r="A63" s="808"/>
      <c r="B63" s="859"/>
      <c r="C63" s="869"/>
      <c r="D63" s="869"/>
      <c r="E63" s="869"/>
      <c r="F63" s="890"/>
      <c r="G63" s="872"/>
      <c r="H63" s="905" t="s">
        <v>146</v>
      </c>
      <c r="I63" s="130">
        <v>325</v>
      </c>
      <c r="J63" s="909">
        <v>1</v>
      </c>
      <c r="K63" s="748">
        <v>0.01</v>
      </c>
      <c r="L63" s="870"/>
      <c r="M63" s="98">
        <v>0.23699999999999999</v>
      </c>
      <c r="N63" s="872"/>
      <c r="O63" s="870"/>
      <c r="P63" s="98">
        <v>0.32</v>
      </c>
      <c r="Q63" s="889"/>
      <c r="R63" s="98">
        <v>1</v>
      </c>
      <c r="S63" s="870"/>
      <c r="T63" s="870"/>
      <c r="U63" s="865"/>
      <c r="V63" s="865"/>
      <c r="W63" s="904"/>
      <c r="X63" s="858"/>
    </row>
    <row r="64" spans="1:24" ht="12.95" customHeight="1" x14ac:dyDescent="0.2">
      <c r="A64" s="808"/>
      <c r="B64" s="859"/>
      <c r="C64" s="869"/>
      <c r="D64" s="869"/>
      <c r="E64" s="869"/>
      <c r="F64" s="890"/>
      <c r="G64" s="872"/>
      <c r="H64" s="905" t="s">
        <v>147</v>
      </c>
      <c r="I64" s="130">
        <v>350</v>
      </c>
      <c r="J64" s="909">
        <v>1.5</v>
      </c>
      <c r="K64" s="748">
        <v>0.01</v>
      </c>
      <c r="L64" s="870"/>
      <c r="M64" s="98">
        <v>0.23699999999999999</v>
      </c>
      <c r="N64" s="872"/>
      <c r="O64" s="870"/>
      <c r="P64" s="98">
        <v>0.42</v>
      </c>
      <c r="Q64" s="889"/>
      <c r="R64" s="98">
        <v>1</v>
      </c>
      <c r="S64" s="870"/>
      <c r="T64" s="870"/>
      <c r="U64" s="865"/>
      <c r="V64" s="865"/>
      <c r="W64" s="904"/>
      <c r="X64" s="858"/>
    </row>
    <row r="65" spans="1:24" ht="12.95" customHeight="1" x14ac:dyDescent="0.2">
      <c r="A65" s="808"/>
      <c r="B65" s="859"/>
      <c r="C65" s="869"/>
      <c r="D65" s="869"/>
      <c r="E65" s="869"/>
      <c r="F65" s="890"/>
      <c r="G65" s="872"/>
      <c r="H65" s="905" t="s">
        <v>148</v>
      </c>
      <c r="I65" s="130">
        <v>50</v>
      </c>
      <c r="J65" s="909">
        <v>4.5</v>
      </c>
      <c r="K65" s="748">
        <v>0.01</v>
      </c>
      <c r="L65" s="870"/>
      <c r="M65" s="98">
        <v>0.23699999999999999</v>
      </c>
      <c r="N65" s="872"/>
      <c r="O65" s="870"/>
      <c r="P65" s="98">
        <v>0.51</v>
      </c>
      <c r="Q65" s="889"/>
      <c r="R65" s="98">
        <v>1</v>
      </c>
      <c r="S65" s="870"/>
      <c r="T65" s="870"/>
      <c r="U65" s="865"/>
      <c r="V65" s="865"/>
      <c r="W65" s="904"/>
      <c r="X65" s="858"/>
    </row>
    <row r="66" spans="1:24" ht="12.95" customHeight="1" x14ac:dyDescent="0.2">
      <c r="A66" s="808"/>
      <c r="B66" s="859"/>
      <c r="C66" s="869"/>
      <c r="D66" s="869"/>
      <c r="E66" s="869"/>
      <c r="F66" s="890"/>
      <c r="G66" s="872"/>
      <c r="H66" s="905" t="s">
        <v>149</v>
      </c>
      <c r="I66" s="130">
        <v>50</v>
      </c>
      <c r="J66" s="909">
        <v>4.5</v>
      </c>
      <c r="K66" s="748">
        <v>0.01</v>
      </c>
      <c r="L66" s="870"/>
      <c r="M66" s="98">
        <v>0.23699999999999999</v>
      </c>
      <c r="N66" s="872"/>
      <c r="O66" s="870"/>
      <c r="P66" s="98">
        <v>0.6</v>
      </c>
      <c r="Q66" s="889"/>
      <c r="R66" s="98">
        <v>1</v>
      </c>
      <c r="S66" s="870"/>
      <c r="T66" s="870"/>
      <c r="U66" s="865"/>
      <c r="V66" s="865"/>
      <c r="W66" s="904"/>
      <c r="X66" s="858"/>
    </row>
    <row r="67" spans="1:24" ht="12.95" customHeight="1" x14ac:dyDescent="0.2">
      <c r="A67" s="808"/>
      <c r="B67" s="859"/>
      <c r="C67" s="869"/>
      <c r="D67" s="869"/>
      <c r="E67" s="869"/>
      <c r="F67" s="871"/>
      <c r="G67" s="872" t="s">
        <v>1178</v>
      </c>
      <c r="H67" s="905" t="s">
        <v>397</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2.95" hidden="1" customHeight="1" outlineLevel="1" x14ac:dyDescent="0.2">
      <c r="A68" s="808"/>
      <c r="B68" s="859"/>
      <c r="C68" s="869"/>
      <c r="D68" s="869"/>
      <c r="E68" s="869"/>
      <c r="F68" s="871"/>
      <c r="G68" s="872"/>
      <c r="H68" s="905" t="s">
        <v>141</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2.95" hidden="1" customHeight="1" outlineLevel="1" x14ac:dyDescent="0.2">
      <c r="A69" s="808"/>
      <c r="B69" s="859"/>
      <c r="C69" s="869"/>
      <c r="D69" s="869"/>
      <c r="E69" s="869"/>
      <c r="F69" s="871"/>
      <c r="G69" s="872"/>
      <c r="H69" s="905" t="s">
        <v>142</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2.95" hidden="1" customHeight="1" outlineLevel="1" x14ac:dyDescent="0.2">
      <c r="A70" s="808"/>
      <c r="B70" s="859"/>
      <c r="C70" s="869"/>
      <c r="D70" s="869"/>
      <c r="E70" s="869"/>
      <c r="F70" s="871"/>
      <c r="G70" s="872"/>
      <c r="H70" s="905" t="s">
        <v>143</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2.95" hidden="1" customHeight="1" outlineLevel="1" x14ac:dyDescent="0.2">
      <c r="A71" s="808"/>
      <c r="B71" s="859"/>
      <c r="C71" s="869"/>
      <c r="D71" s="869"/>
      <c r="E71" s="869"/>
      <c r="F71" s="868"/>
      <c r="G71" s="872"/>
      <c r="H71" s="905" t="s">
        <v>144</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2.95" hidden="1" customHeight="1" outlineLevel="1" x14ac:dyDescent="0.2">
      <c r="A72" s="808"/>
      <c r="B72" s="859"/>
      <c r="C72" s="869"/>
      <c r="D72" s="869"/>
      <c r="E72" s="869"/>
      <c r="F72" s="890"/>
      <c r="G72" s="872"/>
      <c r="H72" s="905" t="s">
        <v>145</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2.95" hidden="1" customHeight="1" outlineLevel="1" x14ac:dyDescent="0.2">
      <c r="A73" s="808"/>
      <c r="B73" s="859"/>
      <c r="C73" s="869"/>
      <c r="D73" s="869"/>
      <c r="E73" s="869"/>
      <c r="F73" s="890"/>
      <c r="G73" s="872"/>
      <c r="H73" s="905" t="s">
        <v>146</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2.95" hidden="1" customHeight="1" outlineLevel="1" x14ac:dyDescent="0.2">
      <c r="A74" s="808"/>
      <c r="B74" s="859"/>
      <c r="C74" s="869"/>
      <c r="D74" s="869"/>
      <c r="E74" s="869"/>
      <c r="F74" s="890"/>
      <c r="G74" s="872"/>
      <c r="H74" s="905" t="s">
        <v>147</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2.95" hidden="1" customHeight="1" outlineLevel="1" x14ac:dyDescent="0.2">
      <c r="A75" s="808"/>
      <c r="B75" s="859"/>
      <c r="C75" s="869"/>
      <c r="D75" s="869"/>
      <c r="E75" s="869"/>
      <c r="F75" s="890"/>
      <c r="G75" s="872"/>
      <c r="H75" s="905" t="s">
        <v>148</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2.95" hidden="1" customHeight="1" outlineLevel="1" x14ac:dyDescent="0.2">
      <c r="A76" s="808"/>
      <c r="B76" s="859"/>
      <c r="C76" s="869"/>
      <c r="D76" s="869"/>
      <c r="E76" s="869"/>
      <c r="F76" s="890"/>
      <c r="G76" s="872"/>
      <c r="H76" s="905" t="s">
        <v>149</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2.95" hidden="1" customHeight="1" outlineLevel="1" x14ac:dyDescent="0.2">
      <c r="A77" s="808"/>
      <c r="B77" s="859"/>
      <c r="C77" s="869"/>
      <c r="D77" s="869"/>
      <c r="E77" s="869"/>
      <c r="F77" s="871"/>
      <c r="G77" s="872" t="s">
        <v>1179</v>
      </c>
      <c r="H77" s="905" t="s">
        <v>397</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2.95" hidden="1" customHeight="1" outlineLevel="1" x14ac:dyDescent="0.2">
      <c r="A78" s="808"/>
      <c r="B78" s="859"/>
      <c r="C78" s="869"/>
      <c r="D78" s="869"/>
      <c r="E78" s="869"/>
      <c r="F78" s="871"/>
      <c r="G78" s="872"/>
      <c r="H78" s="905" t="s">
        <v>141</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2.95" hidden="1" customHeight="1" outlineLevel="1" x14ac:dyDescent="0.2">
      <c r="A79" s="808"/>
      <c r="B79" s="859"/>
      <c r="C79" s="869"/>
      <c r="D79" s="869"/>
      <c r="E79" s="869"/>
      <c r="F79" s="871"/>
      <c r="G79" s="872"/>
      <c r="H79" s="905" t="s">
        <v>142</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2.95" hidden="1" customHeight="1" outlineLevel="1" x14ac:dyDescent="0.2">
      <c r="A80" s="808"/>
      <c r="B80" s="859"/>
      <c r="C80" s="869"/>
      <c r="D80" s="869"/>
      <c r="E80" s="869"/>
      <c r="F80" s="871"/>
      <c r="G80" s="872"/>
      <c r="H80" s="905" t="s">
        <v>143</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2.95" hidden="1" customHeight="1" outlineLevel="1" x14ac:dyDescent="0.2">
      <c r="A81" s="808"/>
      <c r="B81" s="859"/>
      <c r="C81" s="869"/>
      <c r="D81" s="869"/>
      <c r="E81" s="869"/>
      <c r="F81" s="868"/>
      <c r="G81" s="872"/>
      <c r="H81" s="905" t="s">
        <v>144</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2.95" hidden="1" customHeight="1" outlineLevel="1" x14ac:dyDescent="0.2">
      <c r="A82" s="808"/>
      <c r="B82" s="859"/>
      <c r="C82" s="869"/>
      <c r="D82" s="869"/>
      <c r="E82" s="869"/>
      <c r="F82" s="890"/>
      <c r="G82" s="872"/>
      <c r="H82" s="905" t="s">
        <v>145</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2.95" hidden="1" customHeight="1" outlineLevel="1" x14ac:dyDescent="0.2">
      <c r="A83" s="808"/>
      <c r="B83" s="859"/>
      <c r="C83" s="869"/>
      <c r="D83" s="869"/>
      <c r="E83" s="869"/>
      <c r="F83" s="890"/>
      <c r="G83" s="872"/>
      <c r="H83" s="905" t="s">
        <v>146</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2.95" hidden="1" customHeight="1" outlineLevel="1" x14ac:dyDescent="0.2">
      <c r="A84" s="808"/>
      <c r="B84" s="859"/>
      <c r="C84" s="869"/>
      <c r="D84" s="869"/>
      <c r="E84" s="869"/>
      <c r="F84" s="890"/>
      <c r="G84" s="872"/>
      <c r="H84" s="905" t="s">
        <v>147</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2.95" hidden="1" customHeight="1" outlineLevel="1" x14ac:dyDescent="0.2">
      <c r="A85" s="808"/>
      <c r="B85" s="859"/>
      <c r="C85" s="869"/>
      <c r="D85" s="869"/>
      <c r="E85" s="869"/>
      <c r="F85" s="890"/>
      <c r="G85" s="872"/>
      <c r="H85" s="905" t="s">
        <v>148</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2.95" hidden="1" customHeight="1" outlineLevel="1" x14ac:dyDescent="0.2">
      <c r="A86" s="808"/>
      <c r="B86" s="859"/>
      <c r="C86" s="869"/>
      <c r="D86" s="869"/>
      <c r="E86" s="869"/>
      <c r="F86" s="890"/>
      <c r="G86" s="872"/>
      <c r="H86" s="905" t="s">
        <v>149</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2.95" hidden="1" customHeight="1" outlineLevel="1" x14ac:dyDescent="0.2">
      <c r="A87" s="808"/>
      <c r="B87" s="859"/>
      <c r="C87" s="869"/>
      <c r="D87" s="869"/>
      <c r="E87" s="869"/>
      <c r="F87" s="871"/>
      <c r="G87" s="872" t="s">
        <v>1180</v>
      </c>
      <c r="H87" s="905" t="s">
        <v>397</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2.95" hidden="1" customHeight="1" outlineLevel="1" x14ac:dyDescent="0.2">
      <c r="A88" s="808"/>
      <c r="B88" s="859"/>
      <c r="C88" s="869"/>
      <c r="D88" s="869"/>
      <c r="E88" s="869"/>
      <c r="F88" s="871"/>
      <c r="G88" s="872"/>
      <c r="H88" s="905" t="s">
        <v>141</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2.95" hidden="1" customHeight="1" outlineLevel="1" x14ac:dyDescent="0.2">
      <c r="A89" s="808"/>
      <c r="B89" s="859"/>
      <c r="C89" s="869"/>
      <c r="D89" s="869"/>
      <c r="E89" s="869"/>
      <c r="F89" s="871"/>
      <c r="G89" s="872"/>
      <c r="H89" s="905" t="s">
        <v>142</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2.95" hidden="1" customHeight="1" outlineLevel="1" x14ac:dyDescent="0.2">
      <c r="A90" s="808"/>
      <c r="B90" s="859"/>
      <c r="C90" s="869"/>
      <c r="D90" s="869"/>
      <c r="E90" s="869"/>
      <c r="F90" s="871"/>
      <c r="G90" s="872"/>
      <c r="H90" s="905" t="s">
        <v>143</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2.95" hidden="1" customHeight="1" outlineLevel="1" x14ac:dyDescent="0.2">
      <c r="A91" s="808"/>
      <c r="B91" s="859"/>
      <c r="C91" s="869"/>
      <c r="D91" s="869"/>
      <c r="E91" s="869"/>
      <c r="F91" s="868"/>
      <c r="G91" s="872"/>
      <c r="H91" s="905" t="s">
        <v>144</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2.95" hidden="1" customHeight="1" outlineLevel="1" x14ac:dyDescent="0.2">
      <c r="A92" s="808"/>
      <c r="B92" s="859"/>
      <c r="C92" s="869"/>
      <c r="D92" s="869"/>
      <c r="E92" s="869"/>
      <c r="F92" s="890"/>
      <c r="G92" s="872"/>
      <c r="H92" s="905" t="s">
        <v>145</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2.95" hidden="1" customHeight="1" outlineLevel="1" x14ac:dyDescent="0.2">
      <c r="A93" s="808"/>
      <c r="B93" s="859"/>
      <c r="C93" s="869"/>
      <c r="D93" s="869"/>
      <c r="E93" s="869"/>
      <c r="F93" s="890"/>
      <c r="G93" s="872"/>
      <c r="H93" s="905" t="s">
        <v>146</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2.95" hidden="1" customHeight="1" outlineLevel="1" x14ac:dyDescent="0.2">
      <c r="A94" s="808"/>
      <c r="B94" s="859"/>
      <c r="C94" s="869"/>
      <c r="D94" s="869"/>
      <c r="E94" s="869"/>
      <c r="F94" s="890"/>
      <c r="G94" s="872"/>
      <c r="H94" s="905" t="s">
        <v>147</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2.95" hidden="1" customHeight="1" outlineLevel="1" x14ac:dyDescent="0.2">
      <c r="A95" s="808"/>
      <c r="B95" s="859"/>
      <c r="C95" s="869"/>
      <c r="D95" s="869"/>
      <c r="E95" s="869"/>
      <c r="F95" s="890"/>
      <c r="G95" s="872"/>
      <c r="H95" s="905" t="s">
        <v>148</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2.95" hidden="1" customHeight="1" outlineLevel="1" x14ac:dyDescent="0.2">
      <c r="A96" s="808"/>
      <c r="B96" s="859"/>
      <c r="C96" s="869"/>
      <c r="D96" s="869"/>
      <c r="E96" s="869"/>
      <c r="F96" s="890"/>
      <c r="G96" s="872"/>
      <c r="H96" s="905" t="s">
        <v>149</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2.95" hidden="1" customHeight="1" outlineLevel="1" x14ac:dyDescent="0.2">
      <c r="A97" s="808"/>
      <c r="B97" s="859"/>
      <c r="C97" s="869"/>
      <c r="D97" s="869"/>
      <c r="E97" s="869"/>
      <c r="F97" s="871"/>
      <c r="G97" s="872" t="s">
        <v>1181</v>
      </c>
      <c r="H97" s="905" t="s">
        <v>397</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2.95" hidden="1" customHeight="1" outlineLevel="1" x14ac:dyDescent="0.2">
      <c r="A98" s="808"/>
      <c r="B98" s="859"/>
      <c r="C98" s="869"/>
      <c r="D98" s="869"/>
      <c r="E98" s="869"/>
      <c r="F98" s="871"/>
      <c r="G98" s="872"/>
      <c r="H98" s="905" t="s">
        <v>141</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2.95" hidden="1" customHeight="1" outlineLevel="1" x14ac:dyDescent="0.2">
      <c r="A99" s="808"/>
      <c r="B99" s="859"/>
      <c r="C99" s="869"/>
      <c r="D99" s="869"/>
      <c r="E99" s="869"/>
      <c r="F99" s="871"/>
      <c r="G99" s="872"/>
      <c r="H99" s="905" t="s">
        <v>142</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2.95" hidden="1" customHeight="1" outlineLevel="1" x14ac:dyDescent="0.2">
      <c r="A100" s="808"/>
      <c r="B100" s="859"/>
      <c r="C100" s="869"/>
      <c r="D100" s="869"/>
      <c r="E100" s="869"/>
      <c r="F100" s="871"/>
      <c r="G100" s="872"/>
      <c r="H100" s="905" t="s">
        <v>143</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2.95" hidden="1" customHeight="1" outlineLevel="1" x14ac:dyDescent="0.2">
      <c r="A101" s="808"/>
      <c r="B101" s="859"/>
      <c r="C101" s="869"/>
      <c r="D101" s="869"/>
      <c r="E101" s="869"/>
      <c r="F101" s="868"/>
      <c r="G101" s="872"/>
      <c r="H101" s="905" t="s">
        <v>144</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2.95" hidden="1" customHeight="1" outlineLevel="1" x14ac:dyDescent="0.2">
      <c r="A102" s="808"/>
      <c r="B102" s="859"/>
      <c r="C102" s="869"/>
      <c r="D102" s="869"/>
      <c r="E102" s="869"/>
      <c r="F102" s="890"/>
      <c r="G102" s="872"/>
      <c r="H102" s="905" t="s">
        <v>145</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2.95" hidden="1" customHeight="1" outlineLevel="1" x14ac:dyDescent="0.2">
      <c r="A103" s="808"/>
      <c r="B103" s="859"/>
      <c r="C103" s="869"/>
      <c r="D103" s="869"/>
      <c r="E103" s="869"/>
      <c r="F103" s="890"/>
      <c r="G103" s="872"/>
      <c r="H103" s="905" t="s">
        <v>146</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2.95" hidden="1" customHeight="1" outlineLevel="1" x14ac:dyDescent="0.2">
      <c r="A104" s="808"/>
      <c r="B104" s="859"/>
      <c r="C104" s="869"/>
      <c r="D104" s="869"/>
      <c r="E104" s="869"/>
      <c r="F104" s="890"/>
      <c r="G104" s="872"/>
      <c r="H104" s="905" t="s">
        <v>147</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2.95" hidden="1" customHeight="1" outlineLevel="1" x14ac:dyDescent="0.2">
      <c r="A105" s="808"/>
      <c r="B105" s="859"/>
      <c r="C105" s="869"/>
      <c r="D105" s="869"/>
      <c r="E105" s="869"/>
      <c r="F105" s="890"/>
      <c r="G105" s="872"/>
      <c r="H105" s="905" t="s">
        <v>148</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2.95" hidden="1" customHeight="1" outlineLevel="1" x14ac:dyDescent="0.2">
      <c r="A106" s="808"/>
      <c r="B106" s="859"/>
      <c r="C106" s="869"/>
      <c r="D106" s="869"/>
      <c r="E106" s="869"/>
      <c r="F106" s="890"/>
      <c r="G106" s="872"/>
      <c r="H106" s="905" t="s">
        <v>149</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2.95" hidden="1" customHeight="1" outlineLevel="1" x14ac:dyDescent="0.2">
      <c r="A107" s="808"/>
      <c r="B107" s="859"/>
      <c r="C107" s="869"/>
      <c r="D107" s="869"/>
      <c r="E107" s="869"/>
      <c r="F107" s="871"/>
      <c r="G107" s="872" t="s">
        <v>1182</v>
      </c>
      <c r="H107" s="905" t="s">
        <v>397</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2.95" hidden="1" customHeight="1" outlineLevel="1" x14ac:dyDescent="0.2">
      <c r="A108" s="808"/>
      <c r="B108" s="859"/>
      <c r="C108" s="869"/>
      <c r="D108" s="869"/>
      <c r="E108" s="869"/>
      <c r="F108" s="871"/>
      <c r="G108" s="872"/>
      <c r="H108" s="905" t="s">
        <v>141</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2.95" hidden="1" customHeight="1" outlineLevel="1" x14ac:dyDescent="0.2">
      <c r="A109" s="808"/>
      <c r="B109" s="859"/>
      <c r="C109" s="869"/>
      <c r="D109" s="869"/>
      <c r="E109" s="869"/>
      <c r="F109" s="871"/>
      <c r="G109" s="872"/>
      <c r="H109" s="905" t="s">
        <v>142</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2.95" hidden="1" customHeight="1" outlineLevel="1" x14ac:dyDescent="0.2">
      <c r="A110" s="808"/>
      <c r="B110" s="859"/>
      <c r="C110" s="869"/>
      <c r="D110" s="869"/>
      <c r="E110" s="869"/>
      <c r="F110" s="871"/>
      <c r="G110" s="872"/>
      <c r="H110" s="905" t="s">
        <v>143</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2.95" hidden="1" customHeight="1" outlineLevel="1" x14ac:dyDescent="0.2">
      <c r="A111" s="808"/>
      <c r="B111" s="859"/>
      <c r="C111" s="869"/>
      <c r="D111" s="869"/>
      <c r="E111" s="869"/>
      <c r="F111" s="868"/>
      <c r="G111" s="872"/>
      <c r="H111" s="905" t="s">
        <v>144</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2.95" hidden="1" customHeight="1" outlineLevel="1" x14ac:dyDescent="0.2">
      <c r="A112" s="808"/>
      <c r="B112" s="859"/>
      <c r="C112" s="869"/>
      <c r="D112" s="869"/>
      <c r="E112" s="869"/>
      <c r="F112" s="890"/>
      <c r="G112" s="872"/>
      <c r="H112" s="905" t="s">
        <v>145</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2.95" hidden="1" customHeight="1" outlineLevel="1" x14ac:dyDescent="0.2">
      <c r="A113" s="808"/>
      <c r="B113" s="859"/>
      <c r="C113" s="869"/>
      <c r="D113" s="869"/>
      <c r="E113" s="869"/>
      <c r="F113" s="890"/>
      <c r="G113" s="872"/>
      <c r="H113" s="905" t="s">
        <v>146</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2.95" hidden="1" customHeight="1" outlineLevel="1" x14ac:dyDescent="0.2">
      <c r="A114" s="808"/>
      <c r="B114" s="859"/>
      <c r="C114" s="869"/>
      <c r="D114" s="869"/>
      <c r="E114" s="869"/>
      <c r="F114" s="890"/>
      <c r="G114" s="872"/>
      <c r="H114" s="905" t="s">
        <v>147</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2.95" hidden="1" customHeight="1" outlineLevel="1" x14ac:dyDescent="0.2">
      <c r="A115" s="808"/>
      <c r="B115" s="859"/>
      <c r="C115" s="869"/>
      <c r="D115" s="869"/>
      <c r="E115" s="869"/>
      <c r="F115" s="890"/>
      <c r="G115" s="872"/>
      <c r="H115" s="905" t="s">
        <v>148</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2.95" hidden="1" customHeight="1" outlineLevel="1" x14ac:dyDescent="0.2">
      <c r="A116" s="808"/>
      <c r="B116" s="859"/>
      <c r="C116" s="869"/>
      <c r="D116" s="869"/>
      <c r="E116" s="869"/>
      <c r="F116" s="890"/>
      <c r="G116" s="872"/>
      <c r="H116" s="905" t="s">
        <v>149</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2.95" hidden="1" customHeight="1" outlineLevel="1" x14ac:dyDescent="0.2">
      <c r="A117" s="808"/>
      <c r="B117" s="859"/>
      <c r="C117" s="869"/>
      <c r="D117" s="869"/>
      <c r="E117" s="869"/>
      <c r="F117" s="871"/>
      <c r="G117" s="872" t="s">
        <v>1183</v>
      </c>
      <c r="H117" s="905" t="s">
        <v>397</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2.95" hidden="1" customHeight="1" outlineLevel="1" x14ac:dyDescent="0.2">
      <c r="A118" s="808"/>
      <c r="B118" s="859"/>
      <c r="C118" s="869"/>
      <c r="D118" s="869"/>
      <c r="E118" s="869"/>
      <c r="F118" s="871"/>
      <c r="G118" s="872"/>
      <c r="H118" s="905" t="s">
        <v>141</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2.95" hidden="1" customHeight="1" outlineLevel="1" x14ac:dyDescent="0.2">
      <c r="A119" s="808"/>
      <c r="B119" s="859"/>
      <c r="C119" s="869"/>
      <c r="D119" s="869"/>
      <c r="E119" s="869"/>
      <c r="F119" s="871"/>
      <c r="G119" s="872"/>
      <c r="H119" s="905" t="s">
        <v>142</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2.95" hidden="1" customHeight="1" outlineLevel="1" x14ac:dyDescent="0.2">
      <c r="A120" s="808"/>
      <c r="B120" s="859"/>
      <c r="C120" s="869"/>
      <c r="D120" s="869"/>
      <c r="E120" s="869"/>
      <c r="F120" s="871"/>
      <c r="G120" s="872"/>
      <c r="H120" s="905" t="s">
        <v>143</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2.95" hidden="1" customHeight="1" outlineLevel="1" x14ac:dyDescent="0.2">
      <c r="A121" s="808"/>
      <c r="B121" s="859"/>
      <c r="C121" s="869"/>
      <c r="D121" s="869"/>
      <c r="E121" s="869"/>
      <c r="F121" s="868"/>
      <c r="G121" s="872"/>
      <c r="H121" s="905" t="s">
        <v>144</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2.95" hidden="1" customHeight="1" outlineLevel="1" x14ac:dyDescent="0.2">
      <c r="A122" s="808"/>
      <c r="B122" s="859"/>
      <c r="C122" s="869"/>
      <c r="D122" s="869"/>
      <c r="E122" s="869"/>
      <c r="F122" s="890"/>
      <c r="G122" s="872"/>
      <c r="H122" s="905" t="s">
        <v>145</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2.95" hidden="1" customHeight="1" outlineLevel="1" x14ac:dyDescent="0.2">
      <c r="A123" s="808"/>
      <c r="B123" s="859"/>
      <c r="C123" s="869"/>
      <c r="D123" s="869"/>
      <c r="E123" s="869"/>
      <c r="F123" s="890"/>
      <c r="G123" s="872"/>
      <c r="H123" s="905" t="s">
        <v>146</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2.95" hidden="1" customHeight="1" outlineLevel="1" x14ac:dyDescent="0.2">
      <c r="A124" s="808"/>
      <c r="B124" s="859"/>
      <c r="C124" s="869"/>
      <c r="D124" s="869"/>
      <c r="E124" s="869"/>
      <c r="F124" s="890"/>
      <c r="G124" s="872"/>
      <c r="H124" s="905" t="s">
        <v>147</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2.95" hidden="1" customHeight="1" outlineLevel="1" x14ac:dyDescent="0.2">
      <c r="A125" s="808"/>
      <c r="B125" s="859"/>
      <c r="C125" s="869"/>
      <c r="D125" s="869"/>
      <c r="E125" s="869"/>
      <c r="F125" s="890"/>
      <c r="G125" s="872"/>
      <c r="H125" s="905" t="s">
        <v>148</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2.95" hidden="1" customHeight="1" outlineLevel="1" x14ac:dyDescent="0.2">
      <c r="A126" s="808"/>
      <c r="B126" s="859"/>
      <c r="C126" s="869"/>
      <c r="D126" s="869"/>
      <c r="E126" s="869"/>
      <c r="F126" s="890"/>
      <c r="G126" s="872"/>
      <c r="H126" s="905" t="s">
        <v>149</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2.95" hidden="1" customHeight="1" outlineLevel="1" x14ac:dyDescent="0.2">
      <c r="A127" s="808"/>
      <c r="B127" s="859"/>
      <c r="C127" s="869"/>
      <c r="D127" s="869"/>
      <c r="E127" s="869"/>
      <c r="F127" s="871"/>
      <c r="G127" s="872" t="s">
        <v>1184</v>
      </c>
      <c r="H127" s="905" t="s">
        <v>397</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2.95" hidden="1" customHeight="1" outlineLevel="1" x14ac:dyDescent="0.2">
      <c r="A128" s="808"/>
      <c r="B128" s="859"/>
      <c r="C128" s="869"/>
      <c r="D128" s="869"/>
      <c r="E128" s="869"/>
      <c r="F128" s="871"/>
      <c r="G128" s="872"/>
      <c r="H128" s="905" t="s">
        <v>141</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2.95" hidden="1" customHeight="1" outlineLevel="1" x14ac:dyDescent="0.2">
      <c r="A129" s="808"/>
      <c r="B129" s="859"/>
      <c r="C129" s="869"/>
      <c r="D129" s="869"/>
      <c r="E129" s="869"/>
      <c r="F129" s="871"/>
      <c r="G129" s="872"/>
      <c r="H129" s="905" t="s">
        <v>142</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2.95" hidden="1" customHeight="1" outlineLevel="1" x14ac:dyDescent="0.2">
      <c r="A130" s="808"/>
      <c r="B130" s="859"/>
      <c r="C130" s="869"/>
      <c r="D130" s="869"/>
      <c r="E130" s="869"/>
      <c r="F130" s="871"/>
      <c r="G130" s="872"/>
      <c r="H130" s="905" t="s">
        <v>143</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2.95" hidden="1" customHeight="1" outlineLevel="1" x14ac:dyDescent="0.2">
      <c r="A131" s="808"/>
      <c r="B131" s="859"/>
      <c r="C131" s="869"/>
      <c r="D131" s="869"/>
      <c r="E131" s="869"/>
      <c r="F131" s="868"/>
      <c r="G131" s="872"/>
      <c r="H131" s="905" t="s">
        <v>144</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2.95" hidden="1" customHeight="1" outlineLevel="1" x14ac:dyDescent="0.2">
      <c r="A132" s="808"/>
      <c r="B132" s="859"/>
      <c r="C132" s="869"/>
      <c r="D132" s="869"/>
      <c r="E132" s="869"/>
      <c r="F132" s="890"/>
      <c r="G132" s="872"/>
      <c r="H132" s="905" t="s">
        <v>145</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2.95" hidden="1" customHeight="1" outlineLevel="1" x14ac:dyDescent="0.2">
      <c r="A133" s="808"/>
      <c r="B133" s="859"/>
      <c r="C133" s="869"/>
      <c r="D133" s="869"/>
      <c r="E133" s="869"/>
      <c r="F133" s="890"/>
      <c r="G133" s="872"/>
      <c r="H133" s="905" t="s">
        <v>146</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2.95" hidden="1" customHeight="1" outlineLevel="1" x14ac:dyDescent="0.2">
      <c r="A134" s="808"/>
      <c r="B134" s="859"/>
      <c r="C134" s="869"/>
      <c r="D134" s="869"/>
      <c r="E134" s="869"/>
      <c r="F134" s="890"/>
      <c r="G134" s="872"/>
      <c r="H134" s="905" t="s">
        <v>147</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2.95" hidden="1" customHeight="1" outlineLevel="1" x14ac:dyDescent="0.2">
      <c r="A135" s="808"/>
      <c r="B135" s="859"/>
      <c r="C135" s="869"/>
      <c r="D135" s="869"/>
      <c r="E135" s="869"/>
      <c r="F135" s="890"/>
      <c r="G135" s="872"/>
      <c r="H135" s="905" t="s">
        <v>148</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2.95" hidden="1" customHeight="1" outlineLevel="1" x14ac:dyDescent="0.2">
      <c r="A136" s="808"/>
      <c r="B136" s="859"/>
      <c r="C136" s="869"/>
      <c r="D136" s="869"/>
      <c r="E136" s="869"/>
      <c r="F136" s="890"/>
      <c r="G136" s="872"/>
      <c r="H136" s="905" t="s">
        <v>149</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2.95" hidden="1" customHeight="1" outlineLevel="1" x14ac:dyDescent="0.2">
      <c r="A137" s="808"/>
      <c r="B137" s="859"/>
      <c r="C137" s="869"/>
      <c r="D137" s="869"/>
      <c r="E137" s="869"/>
      <c r="F137" s="871"/>
      <c r="G137" s="872" t="s">
        <v>1185</v>
      </c>
      <c r="H137" s="905" t="s">
        <v>397</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2.95" hidden="1" customHeight="1" outlineLevel="1" x14ac:dyDescent="0.2">
      <c r="A138" s="808"/>
      <c r="B138" s="859"/>
      <c r="C138" s="869"/>
      <c r="D138" s="869"/>
      <c r="E138" s="869"/>
      <c r="F138" s="871"/>
      <c r="G138" s="872"/>
      <c r="H138" s="905" t="s">
        <v>141</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2.95" hidden="1" customHeight="1" outlineLevel="1" x14ac:dyDescent="0.2">
      <c r="A139" s="808"/>
      <c r="B139" s="859"/>
      <c r="C139" s="869"/>
      <c r="D139" s="869"/>
      <c r="E139" s="869"/>
      <c r="F139" s="871"/>
      <c r="G139" s="872"/>
      <c r="H139" s="905" t="s">
        <v>142</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2.95" hidden="1" customHeight="1" outlineLevel="1" x14ac:dyDescent="0.2">
      <c r="A140" s="808"/>
      <c r="B140" s="859"/>
      <c r="C140" s="869"/>
      <c r="D140" s="869"/>
      <c r="E140" s="869"/>
      <c r="F140" s="871"/>
      <c r="G140" s="872"/>
      <c r="H140" s="905" t="s">
        <v>143</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2.95" hidden="1" customHeight="1" outlineLevel="1" x14ac:dyDescent="0.2">
      <c r="A141" s="808"/>
      <c r="B141" s="859"/>
      <c r="C141" s="869"/>
      <c r="D141" s="869"/>
      <c r="E141" s="869"/>
      <c r="F141" s="868"/>
      <c r="G141" s="872"/>
      <c r="H141" s="905" t="s">
        <v>144</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2.95" hidden="1" customHeight="1" outlineLevel="1" x14ac:dyDescent="0.2">
      <c r="A142" s="808"/>
      <c r="B142" s="859"/>
      <c r="C142" s="869"/>
      <c r="D142" s="869"/>
      <c r="E142" s="869"/>
      <c r="F142" s="890"/>
      <c r="G142" s="872"/>
      <c r="H142" s="905" t="s">
        <v>145</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2.95" hidden="1" customHeight="1" outlineLevel="1" x14ac:dyDescent="0.2">
      <c r="A143" s="808"/>
      <c r="B143" s="859"/>
      <c r="C143" s="869"/>
      <c r="D143" s="869"/>
      <c r="E143" s="869"/>
      <c r="F143" s="890"/>
      <c r="G143" s="872"/>
      <c r="H143" s="905" t="s">
        <v>146</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2.95" hidden="1" customHeight="1" outlineLevel="1" x14ac:dyDescent="0.2">
      <c r="A144" s="808"/>
      <c r="B144" s="859"/>
      <c r="C144" s="869"/>
      <c r="D144" s="869"/>
      <c r="E144" s="869"/>
      <c r="F144" s="890"/>
      <c r="G144" s="872"/>
      <c r="H144" s="905" t="s">
        <v>147</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2.95" hidden="1" customHeight="1" outlineLevel="1" x14ac:dyDescent="0.2">
      <c r="A145" s="808"/>
      <c r="B145" s="859"/>
      <c r="C145" s="869"/>
      <c r="D145" s="869"/>
      <c r="E145" s="869"/>
      <c r="F145" s="890"/>
      <c r="G145" s="872"/>
      <c r="H145" s="905" t="s">
        <v>148</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2.95" hidden="1" customHeight="1" outlineLevel="1" x14ac:dyDescent="0.2">
      <c r="A146" s="808"/>
      <c r="B146" s="859"/>
      <c r="C146" s="869"/>
      <c r="D146" s="869"/>
      <c r="E146" s="869"/>
      <c r="F146" s="890"/>
      <c r="G146" s="872"/>
      <c r="H146" s="905" t="s">
        <v>149</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2.95" hidden="1" customHeight="1" outlineLevel="1" x14ac:dyDescent="0.2">
      <c r="A147" s="808"/>
      <c r="B147" s="859"/>
      <c r="C147" s="869"/>
      <c r="D147" s="869"/>
      <c r="E147" s="869"/>
      <c r="F147" s="871"/>
      <c r="G147" s="872" t="s">
        <v>1186</v>
      </c>
      <c r="H147" s="905" t="s">
        <v>397</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2.95" hidden="1" customHeight="1" outlineLevel="1" x14ac:dyDescent="0.2">
      <c r="A148" s="808"/>
      <c r="B148" s="859"/>
      <c r="C148" s="869"/>
      <c r="D148" s="869"/>
      <c r="E148" s="869"/>
      <c r="F148" s="871"/>
      <c r="G148" s="872"/>
      <c r="H148" s="905" t="s">
        <v>141</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2.95" hidden="1" customHeight="1" outlineLevel="1" x14ac:dyDescent="0.2">
      <c r="A149" s="808"/>
      <c r="B149" s="859"/>
      <c r="C149" s="869"/>
      <c r="D149" s="869"/>
      <c r="E149" s="869"/>
      <c r="F149" s="871"/>
      <c r="G149" s="872"/>
      <c r="H149" s="905" t="s">
        <v>142</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2.95" hidden="1" customHeight="1" outlineLevel="1" x14ac:dyDescent="0.2">
      <c r="A150" s="808"/>
      <c r="B150" s="859"/>
      <c r="C150" s="869"/>
      <c r="D150" s="869"/>
      <c r="E150" s="869"/>
      <c r="F150" s="871"/>
      <c r="G150" s="872"/>
      <c r="H150" s="905" t="s">
        <v>143</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2.95" hidden="1" customHeight="1" outlineLevel="1" x14ac:dyDescent="0.2">
      <c r="A151" s="808"/>
      <c r="B151" s="859"/>
      <c r="C151" s="869"/>
      <c r="D151" s="869"/>
      <c r="E151" s="869"/>
      <c r="F151" s="868"/>
      <c r="G151" s="872"/>
      <c r="H151" s="905" t="s">
        <v>144</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2.95" hidden="1" customHeight="1" outlineLevel="1" x14ac:dyDescent="0.2">
      <c r="A152" s="808"/>
      <c r="B152" s="859"/>
      <c r="C152" s="869"/>
      <c r="D152" s="869"/>
      <c r="E152" s="869"/>
      <c r="F152" s="890"/>
      <c r="G152" s="872"/>
      <c r="H152" s="905" t="s">
        <v>145</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2.95" hidden="1" customHeight="1" outlineLevel="1" x14ac:dyDescent="0.2">
      <c r="A153" s="808"/>
      <c r="B153" s="859"/>
      <c r="C153" s="869"/>
      <c r="D153" s="869"/>
      <c r="E153" s="869"/>
      <c r="F153" s="890"/>
      <c r="G153" s="872"/>
      <c r="H153" s="905" t="s">
        <v>146</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2.95" hidden="1" customHeight="1" outlineLevel="1" x14ac:dyDescent="0.2">
      <c r="A154" s="808"/>
      <c r="B154" s="859"/>
      <c r="C154" s="869"/>
      <c r="D154" s="869"/>
      <c r="E154" s="869"/>
      <c r="F154" s="890"/>
      <c r="G154" s="872"/>
      <c r="H154" s="905" t="s">
        <v>147</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2.95" hidden="1" customHeight="1" outlineLevel="1" x14ac:dyDescent="0.2">
      <c r="A155" s="808"/>
      <c r="B155" s="859"/>
      <c r="C155" s="869"/>
      <c r="D155" s="869"/>
      <c r="E155" s="869"/>
      <c r="F155" s="890"/>
      <c r="G155" s="872"/>
      <c r="H155" s="905" t="s">
        <v>148</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2.95" hidden="1" customHeight="1" outlineLevel="1" x14ac:dyDescent="0.2">
      <c r="A156" s="808"/>
      <c r="B156" s="859"/>
      <c r="C156" s="869"/>
      <c r="D156" s="869"/>
      <c r="E156" s="869"/>
      <c r="F156" s="890"/>
      <c r="G156" s="872"/>
      <c r="H156" s="905" t="s">
        <v>149</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2">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0999999999999996" customHeight="1" x14ac:dyDescent="0.2">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2">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2">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0999999999999996" customHeight="1" thickBot="1" x14ac:dyDescent="0.25">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0999999999999996" customHeight="1" x14ac:dyDescent="0.2">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2.95" customHeight="1" x14ac:dyDescent="0.2">
      <c r="A164" s="808"/>
      <c r="B164" s="859"/>
      <c r="C164" s="882"/>
      <c r="D164" s="882">
        <v>0</v>
      </c>
      <c r="E164" s="882" t="s">
        <v>1</v>
      </c>
      <c r="F164" s="880"/>
      <c r="G164" s="887" t="s">
        <v>1189</v>
      </c>
      <c r="H164" s="880"/>
      <c r="I164" s="880"/>
      <c r="J164" s="880"/>
      <c r="K164" s="880"/>
      <c r="L164" s="880"/>
      <c r="M164" s="880"/>
      <c r="N164" s="880"/>
      <c r="O164" s="880"/>
      <c r="P164" s="880"/>
      <c r="Q164" s="880"/>
      <c r="R164" s="880"/>
      <c r="S164" s="880"/>
      <c r="T164" s="879"/>
      <c r="U164" s="881"/>
      <c r="V164" s="877"/>
      <c r="W164" s="877"/>
      <c r="X164" s="864"/>
      <c r="Y164" s="858"/>
    </row>
    <row r="165" spans="1:25" ht="12.95" customHeight="1" x14ac:dyDescent="0.2">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2.95" customHeight="1" x14ac:dyDescent="0.2">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2.95" customHeight="1" x14ac:dyDescent="0.2">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2.95" customHeight="1" x14ac:dyDescent="0.2">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2.95" customHeight="1" x14ac:dyDescent="0.2">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2.95" customHeight="1" x14ac:dyDescent="0.2">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2.95" customHeight="1" x14ac:dyDescent="0.2">
      <c r="A171" s="808"/>
      <c r="B171" s="859"/>
      <c r="C171" s="869"/>
      <c r="D171" s="869"/>
      <c r="E171" s="869"/>
      <c r="F171" s="869"/>
      <c r="G171" s="869"/>
      <c r="H171" s="897"/>
      <c r="I171" s="23" t="s">
        <v>398</v>
      </c>
      <c r="J171" s="23" t="s">
        <v>59</v>
      </c>
      <c r="K171" s="23" t="s">
        <v>60</v>
      </c>
      <c r="L171" s="23" t="s">
        <v>61</v>
      </c>
      <c r="M171" s="23" t="s">
        <v>62</v>
      </c>
      <c r="N171" s="23" t="s">
        <v>905</v>
      </c>
      <c r="O171" s="23" t="s">
        <v>906</v>
      </c>
      <c r="P171" s="23" t="s">
        <v>907</v>
      </c>
      <c r="Q171" s="23" t="s">
        <v>1199</v>
      </c>
      <c r="R171" s="897"/>
      <c r="S171" s="897"/>
      <c r="T171" s="875"/>
      <c r="U171" s="875"/>
      <c r="V171" s="875"/>
      <c r="W171" s="875"/>
      <c r="X171" s="864"/>
      <c r="Y171" s="858"/>
    </row>
    <row r="172" spans="1:25" ht="5.0999999999999996" customHeight="1" x14ac:dyDescent="0.2">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0999999999999996" customHeight="1" x14ac:dyDescent="0.2">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2.95" customHeight="1" x14ac:dyDescent="0.2">
      <c r="A174" s="808"/>
      <c r="B174" s="859"/>
      <c r="C174" s="869"/>
      <c r="D174" s="869"/>
      <c r="E174" s="869"/>
      <c r="F174" s="871"/>
      <c r="G174" s="818"/>
      <c r="H174" s="866" t="s">
        <v>1190</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2.95" customHeight="1" x14ac:dyDescent="0.2">
      <c r="A175" s="808"/>
      <c r="B175" s="859"/>
      <c r="C175" s="869"/>
      <c r="D175" s="869"/>
      <c r="E175" s="869"/>
      <c r="F175" s="868"/>
      <c r="G175" s="867"/>
      <c r="H175" s="866"/>
      <c r="Q175" s="866"/>
      <c r="R175" s="866"/>
      <c r="S175" s="866"/>
      <c r="T175" s="866"/>
      <c r="U175" s="866"/>
      <c r="V175" s="866"/>
      <c r="W175" s="865"/>
      <c r="X175" s="864"/>
      <c r="Y175" s="858"/>
    </row>
    <row r="176" spans="1:25" ht="5.0999999999999996" customHeight="1" x14ac:dyDescent="0.2">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2">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2">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0999999999999996" customHeight="1" thickBot="1" x14ac:dyDescent="0.25">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0999999999999996" customHeight="1" x14ac:dyDescent="0.2">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2.95" customHeight="1" x14ac:dyDescent="0.2">
      <c r="A182" s="808"/>
      <c r="B182" s="859"/>
      <c r="C182" s="882"/>
      <c r="D182" s="882">
        <v>0</v>
      </c>
      <c r="E182" s="882" t="s">
        <v>1</v>
      </c>
      <c r="F182" s="880"/>
      <c r="G182" s="887" t="s">
        <v>1157</v>
      </c>
      <c r="H182" s="880"/>
      <c r="I182" s="880"/>
      <c r="J182" s="880"/>
      <c r="K182" s="880"/>
      <c r="L182" s="880"/>
      <c r="M182" s="880"/>
      <c r="N182" s="880"/>
      <c r="O182" s="880"/>
      <c r="P182" s="880"/>
      <c r="Q182" s="880"/>
      <c r="R182" s="880"/>
      <c r="S182" s="880"/>
      <c r="T182" s="879"/>
      <c r="U182" s="881"/>
      <c r="V182" s="877"/>
      <c r="W182" s="877"/>
      <c r="X182" s="864"/>
      <c r="Y182" s="858"/>
    </row>
    <row r="183" spans="1:25" ht="12.95" customHeight="1" x14ac:dyDescent="0.2">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2.95" customHeight="1" x14ac:dyDescent="0.2">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2.95" customHeight="1" x14ac:dyDescent="0.2">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2.95" customHeight="1" x14ac:dyDescent="0.2">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2.95" customHeight="1" x14ac:dyDescent="0.2">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2.95" customHeight="1" x14ac:dyDescent="0.2">
      <c r="A188" s="808"/>
      <c r="B188" s="859"/>
      <c r="C188" s="869"/>
      <c r="D188" s="869"/>
      <c r="E188" s="869"/>
      <c r="F188" s="869"/>
      <c r="G188" s="869"/>
      <c r="H188" s="897"/>
      <c r="I188" s="903" t="s">
        <v>1156</v>
      </c>
      <c r="J188" s="903"/>
      <c r="K188" s="903"/>
      <c r="L188" s="903"/>
      <c r="M188" s="903"/>
      <c r="N188" s="913"/>
      <c r="O188" s="897"/>
      <c r="P188" s="897"/>
      <c r="Q188" s="897"/>
      <c r="R188" s="897"/>
      <c r="S188" s="897"/>
      <c r="T188" s="875"/>
      <c r="U188" s="875"/>
      <c r="V188" s="875"/>
      <c r="W188" s="875"/>
      <c r="X188" s="864"/>
      <c r="Y188" s="858"/>
    </row>
    <row r="189" spans="1:25" ht="12.95" customHeight="1" x14ac:dyDescent="0.2">
      <c r="A189" s="808"/>
      <c r="B189" s="859"/>
      <c r="C189" s="869"/>
      <c r="D189" s="869"/>
      <c r="E189" s="869"/>
      <c r="F189" s="869"/>
      <c r="G189" s="869"/>
      <c r="H189" s="897"/>
      <c r="I189" s="894" t="s">
        <v>1155</v>
      </c>
      <c r="J189" s="894" t="s">
        <v>1154</v>
      </c>
      <c r="K189" s="894" t="s">
        <v>1153</v>
      </c>
      <c r="L189" s="894" t="s">
        <v>1152</v>
      </c>
      <c r="M189" s="894" t="s">
        <v>1151</v>
      </c>
      <c r="N189" s="828"/>
      <c r="O189" s="897"/>
      <c r="P189" s="897"/>
      <c r="Q189" s="897"/>
      <c r="R189" s="897"/>
      <c r="S189" s="897"/>
      <c r="T189" s="875"/>
      <c r="U189" s="875"/>
      <c r="V189" s="875"/>
      <c r="W189" s="875"/>
      <c r="X189" s="864"/>
      <c r="Y189" s="858"/>
    </row>
    <row r="190" spans="1:25" ht="5.0999999999999996" customHeight="1" x14ac:dyDescent="0.2">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0999999999999996" customHeight="1" x14ac:dyDescent="0.2">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2.95" customHeight="1" x14ac:dyDescent="0.2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2.95" customHeight="1" x14ac:dyDescent="0.2">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0999999999999996" customHeight="1" x14ac:dyDescent="0.2">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2">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2">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0999999999999996" customHeight="1" thickBot="1" x14ac:dyDescent="0.25">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0999999999999996" customHeight="1" x14ac:dyDescent="0.2">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2.95" customHeight="1" x14ac:dyDescent="0.2">
      <c r="A200" s="808"/>
      <c r="B200" s="859"/>
      <c r="C200" s="882"/>
      <c r="D200" s="882">
        <v>0</v>
      </c>
      <c r="E200" s="882" t="s">
        <v>1</v>
      </c>
      <c r="F200" s="880"/>
      <c r="G200" s="887" t="s">
        <v>1144</v>
      </c>
      <c r="H200" s="880"/>
      <c r="I200" s="880"/>
      <c r="J200" s="880"/>
      <c r="K200" s="880"/>
      <c r="L200" s="880"/>
      <c r="M200" s="880"/>
      <c r="N200" s="880"/>
      <c r="O200" s="880"/>
      <c r="P200" s="880"/>
      <c r="Q200" s="880"/>
      <c r="R200" s="880"/>
      <c r="S200" s="880"/>
      <c r="T200" s="879"/>
      <c r="U200" s="881"/>
      <c r="V200" s="877"/>
      <c r="W200" s="877"/>
      <c r="X200" s="864"/>
      <c r="Y200" s="858"/>
    </row>
    <row r="201" spans="1:25" ht="12.95" customHeight="1" x14ac:dyDescent="0.2">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2.95" customHeight="1" x14ac:dyDescent="0.2">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2.95" customHeight="1" x14ac:dyDescent="0.2">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2.95" customHeight="1" x14ac:dyDescent="0.2">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2.95" customHeight="1" x14ac:dyDescent="0.2">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2.95" customHeight="1" x14ac:dyDescent="0.2">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2.95" customHeight="1" x14ac:dyDescent="0.2">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0999999999999996" customHeight="1" x14ac:dyDescent="0.2">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0999999999999996" customHeight="1" x14ac:dyDescent="0.2">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2.95" customHeight="1" x14ac:dyDescent="0.2">
      <c r="A210" s="808"/>
      <c r="B210" s="859"/>
      <c r="C210" s="869"/>
      <c r="D210" s="869"/>
      <c r="E210" s="869"/>
      <c r="F210" s="871"/>
      <c r="G210" s="867" t="s">
        <v>1143</v>
      </c>
      <c r="H210" s="867"/>
      <c r="I210" s="867"/>
      <c r="J210" s="98">
        <v>0.08</v>
      </c>
      <c r="K210" s="870"/>
      <c r="L210" s="866"/>
      <c r="M210" s="866"/>
      <c r="N210" s="866"/>
      <c r="O210" s="866"/>
      <c r="P210" s="866"/>
      <c r="Q210" s="866"/>
      <c r="R210" s="866"/>
      <c r="S210" s="866"/>
      <c r="T210" s="866"/>
      <c r="U210" s="866"/>
      <c r="V210" s="866"/>
      <c r="W210" s="865"/>
      <c r="X210" s="864"/>
      <c r="Y210" s="858"/>
    </row>
    <row r="211" spans="1:25" ht="12.95" customHeight="1" x14ac:dyDescent="0.2">
      <c r="A211" s="808"/>
      <c r="B211" s="859"/>
      <c r="C211" s="869"/>
      <c r="D211" s="869"/>
      <c r="E211" s="869"/>
      <c r="F211" s="871"/>
      <c r="G211" s="867" t="s">
        <v>1142</v>
      </c>
      <c r="H211" s="867"/>
      <c r="I211" s="867"/>
      <c r="J211" s="909">
        <v>4</v>
      </c>
      <c r="K211" s="870"/>
      <c r="L211" s="866"/>
      <c r="M211" s="866"/>
      <c r="N211" s="866"/>
      <c r="O211" s="866"/>
      <c r="P211" s="866"/>
      <c r="Q211" s="866"/>
      <c r="R211" s="866"/>
      <c r="S211" s="866"/>
      <c r="T211" s="866"/>
      <c r="U211" s="866"/>
      <c r="V211" s="866"/>
      <c r="W211" s="865"/>
      <c r="X211" s="864"/>
      <c r="Y211" s="858"/>
    </row>
    <row r="212" spans="1:25" ht="12.95" customHeight="1" x14ac:dyDescent="0.2">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2.95" customHeight="1" x14ac:dyDescent="0.2">
      <c r="A213" s="808"/>
      <c r="B213" s="859"/>
      <c r="C213" s="869"/>
      <c r="D213" s="869"/>
      <c r="E213" s="869"/>
      <c r="F213" s="868"/>
      <c r="G213" s="867" t="s">
        <v>1141</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2.95" customHeight="1" x14ac:dyDescent="0.2">
      <c r="A214" s="808"/>
      <c r="B214" s="859"/>
      <c r="C214" s="869"/>
      <c r="D214" s="869"/>
      <c r="E214" s="869"/>
      <c r="F214" s="890"/>
      <c r="G214" s="867" t="s">
        <v>1140</v>
      </c>
      <c r="H214" s="867"/>
      <c r="I214" s="867"/>
      <c r="J214" s="228">
        <v>1.4</v>
      </c>
      <c r="K214" s="892"/>
      <c r="L214" s="866"/>
      <c r="M214" s="866"/>
      <c r="N214" s="866"/>
      <c r="O214" s="866"/>
      <c r="P214" s="866"/>
      <c r="Q214" s="866"/>
      <c r="R214" s="866"/>
      <c r="S214" s="866"/>
      <c r="T214" s="866"/>
      <c r="U214" s="866"/>
      <c r="V214" s="866"/>
      <c r="W214" s="865"/>
      <c r="X214" s="864"/>
      <c r="Y214" s="858"/>
    </row>
    <row r="215" spans="1:25" ht="12.95" customHeight="1" x14ac:dyDescent="0.2">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0999999999999996" customHeight="1" x14ac:dyDescent="0.2">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2">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2">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2">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2">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2.75" x14ac:dyDescent="0.2">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1130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85">
        <v>21</v>
      </c>
      <c r="H48" s="785">
        <v>40</v>
      </c>
      <c r="I48" s="785">
        <v>40</v>
      </c>
      <c r="J48" s="785">
        <v>40</v>
      </c>
      <c r="K48" s="785">
        <v>21</v>
      </c>
      <c r="L48" s="785">
        <v>21</v>
      </c>
      <c r="M48" s="785">
        <v>21</v>
      </c>
      <c r="N48" s="785">
        <v>0</v>
      </c>
      <c r="O48" s="785">
        <v>0</v>
      </c>
      <c r="P48" s="785">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1131</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1131</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1131</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1131</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5" t="s">
        <v>787</v>
      </c>
      <c r="H95" s="945"/>
      <c r="I95" s="945"/>
      <c r="J95" s="945"/>
      <c r="K95" s="945" t="s">
        <v>788</v>
      </c>
      <c r="L95" s="945"/>
      <c r="M95" s="945" t="s">
        <v>789</v>
      </c>
      <c r="N95" s="945"/>
      <c r="O95" s="17"/>
      <c r="P95" s="22"/>
      <c r="Q95" s="22"/>
      <c r="R95" s="22"/>
      <c r="S95" s="22"/>
      <c r="T95" s="22"/>
      <c r="U95" s="17" t="s">
        <v>1130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86"/>
      <c r="T102" s="786" t="s">
        <v>795</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1132</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1133</v>
      </c>
      <c r="R112" s="2"/>
      <c r="S112" s="2"/>
      <c r="T112" s="2" t="s">
        <v>1132</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5"/>
      <c r="F99" s="946"/>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1244</v>
      </c>
      <c r="I20" s="90"/>
      <c r="J20" s="90"/>
      <c r="K20" s="930">
        <v>30</v>
      </c>
      <c r="L20" s="930">
        <f>K20</f>
        <v>30</v>
      </c>
      <c r="M20" s="930">
        <f t="shared" ref="M20:T20" si="1">L20</f>
        <v>30</v>
      </c>
      <c r="N20" s="930">
        <f t="shared" si="1"/>
        <v>30</v>
      </c>
      <c r="O20" s="930">
        <f t="shared" si="1"/>
        <v>30</v>
      </c>
      <c r="P20" s="930">
        <f t="shared" si="1"/>
        <v>30</v>
      </c>
      <c r="Q20" s="930">
        <f t="shared" si="1"/>
        <v>30</v>
      </c>
      <c r="R20" s="930">
        <f t="shared" si="1"/>
        <v>30</v>
      </c>
      <c r="S20" s="930">
        <f t="shared" si="1"/>
        <v>30</v>
      </c>
      <c r="T20" s="930">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1245</v>
      </c>
      <c r="I21" s="88"/>
      <c r="J21" s="88"/>
      <c r="K21" s="932">
        <f>Periods!U$21</f>
        <v>126</v>
      </c>
      <c r="L21" s="932">
        <f>Periods!V$21</f>
        <v>105</v>
      </c>
      <c r="M21" s="932">
        <f>Periods!W$21</f>
        <v>105</v>
      </c>
      <c r="N21" s="932">
        <f>Periods!X$21</f>
        <v>105</v>
      </c>
      <c r="O21" s="932">
        <f>Periods!Y$21</f>
        <v>105</v>
      </c>
      <c r="P21" s="931">
        <f>Periods!Z$22</f>
        <v>126</v>
      </c>
      <c r="Q21" s="931">
        <f>Periods!AA$22</f>
        <v>126</v>
      </c>
      <c r="R21" s="933">
        <f>Periods!AB$23</f>
        <v>147</v>
      </c>
      <c r="S21" s="933">
        <f>Periods!AC$23</f>
        <v>147</v>
      </c>
      <c r="T21" s="933">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1246</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1097</v>
      </c>
      <c r="I24" s="88"/>
      <c r="J24" s="88" t="s">
        <v>399</v>
      </c>
      <c r="K24" s="934">
        <f>MIN(1,(MAX(0, Periods!U22-(K$21+K$20))+MAX(0,K$21-Periods!U21))/(Periods!U22-Periods!U21))</f>
        <v>0</v>
      </c>
      <c r="L24" s="934">
        <f>MIN(1,(MAX(0, Periods!V22-(L$21+L$20))+MAX(0,L$21-Periods!V21))/(Periods!V22-Periods!V21))</f>
        <v>0</v>
      </c>
      <c r="M24" s="934">
        <f>MIN(1,(MAX(0, Periods!W22-(M$21+M$20))+MAX(0,M$21-Periods!W21))/(Periods!W22-Periods!W21))</f>
        <v>0</v>
      </c>
      <c r="N24" s="934">
        <f>MIN(1,(MAX(0, Periods!X22-(N$21+N$20))+MAX(0,N$21-Periods!X21))/(Periods!X22-Periods!X21))</f>
        <v>0</v>
      </c>
      <c r="O24" s="934">
        <f>MIN(1,(MAX(0, Periods!Y22-(O$21+O$20))+MAX(0,O$21-Periods!Y21))/(Periods!Y22-Periods!Y21))</f>
        <v>0</v>
      </c>
      <c r="P24" s="934">
        <f>MIN(1,(MAX(0, Periods!Z22-(P$21+P$20))+MAX(0,P$21-Periods!Z21))/(Periods!Z22-Periods!Z21))</f>
        <v>1</v>
      </c>
      <c r="Q24" s="934">
        <f>MIN(1,(MAX(0, Periods!AA22-(Q$21+Q$20))+MAX(0,Q$21-Periods!AA21))/(Periods!AA22-Periods!AA21))</f>
        <v>1</v>
      </c>
      <c r="R24" s="934">
        <f>MIN(1,(MAX(0, Periods!AB22-(R$21+R$20))+MAX(0,R$21-Periods!AB21))/(Periods!AB22-Periods!AB21))</f>
        <v>1</v>
      </c>
      <c r="S24" s="934">
        <f>MIN(1,(MAX(0, Periods!AC22-(S$21+S$20))+MAX(0,S$21-Periods!AC21))/(Periods!AC22-Periods!AC21))</f>
        <v>1</v>
      </c>
      <c r="T24" s="934">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34">
        <f>MIN(1,(MAX(0, Periods!U23-(K$21+K$20))+MAX(0,K$21-Periods!U22))/(Periods!U23-Periods!U22))</f>
        <v>0.23809523809523808</v>
      </c>
      <c r="L25" s="934">
        <f>MIN(1,(MAX(0, Periods!V23-(L$21+L$20))+MAX(0,L$21-Periods!V22))/(Periods!V23-Periods!V22))</f>
        <v>0.74285714285714288</v>
      </c>
      <c r="M25" s="934">
        <f>MIN(1,(MAX(0, Periods!W23-(M$21+M$20))+MAX(0,M$21-Periods!W22))/(Periods!W23-Periods!W22))</f>
        <v>0.74285714285714288</v>
      </c>
      <c r="N25" s="934">
        <f>MIN(1,(MAX(0, Periods!X23-(N$21+N$20))+MAX(0,N$21-Periods!X22))/(Periods!X23-Periods!X22))</f>
        <v>0.74285714285714288</v>
      </c>
      <c r="O25" s="934">
        <f>MIN(1,(MAX(0, Periods!Y23-(O$21+O$20))+MAX(0,O$21-Periods!Y22))/(Periods!Y23-Periods!Y22))</f>
        <v>0.74285714285714288</v>
      </c>
      <c r="P25" s="934">
        <f>MIN(1,(MAX(0, Periods!Z23-(P$21+P$20))+MAX(0,P$21-Periods!Z22))/(Periods!Z23-Periods!Z22))</f>
        <v>0.14285714285714285</v>
      </c>
      <c r="Q25" s="934">
        <f>MIN(1,(MAX(0, Periods!AA23-(Q$21+Q$20))+MAX(0,Q$21-Periods!AA22))/(Periods!AA23-Periods!AA22))</f>
        <v>0.14285714285714285</v>
      </c>
      <c r="R25" s="934">
        <f>MIN(1,(MAX(0, Periods!AB23-(R$21+R$20))+MAX(0,R$21-Periods!AB22))/(Periods!AB23-Periods!AB22))</f>
        <v>1</v>
      </c>
      <c r="S25" s="934">
        <f>MIN(1,(MAX(0, Periods!AC23-(S$21+S$20))+MAX(0,S$21-Periods!AC22))/(Periods!AC23-Periods!AC22))</f>
        <v>1</v>
      </c>
      <c r="T25" s="934">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34">
        <f>MIN(1,(MAX(0, Periods!U24-(K$21+K$20))+MAX(0,K$21-Periods!U23))/(Periods!U24-Periods!U23))</f>
        <v>1</v>
      </c>
      <c r="L26" s="934">
        <f>MIN(1,(MAX(0, Periods!V24-(L$21+L$20))+MAX(0,L$21-Periods!V23))/(Periods!V24-Periods!V23))</f>
        <v>1</v>
      </c>
      <c r="M26" s="934">
        <f>MIN(1,(MAX(0, Periods!W24-(M$21+M$20))+MAX(0,M$21-Periods!W23))/(Periods!W24-Periods!W23))</f>
        <v>1</v>
      </c>
      <c r="N26" s="934">
        <f>MIN(1,(MAX(0, Periods!X24-(N$21+N$20))+MAX(0,N$21-Periods!X23))/(Periods!X24-Periods!X23))</f>
        <v>1</v>
      </c>
      <c r="O26" s="934">
        <f>MIN(1,(MAX(0, Periods!Y24-(O$21+O$20))+MAX(0,O$21-Periods!Y23))/(Periods!Y24-Periods!Y23))</f>
        <v>1</v>
      </c>
      <c r="P26" s="934">
        <f>MIN(1,(MAX(0, Periods!Z24-(P$21+P$20))+MAX(0,P$21-Periods!Z23))/(Periods!Z24-Periods!Z23))</f>
        <v>1</v>
      </c>
      <c r="Q26" s="934">
        <f>MIN(1,(MAX(0, Periods!AA24-(Q$21+Q$20))+MAX(0,Q$21-Periods!AA23))/(Periods!AA24-Periods!AA23))</f>
        <v>1</v>
      </c>
      <c r="R26" s="934">
        <f>MIN(1,(MAX(0, Periods!AB24-(R$21+R$20))+MAX(0,R$21-Periods!AB23))/(Periods!AB24-Periods!AB23))</f>
        <v>0.5714285714285714</v>
      </c>
      <c r="S26" s="934">
        <f>MIN(1,(MAX(0, Periods!AC24-(S$21+S$20))+MAX(0,S$21-Periods!AC23))/(Periods!AC24-Periods!AC23))</f>
        <v>0.5714285714285714</v>
      </c>
      <c r="T26" s="934">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34">
        <f>MIN(1,(MAX(0, Periods!U25-(K$21+K$20))+MAX(0,K$21-Periods!U24))/(Periods!U25-Periods!U24))</f>
        <v>1</v>
      </c>
      <c r="L27" s="934">
        <f>MIN(1,(MAX(0, Periods!V25-(L$21+L$20))+MAX(0,L$21-Periods!V24))/(Periods!V25-Periods!V24))</f>
        <v>1</v>
      </c>
      <c r="M27" s="934">
        <f>MIN(1,(MAX(0, Periods!W25-(M$21+M$20))+MAX(0,M$21-Periods!W24))/(Periods!W25-Periods!W24))</f>
        <v>1</v>
      </c>
      <c r="N27" s="934">
        <f>MIN(1,(MAX(0, Periods!X25-(N$21+N$20))+MAX(0,N$21-Periods!X24))/(Periods!X25-Periods!X24))</f>
        <v>1</v>
      </c>
      <c r="O27" s="934">
        <f>MIN(1,(MAX(0, Periods!Y25-(O$21+O$20))+MAX(0,O$21-Periods!Y24))/(Periods!Y25-Periods!Y24))</f>
        <v>1</v>
      </c>
      <c r="P27" s="934">
        <f>MIN(1,(MAX(0, Periods!Z25-(P$21+P$20))+MAX(0,P$21-Periods!Z24))/(Periods!Z25-Periods!Z24))</f>
        <v>1</v>
      </c>
      <c r="Q27" s="934">
        <f>MIN(1,(MAX(0, Periods!AA25-(Q$21+Q$20))+MAX(0,Q$21-Periods!AA24))/(Periods!AA25-Periods!AA24))</f>
        <v>1</v>
      </c>
      <c r="R27" s="934">
        <f>MIN(1,(MAX(0, Periods!AB25-(R$21+R$20))+MAX(0,R$21-Periods!AB24))/(Periods!AB25-Periods!AB24))</f>
        <v>1</v>
      </c>
      <c r="S27" s="934">
        <f>MIN(1,(MAX(0, Periods!AC25-(S$21+S$20))+MAX(0,S$21-Periods!AC24))/(Periods!AC25-Periods!AC24))</f>
        <v>1</v>
      </c>
      <c r="T27" s="934">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34">
        <f>MIN(1,(MAX(0, Periods!U26-(K$21+K$20))+MAX(0,K$21-Periods!U25))/(Periods!U26-Periods!U25))</f>
        <v>1</v>
      </c>
      <c r="L28" s="934">
        <f>MIN(1,(MAX(0, Periods!V26-(L$21+L$20))+MAX(0,L$21-Periods!V25))/(Periods!V26-Periods!V25))</f>
        <v>1</v>
      </c>
      <c r="M28" s="934">
        <f>MIN(1,(MAX(0, Periods!W26-(M$21+M$20))+MAX(0,M$21-Periods!W25))/(Periods!W26-Periods!W25))</f>
        <v>1</v>
      </c>
      <c r="N28" s="934">
        <f>MIN(1,(MAX(0, Periods!X26-(N$21+N$20))+MAX(0,N$21-Periods!X25))/(Periods!X26-Periods!X25))</f>
        <v>1</v>
      </c>
      <c r="O28" s="934">
        <f>MIN(1,(MAX(0, Periods!Y26-(O$21+O$20))+MAX(0,O$21-Periods!Y25))/(Periods!Y26-Periods!Y25))</f>
        <v>1</v>
      </c>
      <c r="P28" s="934">
        <f>MIN(1,(MAX(0, Periods!Z26-(P$21+P$20))+MAX(0,P$21-Periods!Z25))/(Periods!Z26-Periods!Z25))</f>
        <v>1</v>
      </c>
      <c r="Q28" s="934">
        <f>MIN(1,(MAX(0, Periods!AA26-(Q$21+Q$20))+MAX(0,Q$21-Periods!AA25))/(Periods!AA26-Periods!AA25))</f>
        <v>1</v>
      </c>
      <c r="R28" s="934">
        <f>MIN(1,(MAX(0, Periods!AB26-(R$21+R$20))+MAX(0,R$21-Periods!AB25))/(Periods!AB26-Periods!AB25))</f>
        <v>1</v>
      </c>
      <c r="S28" s="934">
        <f>MIN(1,(MAX(0, Periods!AC26-(S$21+S$20))+MAX(0,S$21-Periods!AC25))/(Periods!AC26-Periods!AC25))</f>
        <v>1</v>
      </c>
      <c r="T28" s="934">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34">
        <f>MIN(1,(MAX(0, Periods!U27-(K$21+K$20))+MAX(0,K$21-Periods!U26))/(Periods!U27-Periods!U26))</f>
        <v>1</v>
      </c>
      <c r="L29" s="934">
        <f>MIN(1,(MAX(0, Periods!V27-(L$21+L$20))+MAX(0,L$21-Periods!V26))/(Periods!V27-Periods!V26))</f>
        <v>1</v>
      </c>
      <c r="M29" s="934">
        <f>MIN(1,(MAX(0, Periods!W27-(M$21+M$20))+MAX(0,M$21-Periods!W26))/(Periods!W27-Periods!W26))</f>
        <v>1</v>
      </c>
      <c r="N29" s="934">
        <f>MIN(1,(MAX(0, Periods!X27-(N$21+N$20))+MAX(0,N$21-Periods!X26))/(Periods!X27-Periods!X26))</f>
        <v>1</v>
      </c>
      <c r="O29" s="934">
        <f>MIN(1,(MAX(0, Periods!Y27-(O$21+O$20))+MAX(0,O$21-Periods!Y26))/(Periods!Y27-Periods!Y26))</f>
        <v>1</v>
      </c>
      <c r="P29" s="934">
        <f>MIN(1,(MAX(0, Periods!Z27-(P$21+P$20))+MAX(0,P$21-Periods!Z26))/(Periods!Z27-Periods!Z26))</f>
        <v>1</v>
      </c>
      <c r="Q29" s="934">
        <f>MIN(1,(MAX(0, Periods!AA27-(Q$21+Q$20))+MAX(0,Q$21-Periods!AA26))/(Periods!AA27-Periods!AA26))</f>
        <v>1</v>
      </c>
      <c r="R29" s="934">
        <f>MIN(1,(MAX(0, Periods!AB27-(R$21+R$20))+MAX(0,R$21-Periods!AB26))/(Periods!AB27-Periods!AB26))</f>
        <v>1</v>
      </c>
      <c r="S29" s="934">
        <f>MIN(1,(MAX(0, Periods!AC27-(S$21+S$20))+MAX(0,S$21-Periods!AC26))/(Periods!AC27-Periods!AC26))</f>
        <v>1</v>
      </c>
      <c r="T29" s="934">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34">
        <f>MIN(1,(MAX(0, Periods!U28-(K$21+K$20))+MAX(0,K$21-Periods!U27))/(Periods!U28-Periods!U27))</f>
        <v>1</v>
      </c>
      <c r="L30" s="934">
        <f>MIN(1,(MAX(0, Periods!V28-(L$21+L$20))+MAX(0,L$21-Periods!V27))/(Periods!V28-Periods!V27))</f>
        <v>1</v>
      </c>
      <c r="M30" s="934">
        <f>MIN(1,(MAX(0, Periods!W28-(M$21+M$20))+MAX(0,M$21-Periods!W27))/(Periods!W28-Periods!W27))</f>
        <v>1</v>
      </c>
      <c r="N30" s="934">
        <f>MIN(1,(MAX(0, Periods!X28-(N$21+N$20))+MAX(0,N$21-Periods!X27))/(Periods!X28-Periods!X27))</f>
        <v>1</v>
      </c>
      <c r="O30" s="934">
        <f>MIN(1,(MAX(0, Periods!Y28-(O$21+O$20))+MAX(0,O$21-Periods!Y27))/(Periods!Y28-Periods!Y27))</f>
        <v>1</v>
      </c>
      <c r="P30" s="934">
        <f>MIN(1,(MAX(0, Periods!Z28-(P$21+P$20))+MAX(0,P$21-Periods!Z27))/(Periods!Z28-Periods!Z27))</f>
        <v>1</v>
      </c>
      <c r="Q30" s="934">
        <f>MIN(1,(MAX(0, Periods!AA28-(Q$21+Q$20))+MAX(0,Q$21-Periods!AA27))/(Periods!AA28-Periods!AA27))</f>
        <v>1</v>
      </c>
      <c r="R30" s="934">
        <f>MIN(1,(MAX(0, Periods!AB28-(R$21+R$20))+MAX(0,R$21-Periods!AB27))/(Periods!AB28-Periods!AB27))</f>
        <v>1</v>
      </c>
      <c r="S30" s="934">
        <f>MIN(1,(MAX(0, Periods!AC28-(S$21+S$20))+MAX(0,S$21-Periods!AC27))/(Periods!AC28-Periods!AC27))</f>
        <v>1</v>
      </c>
      <c r="T30" s="934">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34">
        <f>MIN(1,(MAX(0, Periods!U29-(K$21+K$20))+MAX(0,K$21-Periods!U28))/(Periods!U29-Periods!U28))</f>
        <v>1</v>
      </c>
      <c r="L31" s="934">
        <f>MIN(1,(MAX(0, Periods!V29-(L$21+L$20))+MAX(0,L$21-Periods!V28))/(Periods!V29-Periods!V28))</f>
        <v>1</v>
      </c>
      <c r="M31" s="934">
        <f>MIN(1,(MAX(0, Periods!W29-(M$21+M$20))+MAX(0,M$21-Periods!W28))/(Periods!W29-Periods!W28))</f>
        <v>1</v>
      </c>
      <c r="N31" s="934">
        <f>MIN(1,(MAX(0, Periods!X29-(N$21+N$20))+MAX(0,N$21-Periods!X28))/(Periods!X29-Periods!X28))</f>
        <v>1</v>
      </c>
      <c r="O31" s="934">
        <f>MIN(1,(MAX(0, Periods!Y29-(O$21+O$20))+MAX(0,O$21-Periods!Y28))/(Periods!Y29-Periods!Y28))</f>
        <v>1</v>
      </c>
      <c r="P31" s="934">
        <f>MIN(1,(MAX(0, Periods!Z29-(P$21+P$20))+MAX(0,P$21-Periods!Z28))/(Periods!Z29-Periods!Z28))</f>
        <v>1</v>
      </c>
      <c r="Q31" s="934">
        <f>MIN(1,(MAX(0, Periods!AA29-(Q$21+Q$20))+MAX(0,Q$21-Periods!AA28))/(Periods!AA29-Periods!AA28))</f>
        <v>1</v>
      </c>
      <c r="R31" s="934">
        <f>MIN(1,(MAX(0, Periods!AB29-(R$21+R$20))+MAX(0,R$21-Periods!AB28))/(Periods!AB29-Periods!AB28))</f>
        <v>1</v>
      </c>
      <c r="S31" s="934">
        <f>MIN(1,(MAX(0, Periods!AC29-(S$21+S$20))+MAX(0,S$21-Periods!AC28))/(Periods!AC29-Periods!AC28))</f>
        <v>1</v>
      </c>
      <c r="T31" s="934">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34">
        <f>MIN(1,(MAX(0, Periods!U30-(K$21+K$20))+MAX(0,K$21-Periods!U29))/(Periods!U30-Periods!U29))</f>
        <v>1</v>
      </c>
      <c r="L32" s="934">
        <f>MIN(1,(MAX(0, Periods!V30-(L$21+L$20))+MAX(0,L$21-Periods!V29))/(Periods!V30-Periods!V29))</f>
        <v>1</v>
      </c>
      <c r="M32" s="934">
        <f>MIN(1,(MAX(0, Periods!W30-(M$21+M$20))+MAX(0,M$21-Periods!W29))/(Periods!W30-Periods!W29))</f>
        <v>1</v>
      </c>
      <c r="N32" s="934">
        <f>MIN(1,(MAX(0, Periods!X30-(N$21+N$20))+MAX(0,N$21-Periods!X29))/(Periods!X30-Periods!X29))</f>
        <v>1</v>
      </c>
      <c r="O32" s="934">
        <f>MIN(1,(MAX(0, Periods!Y30-(O$21+O$20))+MAX(0,O$21-Periods!Y29))/(Periods!Y30-Periods!Y29))</f>
        <v>1</v>
      </c>
      <c r="P32" s="934">
        <f>MIN(1,(MAX(0, Periods!Z30-(P$21+P$20))+MAX(0,P$21-Periods!Z29))/(Periods!Z30-Periods!Z29))</f>
        <v>1</v>
      </c>
      <c r="Q32" s="934">
        <f>MIN(1,(MAX(0, Periods!AA30-(Q$21+Q$20))+MAX(0,Q$21-Periods!AA29))/(Periods!AA30-Periods!AA29))</f>
        <v>1</v>
      </c>
      <c r="R32" s="934">
        <f>MIN(1,(MAX(0, Periods!AB30-(R$21+R$20))+MAX(0,R$21-Periods!AB29))/(Periods!AB30-Periods!AB29))</f>
        <v>1</v>
      </c>
      <c r="S32" s="934">
        <f>MIN(1,(MAX(0, Periods!AC30-(S$21+S$20))+MAX(0,S$21-Periods!AC29))/(Periods!AC30-Periods!AC29))</f>
        <v>1</v>
      </c>
      <c r="T32" s="934">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34">
        <f>MIN(1,(MAX(0, Periods!U31-(K$21+K$20))+MAX(0,K$21-Periods!U30))/(Periods!U31-Periods!U30))</f>
        <v>1</v>
      </c>
      <c r="L33" s="934">
        <f>MIN(1,(MAX(0, Periods!V31-(L$21+L$20))+MAX(0,L$21-Periods!V30))/(Periods!V31-Periods!V30))</f>
        <v>1</v>
      </c>
      <c r="M33" s="934">
        <f>MIN(1,(MAX(0, Periods!W31-(M$21+M$20))+MAX(0,M$21-Periods!W30))/(Periods!W31-Periods!W30))</f>
        <v>1</v>
      </c>
      <c r="N33" s="934">
        <f>MIN(1,(MAX(0, Periods!X31-(N$21+N$20))+MAX(0,N$21-Periods!X30))/(Periods!X31-Periods!X30))</f>
        <v>1</v>
      </c>
      <c r="O33" s="934">
        <f>MIN(1,(MAX(0, Periods!Y31-(O$21+O$20))+MAX(0,O$21-Periods!Y30))/(Periods!Y31-Periods!Y30))</f>
        <v>1</v>
      </c>
      <c r="P33" s="934">
        <f>MIN(1,(MAX(0, Periods!Z31-(P$21+P$20))+MAX(0,P$21-Periods!Z30))/(Periods!Z31-Periods!Z30))</f>
        <v>1</v>
      </c>
      <c r="Q33" s="934">
        <f>MIN(1,(MAX(0, Periods!AA31-(Q$21+Q$20))+MAX(0,Q$21-Periods!AA30))/(Periods!AA31-Periods!AA30))</f>
        <v>1</v>
      </c>
      <c r="R33" s="934">
        <f>MIN(1,(MAX(0, Periods!AB31-(R$21+R$20))+MAX(0,R$21-Periods!AB30))/(Periods!AB31-Periods!AB30))</f>
        <v>1</v>
      </c>
      <c r="S33" s="934">
        <f>MIN(1,(MAX(0, Periods!AC31-(S$21+S$20))+MAX(0,S$21-Periods!AC30))/(Periods!AC31-Periods!AC30))</f>
        <v>1</v>
      </c>
      <c r="T33" s="934">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7" t="s">
        <v>1248</v>
      </c>
      <c r="I61" s="948"/>
      <c r="J61" s="948"/>
      <c r="K61" s="948"/>
      <c r="L61" s="948"/>
      <c r="M61" s="948"/>
      <c r="N61" s="948"/>
      <c r="O61" s="948"/>
      <c r="P61" s="948"/>
      <c r="Q61" s="948"/>
      <c r="R61" s="948"/>
      <c r="S61" s="948"/>
      <c r="T61" s="949"/>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1192</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1193</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1200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1194</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1200</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1134</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1134</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1134</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1134</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1200</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1135</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1229</v>
      </c>
      <c r="M184" s="115" t="s">
        <v>1230</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1231</v>
      </c>
      <c r="M185" s="115" t="s">
        <v>1230</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1232</v>
      </c>
      <c r="L186" s="115" t="s">
        <v>81</v>
      </c>
      <c r="M186" s="115" t="s">
        <v>1230</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1232</v>
      </c>
      <c r="L187" s="115" t="s">
        <v>82</v>
      </c>
      <c r="M187" s="115" t="s">
        <v>1230</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1232</v>
      </c>
      <c r="L188" s="115" t="s">
        <v>159</v>
      </c>
      <c r="M188" s="115" t="s">
        <v>1230</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1230</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1230</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1230</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1230</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1200</v>
      </c>
      <c r="T206" s="23"/>
      <c r="U206" s="23"/>
      <c r="V206" s="23" t="s">
        <v>389</v>
      </c>
      <c r="W206" s="23" t="s">
        <v>390</v>
      </c>
      <c r="X206" s="23" t="s">
        <v>392</v>
      </c>
      <c r="Y206" s="23" t="s">
        <v>393</v>
      </c>
      <c r="Z206" s="23" t="s">
        <v>394</v>
      </c>
      <c r="AA206" s="23" t="s">
        <v>396</v>
      </c>
      <c r="AB206" s="23" t="s">
        <v>908</v>
      </c>
      <c r="AC206" s="23" t="s">
        <v>909</v>
      </c>
      <c r="AD206" s="23" t="s">
        <v>1200</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17">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17">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17">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17">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17">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1200</v>
      </c>
      <c r="T320" s="23"/>
      <c r="U320" s="23"/>
      <c r="V320" s="23" t="s">
        <v>389</v>
      </c>
      <c r="W320" s="23" t="s">
        <v>390</v>
      </c>
      <c r="X320" s="23" t="s">
        <v>392</v>
      </c>
      <c r="Y320" s="23" t="s">
        <v>393</v>
      </c>
      <c r="Z320" s="23" t="s">
        <v>394</v>
      </c>
      <c r="AA320" s="23" t="s">
        <v>396</v>
      </c>
      <c r="AB320" s="23" t="s">
        <v>908</v>
      </c>
      <c r="AC320" s="23" t="s">
        <v>909</v>
      </c>
      <c r="AD320" s="23" t="s">
        <v>1200</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1214</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1199</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1106</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0" t="s">
        <v>1107</v>
      </c>
      <c r="H599" s="950"/>
      <c r="I599" s="950"/>
      <c r="J599" s="950"/>
      <c r="K599" s="950"/>
      <c r="L599" s="950"/>
      <c r="M599" s="950"/>
      <c r="N599" s="950"/>
      <c r="O599" s="950"/>
      <c r="P599" s="950"/>
      <c r="Q599" s="950"/>
      <c r="R599" s="950"/>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1108</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1109</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1"/>
      <c r="M743" s="939"/>
      <c r="N743" s="939"/>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1199</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1199</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1097</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7" t="s">
        <v>1098</v>
      </c>
      <c r="I57" s="948"/>
      <c r="J57" s="948"/>
      <c r="K57" s="948"/>
      <c r="L57" s="948"/>
      <c r="M57" s="948"/>
      <c r="N57" s="948"/>
      <c r="O57" s="948"/>
      <c r="P57" s="948"/>
      <c r="Q57" s="948"/>
      <c r="R57" s="948"/>
      <c r="S57" s="948"/>
      <c r="T57" s="949"/>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1192</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1193</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1200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1194</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1200</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1134</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1134</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1134</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1134</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1200</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1135</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1196</v>
      </c>
      <c r="I178" s="115" t="s">
        <v>1196</v>
      </c>
      <c r="J178" s="115" t="s">
        <v>1196</v>
      </c>
      <c r="K178" s="115" t="s">
        <v>1196</v>
      </c>
      <c r="L178" s="115" t="s">
        <v>1196</v>
      </c>
      <c r="M178" s="115" t="s">
        <v>1195</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1200</v>
      </c>
      <c r="T192" s="23"/>
      <c r="U192" s="23"/>
      <c r="V192" s="23" t="s">
        <v>389</v>
      </c>
      <c r="W192" s="23" t="s">
        <v>390</v>
      </c>
      <c r="X192" s="23" t="s">
        <v>392</v>
      </c>
      <c r="Y192" s="23" t="s">
        <v>393</v>
      </c>
      <c r="Z192" s="23" t="s">
        <v>394</v>
      </c>
      <c r="AA192" s="23" t="s">
        <v>396</v>
      </c>
      <c r="AB192" s="23" t="s">
        <v>908</v>
      </c>
      <c r="AC192" s="23" t="s">
        <v>909</v>
      </c>
      <c r="AD192" s="23" t="s">
        <v>1200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17">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17">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17">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17">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17">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1200</v>
      </c>
      <c r="T306" s="23"/>
      <c r="U306" s="23"/>
      <c r="V306" s="23" t="s">
        <v>389</v>
      </c>
      <c r="W306" s="23" t="s">
        <v>390</v>
      </c>
      <c r="X306" s="23" t="s">
        <v>392</v>
      </c>
      <c r="Y306" s="23" t="s">
        <v>393</v>
      </c>
      <c r="Z306" s="23" t="s">
        <v>394</v>
      </c>
      <c r="AA306" s="23" t="s">
        <v>396</v>
      </c>
      <c r="AB306" s="23" t="s">
        <v>908</v>
      </c>
      <c r="AC306" s="23" t="s">
        <v>909</v>
      </c>
      <c r="AD306" s="23" t="s">
        <v>1200</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1214</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1199</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1106</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0" t="s">
        <v>1107</v>
      </c>
      <c r="H585" s="950"/>
      <c r="I585" s="950"/>
      <c r="J585" s="950"/>
      <c r="K585" s="950"/>
      <c r="L585" s="950"/>
      <c r="M585" s="950"/>
      <c r="N585" s="950"/>
      <c r="O585" s="950"/>
      <c r="P585" s="950"/>
      <c r="Q585" s="950"/>
      <c r="R585" s="95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1108</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1109</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1"/>
      <c r="M729" s="939"/>
      <c r="N729" s="939"/>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1199</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08" zoomScale="80" zoomScaleNormal="80" workbookViewId="0">
      <selection activeCell="J251" sqref="J251:J253"/>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7" t="s">
        <v>1247</v>
      </c>
      <c r="K11" s="958"/>
      <c r="L11" s="958"/>
      <c r="M11" s="958"/>
      <c r="N11" s="958"/>
      <c r="O11" s="958"/>
      <c r="P11" s="958"/>
      <c r="Q11" s="958"/>
      <c r="R11" s="958"/>
      <c r="S11" s="958"/>
      <c r="T11" s="958"/>
      <c r="U11" s="958"/>
      <c r="V11" s="958"/>
      <c r="W11" s="958"/>
      <c r="X11" s="959"/>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25">
      <c r="A12" s="249"/>
      <c r="B12" s="258"/>
      <c r="C12" s="251">
        <f>INT($C$6)+1.045</f>
        <v>2.0449999999999999</v>
      </c>
      <c r="D12" s="274"/>
      <c r="E12" s="331"/>
      <c r="F12" s="331"/>
      <c r="G12" s="274"/>
      <c r="H12" s="279" t="s">
        <v>428</v>
      </c>
      <c r="I12" s="375">
        <v>44834.838571527798</v>
      </c>
      <c r="J12" s="960" t="s">
        <v>1235</v>
      </c>
      <c r="K12" s="960"/>
      <c r="L12" s="960"/>
      <c r="M12" s="960"/>
      <c r="N12" s="960"/>
      <c r="O12" s="960"/>
      <c r="P12" s="960"/>
      <c r="Q12" s="960"/>
      <c r="R12" s="960"/>
      <c r="S12" s="960"/>
      <c r="T12" s="960"/>
      <c r="U12" s="960"/>
      <c r="V12" s="960"/>
      <c r="W12" s="960"/>
      <c r="X12" s="960"/>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hidden="1"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25">
      <c r="A51" s="249"/>
      <c r="B51" s="258"/>
      <c r="C51" s="251">
        <v>4</v>
      </c>
      <c r="D51" s="274"/>
      <c r="E51" s="331"/>
      <c r="F51" s="331"/>
      <c r="G51" s="274"/>
      <c r="H51" s="279" t="s">
        <v>1202</v>
      </c>
      <c r="I51" s="919" t="s">
        <v>1203</v>
      </c>
      <c r="J51" s="317">
        <v>0</v>
      </c>
      <c r="K51" s="279"/>
      <c r="L51" s="279" t="s">
        <v>1204</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25">
      <c r="A57" s="249"/>
      <c r="B57" s="258"/>
      <c r="C57" s="251">
        <v>3</v>
      </c>
      <c r="D57" s="274"/>
      <c r="E57" s="331"/>
      <c r="F57" s="331"/>
      <c r="G57" s="274"/>
      <c r="H57" s="281" t="s">
        <v>463</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1215</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1216</v>
      </c>
      <c r="AJ63" s="301"/>
      <c r="AK63" s="295"/>
      <c r="AL63" s="295"/>
      <c r="AM63" s="295"/>
      <c r="AN63" s="301" t="s">
        <v>1217</v>
      </c>
      <c r="AO63" s="301"/>
      <c r="AP63" s="301"/>
      <c r="AQ63" s="274"/>
      <c r="AR63" s="261"/>
      <c r="AS63" s="249"/>
      <c r="AT63" s="249"/>
      <c r="AU63" s="249"/>
    </row>
    <row r="64" spans="1:47" ht="45" customHeight="1" outlineLevel="2" x14ac:dyDescent="0.25">
      <c r="A64" s="249"/>
      <c r="B64" s="258"/>
      <c r="C64" s="251">
        <f>INT($C$29)+2</f>
        <v>3</v>
      </c>
      <c r="D64" s="274"/>
      <c r="E64" s="925" t="s">
        <v>1227</v>
      </c>
      <c r="F64" s="925" t="s">
        <v>1228</v>
      </c>
      <c r="G64" s="274"/>
      <c r="H64" s="279"/>
      <c r="I64" s="295" t="s">
        <v>473</v>
      </c>
      <c r="J64" s="295" t="s">
        <v>163</v>
      </c>
      <c r="K64" s="295" t="s">
        <v>162</v>
      </c>
      <c r="L64" s="295" t="s">
        <v>466</v>
      </c>
      <c r="M64" s="279"/>
      <c r="N64" s="537" t="s">
        <v>847</v>
      </c>
      <c r="O64" s="758" t="s">
        <v>846</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1218</v>
      </c>
      <c r="AI64" s="295" t="s">
        <v>1219</v>
      </c>
      <c r="AJ64" s="295" t="s">
        <v>1220</v>
      </c>
      <c r="AK64" s="537" t="s">
        <v>1221</v>
      </c>
      <c r="AL64" s="537" t="s">
        <v>1222</v>
      </c>
      <c r="AM64" s="537" t="s">
        <v>1223</v>
      </c>
      <c r="AN64" s="537" t="s">
        <v>1224</v>
      </c>
      <c r="AO64" s="537" t="s">
        <v>1225</v>
      </c>
      <c r="AP64" s="537" t="s">
        <v>1226</v>
      </c>
      <c r="AQ64" s="274"/>
      <c r="AR64" s="261"/>
      <c r="AS64" s="249"/>
      <c r="AT64" s="249"/>
      <c r="AU64" s="249"/>
    </row>
    <row r="65" spans="1:47" outlineLevel="2" x14ac:dyDescent="0.25">
      <c r="A65" s="249"/>
      <c r="B65" s="258"/>
      <c r="C65" s="251">
        <f>INT($C$29)+2</f>
        <v>3</v>
      </c>
      <c r="D65" s="274"/>
      <c r="E65" s="331">
        <v>-1</v>
      </c>
      <c r="F65" s="926">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2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2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2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2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2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2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2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2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25">
      <c r="A75" s="249"/>
      <c r="B75" s="258"/>
      <c r="C75" s="251">
        <f t="shared" ref="C75" si="9">INT($C$29)+2</f>
        <v>3</v>
      </c>
      <c r="D75" s="274"/>
      <c r="E75" s="331">
        <v>0</v>
      </c>
      <c r="F75" s="926">
        <f t="shared" si="4"/>
        <v>43572</v>
      </c>
      <c r="G75" s="274"/>
      <c r="H75" s="295"/>
      <c r="I75" s="523" t="s">
        <v>783</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2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outlineLevel="3" x14ac:dyDescent="0.2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outlineLevel="3" x14ac:dyDescent="0.2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150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outlineLevel="3" x14ac:dyDescent="0.2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outlineLevel="3" x14ac:dyDescent="0.2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outlineLevel="3" x14ac:dyDescent="0.2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outlineLevel="3" x14ac:dyDescent="0.2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outlineLevel="3" x14ac:dyDescent="0.2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outlineLevel="3" x14ac:dyDescent="0.2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x14ac:dyDescent="0.25">
      <c r="A85" s="249"/>
      <c r="B85" s="258"/>
      <c r="C85" s="251">
        <f t="shared" ref="C85" si="15">INT($C$29)+2</f>
        <v>3</v>
      </c>
      <c r="D85" s="274"/>
      <c r="E85" s="331">
        <v>1</v>
      </c>
      <c r="F85" s="926">
        <f t="shared" si="4"/>
        <v>43572</v>
      </c>
      <c r="G85" s="274"/>
      <c r="H85" s="295"/>
      <c r="I85" s="523" t="s">
        <v>775</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2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outlineLevel="3" x14ac:dyDescent="0.2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outlineLevel="3" x14ac:dyDescent="0.2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150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outlineLevel="3" x14ac:dyDescent="0.2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outlineLevel="3" x14ac:dyDescent="0.2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outlineLevel="3" x14ac:dyDescent="0.2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outlineLevel="3" x14ac:dyDescent="0.2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outlineLevel="3" x14ac:dyDescent="0.2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outlineLevel="3" x14ac:dyDescent="0.2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x14ac:dyDescent="0.25">
      <c r="A95" s="249"/>
      <c r="B95" s="258"/>
      <c r="C95" s="251">
        <f t="shared" ref="C95" si="16">INT($C$29)+2</f>
        <v>3</v>
      </c>
      <c r="D95" s="274"/>
      <c r="E95" s="331">
        <v>2</v>
      </c>
      <c r="F95" s="926">
        <f t="shared" si="4"/>
        <v>43572</v>
      </c>
      <c r="G95" s="274"/>
      <c r="H95" s="295"/>
      <c r="I95" s="523" t="s">
        <v>776</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2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outlineLevel="3" x14ac:dyDescent="0.2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2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150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outlineLevel="3" x14ac:dyDescent="0.2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outlineLevel="3" x14ac:dyDescent="0.2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2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2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2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2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25">
      <c r="A105" s="249"/>
      <c r="B105" s="258"/>
      <c r="C105" s="251">
        <f t="shared" ref="C105" si="19">INT($C$29)+2</f>
        <v>3</v>
      </c>
      <c r="D105" s="274"/>
      <c r="E105" s="331">
        <v>3</v>
      </c>
      <c r="F105" s="926">
        <f t="shared" si="4"/>
        <v>43936</v>
      </c>
      <c r="G105" s="274"/>
      <c r="H105" s="295"/>
      <c r="I105" s="523" t="s">
        <v>777</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2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2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2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150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2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2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2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2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2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2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25">
      <c r="A115" s="249"/>
      <c r="B115" s="258"/>
      <c r="C115" s="251">
        <f t="shared" ref="C115" si="20">INT($C$29)+2</f>
        <v>3</v>
      </c>
      <c r="D115" s="274"/>
      <c r="E115" s="331">
        <v>4</v>
      </c>
      <c r="F115" s="926">
        <f t="shared" si="4"/>
        <v>43936</v>
      </c>
      <c r="G115" s="274"/>
      <c r="H115" s="295"/>
      <c r="I115" s="523" t="s">
        <v>778</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2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2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2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150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2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2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2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2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2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2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25">
      <c r="A125" s="249"/>
      <c r="B125" s="258"/>
      <c r="C125" s="251">
        <f t="shared" ref="C125" si="21">INT($C$29)+2</f>
        <v>3</v>
      </c>
      <c r="D125" s="274"/>
      <c r="E125" s="331">
        <v>5</v>
      </c>
      <c r="F125" s="926">
        <f t="shared" si="4"/>
        <v>43936</v>
      </c>
      <c r="G125" s="274"/>
      <c r="H125" s="295"/>
      <c r="I125" s="523" t="s">
        <v>779</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2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2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2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150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2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2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2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2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2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2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25">
      <c r="A135" s="249"/>
      <c r="B135" s="258"/>
      <c r="C135" s="251">
        <f t="shared" ref="C135" si="29">INT($C$29)+2</f>
        <v>3</v>
      </c>
      <c r="D135" s="274"/>
      <c r="E135" s="331">
        <v>6</v>
      </c>
      <c r="F135" s="926">
        <f t="shared" si="25"/>
        <v>43936</v>
      </c>
      <c r="G135" s="274"/>
      <c r="H135" s="295"/>
      <c r="I135" s="523" t="s">
        <v>780</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2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2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2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150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2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2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2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2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2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2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25">
      <c r="A145" s="249"/>
      <c r="B145" s="258"/>
      <c r="C145" s="251">
        <f t="shared" ref="C145" si="33">INT($C$29)+2</f>
        <v>3</v>
      </c>
      <c r="D145" s="274"/>
      <c r="E145" s="331">
        <v>7</v>
      </c>
      <c r="F145" s="926">
        <f t="shared" si="25"/>
        <v>43936</v>
      </c>
      <c r="G145" s="274"/>
      <c r="H145" s="295"/>
      <c r="I145" s="523" t="s">
        <v>781</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2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2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2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150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2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2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2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2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2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2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25">
      <c r="A155" s="249"/>
      <c r="B155" s="258"/>
      <c r="C155" s="251">
        <f t="shared" ref="C155" si="34">INT($C$29)+2</f>
        <v>3</v>
      </c>
      <c r="D155" s="274"/>
      <c r="E155" s="331">
        <v>8</v>
      </c>
      <c r="F155" s="926">
        <f t="shared" si="25"/>
        <v>43936</v>
      </c>
      <c r="G155" s="274"/>
      <c r="H155" s="295"/>
      <c r="I155" s="523" t="s">
        <v>782</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2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2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2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150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2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2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2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2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2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2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1236</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1237</v>
      </c>
      <c r="AD171" s="316" t="s">
        <v>1238</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61" t="s">
        <v>542</v>
      </c>
      <c r="AD251" s="962"/>
      <c r="AE251" s="962"/>
      <c r="AF251" s="963"/>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4"/>
      <c r="AD252" s="965"/>
      <c r="AE252" s="965"/>
      <c r="AF252" s="966"/>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7"/>
      <c r="AD253" s="968"/>
      <c r="AE253" s="968"/>
      <c r="AF253" s="969"/>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1" t="s">
        <v>544</v>
      </c>
      <c r="AD254" s="962"/>
      <c r="AE254" s="962"/>
      <c r="AF254" s="963"/>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7"/>
      <c r="AD255" s="968"/>
      <c r="AE255" s="968"/>
      <c r="AF255" s="969"/>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25">
      <c r="A282" s="249"/>
      <c r="B282" s="258"/>
      <c r="C282" s="251"/>
      <c r="D282" s="274"/>
      <c r="E282" s="331"/>
      <c r="F282" s="331"/>
      <c r="G282" s="274"/>
      <c r="H282" s="279"/>
      <c r="I282" s="336"/>
      <c r="J282" s="336"/>
      <c r="K282" s="794" t="s">
        <v>1136</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x14ac:dyDescent="0.25">
      <c r="A339" s="249"/>
      <c r="B339" s="258"/>
      <c r="C339" s="251">
        <f>INT($C$232+3)</f>
        <v>4</v>
      </c>
      <c r="D339" s="274"/>
      <c r="E339" s="331"/>
      <c r="F339" s="331"/>
      <c r="G339" s="274"/>
      <c r="H339" s="344" t="s">
        <v>573</v>
      </c>
      <c r="I339" s="302" t="s">
        <v>574</v>
      </c>
      <c r="J339" s="301"/>
      <c r="K339" s="279"/>
      <c r="L339" s="279"/>
      <c r="M339" s="279"/>
      <c r="N339" s="279"/>
      <c r="O339" s="970" t="s">
        <v>1089</v>
      </c>
      <c r="P339" s="971"/>
      <c r="Q339" s="971"/>
      <c r="R339" s="971"/>
      <c r="S339" s="971"/>
      <c r="T339" s="971"/>
      <c r="U339" s="971"/>
      <c r="V339" s="971"/>
      <c r="W339" s="971"/>
      <c r="X339" s="972"/>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3"/>
      <c r="P340" s="974"/>
      <c r="Q340" s="974"/>
      <c r="R340" s="974"/>
      <c r="S340" s="974"/>
      <c r="T340" s="974"/>
      <c r="U340" s="974"/>
      <c r="V340" s="974"/>
      <c r="W340" s="974"/>
      <c r="X340" s="975"/>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3"/>
      <c r="P341" s="974"/>
      <c r="Q341" s="974"/>
      <c r="R341" s="974"/>
      <c r="S341" s="974"/>
      <c r="T341" s="974"/>
      <c r="U341" s="974"/>
      <c r="V341" s="974"/>
      <c r="W341" s="974"/>
      <c r="X341" s="975"/>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25">
      <c r="A342" s="249"/>
      <c r="B342" s="258"/>
      <c r="C342" s="251">
        <f>INT($C$232+3)</f>
        <v>4</v>
      </c>
      <c r="D342" s="274"/>
      <c r="E342" s="331"/>
      <c r="F342" s="331"/>
      <c r="G342" s="274"/>
      <c r="H342" s="295"/>
      <c r="I342" s="279">
        <v>2</v>
      </c>
      <c r="J342" s="279" t="b">
        <f>COUNTA(K342:M342)&gt;0</f>
        <v>0</v>
      </c>
      <c r="K342" s="296"/>
      <c r="L342" s="296"/>
      <c r="M342" s="296"/>
      <c r="N342" s="279"/>
      <c r="O342" s="976"/>
      <c r="P342" s="977"/>
      <c r="Q342" s="977"/>
      <c r="R342" s="977"/>
      <c r="S342" s="977"/>
      <c r="T342" s="977"/>
      <c r="U342" s="977"/>
      <c r="V342" s="977"/>
      <c r="W342" s="977"/>
      <c r="X342" s="978"/>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25">
      <c r="A344" s="249"/>
      <c r="B344" s="258"/>
      <c r="C344" s="251"/>
      <c r="D344" s="274"/>
      <c r="E344" s="331"/>
      <c r="F344" s="331"/>
      <c r="G344" s="274"/>
      <c r="H344" s="295"/>
      <c r="I344" s="279"/>
      <c r="J344" s="351" t="s">
        <v>1134</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25">
      <c r="A397" s="249"/>
      <c r="B397" s="258"/>
      <c r="C397" s="251">
        <v>4</v>
      </c>
      <c r="D397" s="274"/>
      <c r="E397" s="331"/>
      <c r="F397" s="331"/>
      <c r="G397" s="274"/>
      <c r="H397" s="279" t="s">
        <v>1090</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25">
      <c r="A398" s="249"/>
      <c r="B398" s="258"/>
      <c r="C398" s="251"/>
      <c r="D398" s="274"/>
      <c r="E398" s="331"/>
      <c r="F398" s="331"/>
      <c r="G398" s="274"/>
      <c r="H398" s="381"/>
      <c r="I398" s="279" t="s">
        <v>1082</v>
      </c>
      <c r="J398" s="279" t="s">
        <v>1083</v>
      </c>
      <c r="K398" s="747"/>
      <c r="L398" s="295" t="s">
        <v>599</v>
      </c>
      <c r="M398" s="295" t="s">
        <v>1085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25">
      <c r="A399" s="249"/>
      <c r="B399" s="258"/>
      <c r="C399" s="251">
        <f t="shared" ref="C399:C412" si="82">INT($C$232)+3</f>
        <v>4</v>
      </c>
      <c r="D399" s="274"/>
      <c r="E399" s="331"/>
      <c r="F399" s="331"/>
      <c r="G399" s="274"/>
      <c r="H399" s="281" t="s">
        <v>1084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79" t="s">
        <v>948</v>
      </c>
      <c r="Q405" s="979"/>
      <c r="R405" s="979"/>
      <c r="S405" s="979"/>
      <c r="T405" s="979"/>
      <c r="U405" s="979"/>
      <c r="V405" s="979"/>
      <c r="W405" s="979"/>
      <c r="X405" s="979"/>
      <c r="Y405" s="979"/>
      <c r="Z405" s="980"/>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81"/>
      <c r="Q406" s="981"/>
      <c r="R406" s="981"/>
      <c r="S406" s="981"/>
      <c r="T406" s="981"/>
      <c r="U406" s="981"/>
      <c r="V406" s="981"/>
      <c r="W406" s="981"/>
      <c r="X406" s="981"/>
      <c r="Y406" s="981"/>
      <c r="Z406" s="982"/>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25">
      <c r="A407" s="249"/>
      <c r="B407" s="258"/>
      <c r="C407" s="251">
        <f t="shared" si="82"/>
        <v>4</v>
      </c>
      <c r="D407" s="274"/>
      <c r="E407" s="331"/>
      <c r="F407" s="331"/>
      <c r="G407" s="274"/>
      <c r="H407" s="348"/>
      <c r="I407" s="348"/>
      <c r="J407" s="348"/>
      <c r="K407" s="348"/>
      <c r="L407" s="348"/>
      <c r="M407" s="348"/>
      <c r="N407" s="547"/>
      <c r="O407" s="606"/>
      <c r="P407" s="981"/>
      <c r="Q407" s="981"/>
      <c r="R407" s="981"/>
      <c r="S407" s="981"/>
      <c r="T407" s="981"/>
      <c r="U407" s="981"/>
      <c r="V407" s="981"/>
      <c r="W407" s="981"/>
      <c r="X407" s="981"/>
      <c r="Y407" s="981"/>
      <c r="Z407" s="982"/>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81"/>
      <c r="Q408" s="981"/>
      <c r="R408" s="981"/>
      <c r="S408" s="981"/>
      <c r="T408" s="981"/>
      <c r="U408" s="981"/>
      <c r="V408" s="981"/>
      <c r="W408" s="981"/>
      <c r="X408" s="981"/>
      <c r="Y408" s="981"/>
      <c r="Z408" s="982"/>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25">
      <c r="A409" s="249"/>
      <c r="B409" s="258"/>
      <c r="C409" s="251">
        <f t="shared" si="82"/>
        <v>4</v>
      </c>
      <c r="D409" s="274"/>
      <c r="E409" s="331"/>
      <c r="F409" s="331"/>
      <c r="G409" s="274"/>
      <c r="H409" s="349"/>
      <c r="I409" s="383"/>
      <c r="J409" s="383"/>
      <c r="K409" s="384" t="s">
        <v>601</v>
      </c>
      <c r="L409" s="301"/>
      <c r="M409" s="301"/>
      <c r="N409" s="385"/>
      <c r="O409" s="602"/>
      <c r="P409" s="981"/>
      <c r="Q409" s="981"/>
      <c r="R409" s="981"/>
      <c r="S409" s="981"/>
      <c r="T409" s="981"/>
      <c r="U409" s="981"/>
      <c r="V409" s="981"/>
      <c r="W409" s="981"/>
      <c r="X409" s="981"/>
      <c r="Y409" s="981"/>
      <c r="Z409" s="982"/>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81"/>
      <c r="Q410" s="981"/>
      <c r="R410" s="981"/>
      <c r="S410" s="981"/>
      <c r="T410" s="981"/>
      <c r="U410" s="981"/>
      <c r="V410" s="981"/>
      <c r="W410" s="981"/>
      <c r="X410" s="981"/>
      <c r="Y410" s="981"/>
      <c r="Z410" s="982"/>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81"/>
      <c r="Q411" s="981"/>
      <c r="R411" s="981"/>
      <c r="S411" s="981"/>
      <c r="T411" s="981"/>
      <c r="U411" s="981"/>
      <c r="V411" s="981"/>
      <c r="W411" s="981"/>
      <c r="X411" s="981"/>
      <c r="Y411" s="981"/>
      <c r="Z411" s="982"/>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3"/>
      <c r="Q412" s="983"/>
      <c r="R412" s="983"/>
      <c r="S412" s="983"/>
      <c r="T412" s="983"/>
      <c r="U412" s="983"/>
      <c r="V412" s="983"/>
      <c r="W412" s="983"/>
      <c r="X412" s="983"/>
      <c r="Y412" s="983"/>
      <c r="Z412" s="984"/>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1137</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x14ac:dyDescent="0.25">
      <c r="A752" s="249"/>
      <c r="B752" s="258"/>
      <c r="C752" s="251">
        <f>INT($C$232)+2</f>
        <v>3</v>
      </c>
      <c r="D752" s="274"/>
      <c r="E752" s="331"/>
      <c r="F752" s="331"/>
      <c r="G752" s="274"/>
      <c r="H752" s="593" t="s">
        <v>1116</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25">
      <c r="A789" s="249"/>
      <c r="B789" s="258"/>
      <c r="C789" s="251">
        <f>INT($C$773)+2</f>
        <v>3</v>
      </c>
      <c r="D789" s="274"/>
      <c r="E789" s="331"/>
      <c r="F789" s="331"/>
      <c r="G789" s="274"/>
      <c r="H789" s="344" t="s">
        <v>607</v>
      </c>
      <c r="I789" s="302" t="s">
        <v>645</v>
      </c>
      <c r="J789" s="302"/>
      <c r="K789" s="302" t="s">
        <v>646</v>
      </c>
      <c r="L789" s="302"/>
      <c r="M789" s="302"/>
      <c r="N789" s="395"/>
      <c r="O789" s="395" t="s">
        <v>1137</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1117</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1118</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25">
      <c r="A838" s="249"/>
      <c r="B838" s="258"/>
      <c r="C838" s="251">
        <f>INT($C$817)+2</f>
        <v>3</v>
      </c>
      <c r="D838" s="274"/>
      <c r="E838" s="331"/>
      <c r="F838" s="331"/>
      <c r="G838" s="274"/>
      <c r="H838" s="377" t="s">
        <v>661</v>
      </c>
      <c r="I838" s="377" t="s">
        <v>653</v>
      </c>
      <c r="J838" s="377" t="s">
        <v>654</v>
      </c>
      <c r="K838" s="345" t="s">
        <v>1201</v>
      </c>
      <c r="L838" s="345"/>
      <c r="M838" s="345"/>
      <c r="N838" s="345"/>
      <c r="O838" s="345" t="s">
        <v>655</v>
      </c>
      <c r="P838" s="345"/>
      <c r="Q838" s="345"/>
      <c r="R838" s="345"/>
      <c r="S838" s="279"/>
      <c r="T838" s="279"/>
      <c r="U838" s="279"/>
      <c r="V838" s="279"/>
      <c r="W838" s="279"/>
      <c r="X838" s="279"/>
      <c r="Y838" s="416" t="s">
        <v>1201</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71" t="s">
        <v>1119</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5" t="s">
        <v>1234</v>
      </c>
      <c r="T848" s="986"/>
      <c r="U848" s="986"/>
      <c r="V848" s="986"/>
      <c r="W848" s="987"/>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88"/>
      <c r="T849" s="989"/>
      <c r="U849" s="989"/>
      <c r="V849" s="989"/>
      <c r="W849" s="990"/>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88"/>
      <c r="T850" s="989"/>
      <c r="U850" s="989"/>
      <c r="V850" s="989"/>
      <c r="W850" s="990"/>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88"/>
      <c r="T851" s="989"/>
      <c r="U851" s="989"/>
      <c r="V851" s="989"/>
      <c r="W851" s="990"/>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88"/>
      <c r="T852" s="989"/>
      <c r="U852" s="989"/>
      <c r="V852" s="989"/>
      <c r="W852" s="990"/>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88"/>
      <c r="T853" s="989"/>
      <c r="U853" s="989"/>
      <c r="V853" s="989"/>
      <c r="W853" s="990"/>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88"/>
      <c r="T854" s="989"/>
      <c r="U854" s="989"/>
      <c r="V854" s="989"/>
      <c r="W854" s="990"/>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88"/>
      <c r="T855" s="989"/>
      <c r="U855" s="989"/>
      <c r="V855" s="989"/>
      <c r="W855" s="990"/>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88"/>
      <c r="T856" s="989"/>
      <c r="U856" s="989"/>
      <c r="V856" s="989"/>
      <c r="W856" s="990"/>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88"/>
      <c r="T857" s="989"/>
      <c r="U857" s="989"/>
      <c r="V857" s="989"/>
      <c r="W857" s="990"/>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88"/>
      <c r="T858" s="989"/>
      <c r="U858" s="989"/>
      <c r="V858" s="989"/>
      <c r="W858" s="990"/>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25">
      <c r="A859" s="249"/>
      <c r="B859" s="258"/>
      <c r="C859" s="251">
        <f t="shared" si="289"/>
        <v>4</v>
      </c>
      <c r="D859" s="274"/>
      <c r="E859" s="331"/>
      <c r="F859" s="331"/>
      <c r="G859" s="274"/>
      <c r="H859" s="295" t="s">
        <v>666</v>
      </c>
      <c r="I859" s="301"/>
      <c r="J859" s="301" t="s">
        <v>1120</v>
      </c>
      <c r="K859" s="420"/>
      <c r="L859" s="420"/>
      <c r="M859" s="420"/>
      <c r="N859" s="420"/>
      <c r="O859" s="420"/>
      <c r="P859" s="420"/>
      <c r="Q859" s="420"/>
      <c r="R859" s="420"/>
      <c r="S859" s="988"/>
      <c r="T859" s="989"/>
      <c r="U859" s="989"/>
      <c r="V859" s="989"/>
      <c r="W859" s="990"/>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88"/>
      <c r="T860" s="989"/>
      <c r="U860" s="989"/>
      <c r="V860" s="989"/>
      <c r="W860" s="990"/>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88"/>
      <c r="T861" s="989"/>
      <c r="U861" s="989"/>
      <c r="V861" s="989"/>
      <c r="W861" s="990"/>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88"/>
      <c r="T862" s="989"/>
      <c r="U862" s="989"/>
      <c r="V862" s="989"/>
      <c r="W862" s="990"/>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88"/>
      <c r="T863" s="989"/>
      <c r="U863" s="989"/>
      <c r="V863" s="989"/>
      <c r="W863" s="990"/>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88"/>
      <c r="T864" s="989"/>
      <c r="U864" s="989"/>
      <c r="V864" s="989"/>
      <c r="W864" s="990"/>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91"/>
      <c r="T865" s="992"/>
      <c r="U865" s="992"/>
      <c r="V865" s="992"/>
      <c r="W865" s="993"/>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1" t="s">
        <v>689</v>
      </c>
      <c r="I888" s="952"/>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3"/>
      <c r="I889" s="954"/>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25">
      <c r="A890" s="249"/>
      <c r="B890" s="258"/>
      <c r="C890" s="251">
        <f>INT($C$875)+2</f>
        <v>3</v>
      </c>
      <c r="D890" s="274"/>
      <c r="E890" s="435">
        <f>E889</f>
        <v>0</v>
      </c>
      <c r="F890" s="325" t="b">
        <f t="shared" si="298"/>
        <v>1</v>
      </c>
      <c r="G890" s="274"/>
      <c r="H890" s="955"/>
      <c r="I890" s="956"/>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25">
      <c r="A892" s="249"/>
      <c r="B892" s="258"/>
      <c r="C892" s="251">
        <f t="shared" si="300"/>
        <v>4</v>
      </c>
      <c r="D892" s="274"/>
      <c r="E892" s="435">
        <f>E891</f>
        <v>1</v>
      </c>
      <c r="F892" s="325" t="b">
        <f t="shared" si="298"/>
        <v>1</v>
      </c>
      <c r="G892" s="274"/>
      <c r="H892" s="951" t="s">
        <v>695</v>
      </c>
      <c r="I892" s="952"/>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25">
      <c r="A893" s="249"/>
      <c r="B893" s="258"/>
      <c r="C893" s="251">
        <f t="shared" si="300"/>
        <v>4</v>
      </c>
      <c r="D893" s="274"/>
      <c r="E893" s="435">
        <f>E892</f>
        <v>1</v>
      </c>
      <c r="F893" s="325" t="b">
        <f t="shared" si="298"/>
        <v>1</v>
      </c>
      <c r="G893" s="274"/>
      <c r="H893" s="953"/>
      <c r="I893" s="954"/>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25">
      <c r="A894" s="249"/>
      <c r="B894" s="258"/>
      <c r="C894" s="251">
        <f t="shared" si="300"/>
        <v>4</v>
      </c>
      <c r="D894" s="274"/>
      <c r="E894" s="435">
        <f>E893</f>
        <v>1</v>
      </c>
      <c r="F894" s="325" t="b">
        <f t="shared" si="298"/>
        <v>1</v>
      </c>
      <c r="G894" s="274"/>
      <c r="H894" s="955"/>
      <c r="I894" s="956"/>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25">
      <c r="A896" s="249"/>
      <c r="B896" s="258"/>
      <c r="C896" s="251">
        <f t="shared" si="300"/>
        <v>4</v>
      </c>
      <c r="D896" s="274"/>
      <c r="E896" s="435">
        <f>E895</f>
        <v>2</v>
      </c>
      <c r="F896" s="325" t="b">
        <f t="shared" si="298"/>
        <v>1</v>
      </c>
      <c r="G896" s="274"/>
      <c r="H896" s="951" t="s">
        <v>697</v>
      </c>
      <c r="I896" s="952"/>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25">
      <c r="A897" s="249"/>
      <c r="B897" s="258"/>
      <c r="C897" s="251">
        <f t="shared" si="300"/>
        <v>4</v>
      </c>
      <c r="D897" s="274"/>
      <c r="E897" s="435">
        <f>E896</f>
        <v>2</v>
      </c>
      <c r="F897" s="325" t="b">
        <f t="shared" si="298"/>
        <v>1</v>
      </c>
      <c r="G897" s="274"/>
      <c r="H897" s="953"/>
      <c r="I897" s="954"/>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25">
      <c r="A898" s="249"/>
      <c r="B898" s="258"/>
      <c r="C898" s="251">
        <f t="shared" si="300"/>
        <v>4</v>
      </c>
      <c r="D898" s="274"/>
      <c r="E898" s="435">
        <f>E897</f>
        <v>2</v>
      </c>
      <c r="F898" s="325" t="b">
        <f t="shared" si="298"/>
        <v>1</v>
      </c>
      <c r="G898" s="274"/>
      <c r="H898" s="955"/>
      <c r="I898" s="956"/>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25">
      <c r="A900" s="249"/>
      <c r="B900" s="258"/>
      <c r="C900" s="251">
        <f t="shared" si="300"/>
        <v>4</v>
      </c>
      <c r="D900" s="274"/>
      <c r="E900" s="435">
        <f>E899</f>
        <v>3</v>
      </c>
      <c r="F900" s="325" t="b">
        <f t="shared" si="298"/>
        <v>1</v>
      </c>
      <c r="G900" s="274"/>
      <c r="H900" s="951" t="s">
        <v>699</v>
      </c>
      <c r="I900" s="952"/>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25">
      <c r="A901" s="249"/>
      <c r="B901" s="258"/>
      <c r="C901" s="251">
        <f t="shared" si="300"/>
        <v>4</v>
      </c>
      <c r="D901" s="274"/>
      <c r="E901" s="435">
        <f>E900</f>
        <v>3</v>
      </c>
      <c r="F901" s="325" t="b">
        <f t="shared" si="298"/>
        <v>1</v>
      </c>
      <c r="G901" s="274"/>
      <c r="H901" s="953"/>
      <c r="I901" s="954"/>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25">
      <c r="A902" s="249"/>
      <c r="B902" s="258"/>
      <c r="C902" s="251">
        <f t="shared" si="300"/>
        <v>4</v>
      </c>
      <c r="D902" s="274"/>
      <c r="E902" s="435">
        <f>E901</f>
        <v>3</v>
      </c>
      <c r="F902" s="325" t="b">
        <f t="shared" si="298"/>
        <v>1</v>
      </c>
      <c r="G902" s="274"/>
      <c r="H902" s="955"/>
      <c r="I902" s="956"/>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25">
      <c r="A904" s="249"/>
      <c r="B904" s="258"/>
      <c r="C904" s="251">
        <f t="shared" si="300"/>
        <v>4</v>
      </c>
      <c r="D904" s="274"/>
      <c r="E904" s="435">
        <f>E903</f>
        <v>4</v>
      </c>
      <c r="F904" s="325" t="b">
        <f t="shared" si="298"/>
        <v>1</v>
      </c>
      <c r="G904" s="274"/>
      <c r="H904" s="951" t="s">
        <v>701</v>
      </c>
      <c r="I904" s="952"/>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25">
      <c r="A905" s="249"/>
      <c r="B905" s="258"/>
      <c r="C905" s="251">
        <f t="shared" si="300"/>
        <v>4</v>
      </c>
      <c r="D905" s="274"/>
      <c r="E905" s="435">
        <f>E904</f>
        <v>4</v>
      </c>
      <c r="F905" s="325" t="b">
        <f t="shared" si="298"/>
        <v>1</v>
      </c>
      <c r="G905" s="274"/>
      <c r="H905" s="953"/>
      <c r="I905" s="954"/>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25">
      <c r="A906" s="249"/>
      <c r="B906" s="258"/>
      <c r="C906" s="251">
        <f t="shared" si="300"/>
        <v>4</v>
      </c>
      <c r="D906" s="274"/>
      <c r="E906" s="435">
        <f>E905</f>
        <v>4</v>
      </c>
      <c r="F906" s="325" t="b">
        <f t="shared" si="298"/>
        <v>1</v>
      </c>
      <c r="G906" s="274"/>
      <c r="H906" s="955"/>
      <c r="I906" s="956"/>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25">
      <c r="A908" s="249"/>
      <c r="B908" s="258"/>
      <c r="C908" s="251">
        <f t="shared" si="300"/>
        <v>4</v>
      </c>
      <c r="D908" s="274"/>
      <c r="E908" s="435">
        <f>E907</f>
        <v>5</v>
      </c>
      <c r="F908" s="325" t="b">
        <f t="shared" si="298"/>
        <v>1</v>
      </c>
      <c r="G908" s="274"/>
      <c r="H908" s="951"/>
      <c r="I908" s="952"/>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25">
      <c r="A909" s="249"/>
      <c r="B909" s="258"/>
      <c r="C909" s="251">
        <f t="shared" si="300"/>
        <v>4</v>
      </c>
      <c r="D909" s="274"/>
      <c r="E909" s="435">
        <f>E908</f>
        <v>5</v>
      </c>
      <c r="F909" s="325" t="b">
        <f t="shared" si="298"/>
        <v>1</v>
      </c>
      <c r="G909" s="274"/>
      <c r="H909" s="953"/>
      <c r="I909" s="954"/>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25">
      <c r="A910" s="249"/>
      <c r="B910" s="258"/>
      <c r="C910" s="251">
        <f t="shared" si="300"/>
        <v>4</v>
      </c>
      <c r="D910" s="274"/>
      <c r="E910" s="435">
        <f>E909</f>
        <v>5</v>
      </c>
      <c r="F910" s="325" t="b">
        <f t="shared" si="298"/>
        <v>1</v>
      </c>
      <c r="G910" s="274"/>
      <c r="H910" s="955"/>
      <c r="I910" s="956"/>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25">
      <c r="A912" s="249"/>
      <c r="B912" s="258"/>
      <c r="C912" s="251">
        <f t="shared" si="300"/>
        <v>4</v>
      </c>
      <c r="D912" s="274"/>
      <c r="E912" s="435">
        <f>E911</f>
        <v>6</v>
      </c>
      <c r="F912" s="325" t="b">
        <f t="shared" si="298"/>
        <v>1</v>
      </c>
      <c r="G912" s="274"/>
      <c r="H912" s="951"/>
      <c r="I912" s="952"/>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25">
      <c r="A913" s="249"/>
      <c r="B913" s="258"/>
      <c r="C913" s="251">
        <f t="shared" si="300"/>
        <v>4</v>
      </c>
      <c r="D913" s="274"/>
      <c r="E913" s="435">
        <f>E912</f>
        <v>6</v>
      </c>
      <c r="F913" s="325" t="b">
        <f t="shared" si="298"/>
        <v>1</v>
      </c>
      <c r="G913" s="274"/>
      <c r="H913" s="953"/>
      <c r="I913" s="954"/>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25">
      <c r="A914" s="249"/>
      <c r="B914" s="258"/>
      <c r="C914" s="251">
        <f t="shared" si="300"/>
        <v>4</v>
      </c>
      <c r="D914" s="274"/>
      <c r="E914" s="435">
        <f>E913</f>
        <v>6</v>
      </c>
      <c r="F914" s="325" t="b">
        <f t="shared" si="298"/>
        <v>1</v>
      </c>
      <c r="G914" s="274"/>
      <c r="H914" s="955"/>
      <c r="I914" s="956"/>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25">
      <c r="A916" s="249"/>
      <c r="B916" s="258"/>
      <c r="C916" s="251">
        <f t="shared" si="300"/>
        <v>4</v>
      </c>
      <c r="D916" s="274"/>
      <c r="E916" s="435">
        <f>E915</f>
        <v>7</v>
      </c>
      <c r="F916" s="325" t="b">
        <f t="shared" si="298"/>
        <v>1</v>
      </c>
      <c r="G916" s="274"/>
      <c r="H916" s="951"/>
      <c r="I916" s="952"/>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25">
      <c r="A917" s="249"/>
      <c r="B917" s="258"/>
      <c r="C917" s="251">
        <f t="shared" si="300"/>
        <v>4</v>
      </c>
      <c r="D917" s="274"/>
      <c r="E917" s="435">
        <f>E916</f>
        <v>7</v>
      </c>
      <c r="F917" s="325" t="b">
        <f t="shared" si="298"/>
        <v>1</v>
      </c>
      <c r="G917" s="274"/>
      <c r="H917" s="953"/>
      <c r="I917" s="954"/>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25">
      <c r="A918" s="249"/>
      <c r="B918" s="258"/>
      <c r="C918" s="251">
        <f t="shared" si="300"/>
        <v>4</v>
      </c>
      <c r="D918" s="274"/>
      <c r="E918" s="435">
        <f>E917</f>
        <v>7</v>
      </c>
      <c r="F918" s="325" t="b">
        <f t="shared" si="298"/>
        <v>1</v>
      </c>
      <c r="G918" s="274"/>
      <c r="H918" s="955"/>
      <c r="I918" s="956"/>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25">
      <c r="A919" s="249"/>
      <c r="B919" s="258"/>
      <c r="C919" s="251">
        <f t="shared" si="300"/>
        <v>4</v>
      </c>
      <c r="D919" s="274"/>
      <c r="E919" s="331">
        <v>8</v>
      </c>
      <c r="F919" s="325" t="b">
        <f t="shared" ref="F919:F950" si="301">COUNTIFS($L919:$W919,"-")&lt;&gt;COUNTA($L919:$W919)</f>
        <v>1</v>
      </c>
      <c r="G919" s="274"/>
      <c r="H919" s="432" t="s">
        <v>1091</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25">
      <c r="A920" s="249"/>
      <c r="B920" s="258"/>
      <c r="C920" s="251">
        <f t="shared" si="300"/>
        <v>4</v>
      </c>
      <c r="D920" s="274"/>
      <c r="E920" s="435">
        <f>E919</f>
        <v>8</v>
      </c>
      <c r="F920" s="325" t="b">
        <f t="shared" si="301"/>
        <v>1</v>
      </c>
      <c r="G920" s="274"/>
      <c r="H920" s="951" t="s">
        <v>1092</v>
      </c>
      <c r="I920" s="952"/>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25">
      <c r="A921" s="249"/>
      <c r="B921" s="258"/>
      <c r="C921" s="251">
        <f t="shared" si="300"/>
        <v>4</v>
      </c>
      <c r="D921" s="274"/>
      <c r="E921" s="435">
        <f>E920</f>
        <v>8</v>
      </c>
      <c r="F921" s="325" t="b">
        <f t="shared" si="301"/>
        <v>1</v>
      </c>
      <c r="G921" s="274"/>
      <c r="H921" s="953"/>
      <c r="I921" s="954"/>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25">
      <c r="A922" s="249"/>
      <c r="B922" s="258"/>
      <c r="C922" s="251">
        <f t="shared" si="300"/>
        <v>4</v>
      </c>
      <c r="D922" s="274"/>
      <c r="E922" s="435">
        <f>E921</f>
        <v>8</v>
      </c>
      <c r="F922" s="325" t="b">
        <f t="shared" si="301"/>
        <v>1</v>
      </c>
      <c r="G922" s="274"/>
      <c r="H922" s="955"/>
      <c r="I922" s="956"/>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25">
      <c r="A924" s="249"/>
      <c r="B924" s="258"/>
      <c r="C924" s="251">
        <f t="shared" si="302"/>
        <v>4</v>
      </c>
      <c r="D924" s="274"/>
      <c r="E924" s="435">
        <f>E923</f>
        <v>9</v>
      </c>
      <c r="F924" s="325" t="b">
        <f t="shared" si="301"/>
        <v>1</v>
      </c>
      <c r="G924" s="274"/>
      <c r="H924" s="951" t="s">
        <v>1093</v>
      </c>
      <c r="I924" s="952"/>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25">
      <c r="A925" s="249"/>
      <c r="B925" s="258"/>
      <c r="C925" s="251">
        <f t="shared" si="302"/>
        <v>4</v>
      </c>
      <c r="D925" s="274"/>
      <c r="E925" s="435">
        <f>E924</f>
        <v>9</v>
      </c>
      <c r="F925" s="325" t="b">
        <f t="shared" si="301"/>
        <v>1</v>
      </c>
      <c r="G925" s="274"/>
      <c r="H925" s="953"/>
      <c r="I925" s="954"/>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25">
      <c r="A926" s="249"/>
      <c r="B926" s="258"/>
      <c r="C926" s="251">
        <f t="shared" si="302"/>
        <v>4</v>
      </c>
      <c r="D926" s="274"/>
      <c r="E926" s="435">
        <f>E925</f>
        <v>9</v>
      </c>
      <c r="F926" s="325" t="b">
        <f t="shared" si="301"/>
        <v>1</v>
      </c>
      <c r="G926" s="274"/>
      <c r="H926" s="955"/>
      <c r="I926" s="956"/>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25">
      <c r="A928" s="249"/>
      <c r="B928" s="258"/>
      <c r="C928" s="251">
        <f t="shared" si="302"/>
        <v>4</v>
      </c>
      <c r="D928" s="274"/>
      <c r="E928" s="435">
        <f>E927</f>
        <v>10</v>
      </c>
      <c r="F928" s="325" t="b">
        <f t="shared" si="301"/>
        <v>1</v>
      </c>
      <c r="G928" s="274"/>
      <c r="H928" s="951" t="s">
        <v>1094</v>
      </c>
      <c r="I928" s="952"/>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25">
      <c r="A929" s="249"/>
      <c r="B929" s="258"/>
      <c r="C929" s="251">
        <f t="shared" si="302"/>
        <v>4</v>
      </c>
      <c r="D929" s="274"/>
      <c r="E929" s="435">
        <f>E928</f>
        <v>10</v>
      </c>
      <c r="F929" s="325" t="b">
        <f t="shared" si="301"/>
        <v>1</v>
      </c>
      <c r="G929" s="274"/>
      <c r="H929" s="953"/>
      <c r="I929" s="954"/>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25">
      <c r="A930" s="249"/>
      <c r="B930" s="258"/>
      <c r="C930" s="251">
        <f t="shared" si="302"/>
        <v>4</v>
      </c>
      <c r="D930" s="274"/>
      <c r="E930" s="435">
        <f>E929</f>
        <v>10</v>
      </c>
      <c r="F930" s="325" t="b">
        <f t="shared" si="301"/>
        <v>1</v>
      </c>
      <c r="G930" s="274"/>
      <c r="H930" s="955"/>
      <c r="I930" s="956"/>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25">
      <c r="A932" s="249"/>
      <c r="B932" s="258"/>
      <c r="C932" s="251">
        <f t="shared" si="302"/>
        <v>4</v>
      </c>
      <c r="D932" s="274"/>
      <c r="E932" s="435">
        <f>E931</f>
        <v>11</v>
      </c>
      <c r="F932" s="325" t="b">
        <f t="shared" si="301"/>
        <v>1</v>
      </c>
      <c r="G932" s="274"/>
      <c r="H932" s="951" t="s">
        <v>1094</v>
      </c>
      <c r="I932" s="952"/>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25">
      <c r="A933" s="249"/>
      <c r="B933" s="258"/>
      <c r="C933" s="251">
        <f t="shared" si="302"/>
        <v>4</v>
      </c>
      <c r="D933" s="274"/>
      <c r="E933" s="435">
        <f>E932</f>
        <v>11</v>
      </c>
      <c r="F933" s="325" t="b">
        <f t="shared" si="301"/>
        <v>1</v>
      </c>
      <c r="G933" s="274"/>
      <c r="H933" s="953"/>
      <c r="I933" s="954"/>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25">
      <c r="A934" s="249"/>
      <c r="B934" s="258"/>
      <c r="C934" s="251">
        <f t="shared" si="302"/>
        <v>4</v>
      </c>
      <c r="D934" s="274"/>
      <c r="E934" s="435">
        <f>E933</f>
        <v>11</v>
      </c>
      <c r="F934" s="325" t="b">
        <f t="shared" si="301"/>
        <v>1</v>
      </c>
      <c r="G934" s="274"/>
      <c r="H934" s="955"/>
      <c r="I934" s="956"/>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25">
      <c r="A936" s="249"/>
      <c r="B936" s="258"/>
      <c r="C936" s="251">
        <f t="shared" si="302"/>
        <v>4</v>
      </c>
      <c r="D936" s="274"/>
      <c r="E936" s="435">
        <f>E935</f>
        <v>12</v>
      </c>
      <c r="F936" s="325" t="b">
        <f t="shared" si="301"/>
        <v>1</v>
      </c>
      <c r="G936" s="274"/>
      <c r="H936" s="951" t="s">
        <v>1094</v>
      </c>
      <c r="I936" s="952"/>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25">
      <c r="A937" s="249"/>
      <c r="B937" s="258"/>
      <c r="C937" s="251">
        <f t="shared" si="302"/>
        <v>4</v>
      </c>
      <c r="D937" s="274"/>
      <c r="E937" s="435">
        <f>E936</f>
        <v>12</v>
      </c>
      <c r="F937" s="325" t="b">
        <f t="shared" si="301"/>
        <v>1</v>
      </c>
      <c r="G937" s="274"/>
      <c r="H937" s="953"/>
      <c r="I937" s="954"/>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25">
      <c r="A938" s="249"/>
      <c r="B938" s="258"/>
      <c r="C938" s="251">
        <f t="shared" si="302"/>
        <v>4</v>
      </c>
      <c r="D938" s="274"/>
      <c r="E938" s="435">
        <f>E937</f>
        <v>12</v>
      </c>
      <c r="F938" s="325" t="b">
        <f t="shared" si="301"/>
        <v>1</v>
      </c>
      <c r="G938" s="274"/>
      <c r="H938" s="955"/>
      <c r="I938" s="956"/>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25">
      <c r="A940" s="249"/>
      <c r="B940" s="258"/>
      <c r="C940" s="251">
        <f t="shared" si="302"/>
        <v>4</v>
      </c>
      <c r="D940" s="274"/>
      <c r="E940" s="435">
        <f>E939</f>
        <v>13</v>
      </c>
      <c r="F940" s="325" t="b">
        <f t="shared" si="301"/>
        <v>1</v>
      </c>
      <c r="G940" s="274"/>
      <c r="H940" s="951" t="s">
        <v>710</v>
      </c>
      <c r="I940" s="952"/>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25">
      <c r="A941" s="249"/>
      <c r="B941" s="258"/>
      <c r="C941" s="251">
        <f t="shared" si="302"/>
        <v>4</v>
      </c>
      <c r="D941" s="274"/>
      <c r="E941" s="435">
        <f>E940</f>
        <v>13</v>
      </c>
      <c r="F941" s="325" t="b">
        <f t="shared" si="301"/>
        <v>1</v>
      </c>
      <c r="G941" s="274"/>
      <c r="H941" s="953"/>
      <c r="I941" s="954"/>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25">
      <c r="A942" s="249"/>
      <c r="B942" s="258"/>
      <c r="C942" s="251">
        <f t="shared" si="302"/>
        <v>4</v>
      </c>
      <c r="D942" s="274"/>
      <c r="E942" s="435">
        <f>E941</f>
        <v>13</v>
      </c>
      <c r="F942" s="325" t="b">
        <f t="shared" si="301"/>
        <v>1</v>
      </c>
      <c r="G942" s="274"/>
      <c r="H942" s="955"/>
      <c r="I942" s="956"/>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25">
      <c r="A944" s="249"/>
      <c r="B944" s="258"/>
      <c r="C944" s="251">
        <f t="shared" si="302"/>
        <v>4</v>
      </c>
      <c r="D944" s="274"/>
      <c r="E944" s="435">
        <f>E943</f>
        <v>14</v>
      </c>
      <c r="F944" s="325" t="b">
        <f t="shared" si="301"/>
        <v>1</v>
      </c>
      <c r="G944" s="274"/>
      <c r="H944" s="951" t="s">
        <v>712</v>
      </c>
      <c r="I944" s="952"/>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25">
      <c r="A945" s="249"/>
      <c r="B945" s="258"/>
      <c r="C945" s="251">
        <f t="shared" si="302"/>
        <v>4</v>
      </c>
      <c r="D945" s="274"/>
      <c r="E945" s="435">
        <f>E944</f>
        <v>14</v>
      </c>
      <c r="F945" s="325" t="b">
        <f t="shared" si="301"/>
        <v>1</v>
      </c>
      <c r="G945" s="274"/>
      <c r="H945" s="953"/>
      <c r="I945" s="954"/>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25">
      <c r="A946" s="249"/>
      <c r="B946" s="258"/>
      <c r="C946" s="251">
        <f t="shared" si="302"/>
        <v>4</v>
      </c>
      <c r="D946" s="274"/>
      <c r="E946" s="435">
        <f>E945</f>
        <v>14</v>
      </c>
      <c r="F946" s="325" t="b">
        <f t="shared" si="301"/>
        <v>1</v>
      </c>
      <c r="G946" s="274"/>
      <c r="H946" s="955"/>
      <c r="I946" s="956"/>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25">
      <c r="A948" s="249"/>
      <c r="B948" s="258"/>
      <c r="C948" s="251">
        <f t="shared" si="302"/>
        <v>4</v>
      </c>
      <c r="D948" s="274"/>
      <c r="E948" s="435">
        <f>E947</f>
        <v>15</v>
      </c>
      <c r="F948" s="325" t="b">
        <f t="shared" si="301"/>
        <v>1</v>
      </c>
      <c r="G948" s="274"/>
      <c r="H948" s="951" t="s">
        <v>714</v>
      </c>
      <c r="I948" s="952"/>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25">
      <c r="A949" s="249"/>
      <c r="B949" s="258"/>
      <c r="C949" s="251">
        <f t="shared" si="302"/>
        <v>4</v>
      </c>
      <c r="D949" s="274"/>
      <c r="E949" s="435">
        <f>E948</f>
        <v>15</v>
      </c>
      <c r="F949" s="325" t="b">
        <f t="shared" si="301"/>
        <v>1</v>
      </c>
      <c r="G949" s="274"/>
      <c r="H949" s="953"/>
      <c r="I949" s="954"/>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25">
      <c r="A950" s="249"/>
      <c r="B950" s="258"/>
      <c r="C950" s="251">
        <f t="shared" si="302"/>
        <v>4</v>
      </c>
      <c r="D950" s="274"/>
      <c r="E950" s="435">
        <f>E949</f>
        <v>15</v>
      </c>
      <c r="F950" s="325" t="b">
        <f t="shared" si="301"/>
        <v>1</v>
      </c>
      <c r="G950" s="274"/>
      <c r="H950" s="955"/>
      <c r="I950" s="956"/>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25">
      <c r="A952" s="249"/>
      <c r="B952" s="258"/>
      <c r="C952" s="251">
        <f t="shared" si="302"/>
        <v>4</v>
      </c>
      <c r="D952" s="274"/>
      <c r="E952" s="435">
        <f>E951</f>
        <v>16</v>
      </c>
      <c r="F952" s="325" t="b">
        <f t="shared" si="303"/>
        <v>1</v>
      </c>
      <c r="G952" s="274"/>
      <c r="H952" s="951"/>
      <c r="I952" s="952"/>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25">
      <c r="A953" s="249"/>
      <c r="B953" s="258"/>
      <c r="C953" s="251">
        <f t="shared" si="302"/>
        <v>4</v>
      </c>
      <c r="D953" s="274"/>
      <c r="E953" s="435">
        <f>E952</f>
        <v>16</v>
      </c>
      <c r="F953" s="325" t="b">
        <f t="shared" si="303"/>
        <v>1</v>
      </c>
      <c r="G953" s="274"/>
      <c r="H953" s="953"/>
      <c r="I953" s="954"/>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25">
      <c r="A954" s="249"/>
      <c r="B954" s="258"/>
      <c r="C954" s="251">
        <f t="shared" si="302"/>
        <v>4</v>
      </c>
      <c r="D954" s="274"/>
      <c r="E954" s="435">
        <f>E953</f>
        <v>16</v>
      </c>
      <c r="F954" s="325" t="b">
        <f t="shared" si="303"/>
        <v>1</v>
      </c>
      <c r="G954" s="274"/>
      <c r="H954" s="955"/>
      <c r="I954" s="956"/>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25">
      <c r="A956" s="249"/>
      <c r="B956" s="258"/>
      <c r="C956" s="251">
        <f t="shared" si="305"/>
        <v>4</v>
      </c>
      <c r="D956" s="274"/>
      <c r="E956" s="435">
        <f>E955</f>
        <v>17</v>
      </c>
      <c r="F956" s="325" t="b">
        <f t="shared" si="303"/>
        <v>1</v>
      </c>
      <c r="G956" s="274"/>
      <c r="H956" s="951" t="s">
        <v>717</v>
      </c>
      <c r="I956" s="952"/>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25">
      <c r="A957" s="249"/>
      <c r="B957" s="258"/>
      <c r="C957" s="251">
        <f t="shared" si="305"/>
        <v>4</v>
      </c>
      <c r="D957" s="274"/>
      <c r="E957" s="435">
        <f>E956</f>
        <v>17</v>
      </c>
      <c r="F957" s="325" t="b">
        <f t="shared" si="303"/>
        <v>1</v>
      </c>
      <c r="G957" s="274"/>
      <c r="H957" s="953"/>
      <c r="I957" s="954"/>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25">
      <c r="A958" s="249"/>
      <c r="B958" s="258"/>
      <c r="C958" s="251">
        <f t="shared" si="305"/>
        <v>4</v>
      </c>
      <c r="D958" s="274"/>
      <c r="E958" s="435">
        <f>E957</f>
        <v>17</v>
      </c>
      <c r="F958" s="325" t="b">
        <f t="shared" si="303"/>
        <v>1</v>
      </c>
      <c r="G958" s="274"/>
      <c r="H958" s="955"/>
      <c r="I958" s="956"/>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25">
      <c r="A960" s="249"/>
      <c r="B960" s="258"/>
      <c r="C960" s="251">
        <f t="shared" si="305"/>
        <v>4</v>
      </c>
      <c r="D960" s="274"/>
      <c r="E960" s="435">
        <f>E959</f>
        <v>18</v>
      </c>
      <c r="F960" s="325" t="b">
        <f t="shared" si="303"/>
        <v>1</v>
      </c>
      <c r="G960" s="274"/>
      <c r="H960" s="951" t="s">
        <v>719</v>
      </c>
      <c r="I960" s="952"/>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25">
      <c r="A961" s="249"/>
      <c r="B961" s="258"/>
      <c r="C961" s="251">
        <f t="shared" si="305"/>
        <v>4</v>
      </c>
      <c r="D961" s="274"/>
      <c r="E961" s="435">
        <f>E960</f>
        <v>18</v>
      </c>
      <c r="F961" s="325" t="b">
        <f t="shared" si="303"/>
        <v>1</v>
      </c>
      <c r="G961" s="274"/>
      <c r="H961" s="953"/>
      <c r="I961" s="954"/>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25">
      <c r="A962" s="249"/>
      <c r="B962" s="258"/>
      <c r="C962" s="251">
        <f t="shared" si="305"/>
        <v>4</v>
      </c>
      <c r="D962" s="274"/>
      <c r="E962" s="435">
        <f>E961</f>
        <v>18</v>
      </c>
      <c r="F962" s="325" t="b">
        <f t="shared" si="303"/>
        <v>1</v>
      </c>
      <c r="G962" s="274"/>
      <c r="H962" s="955"/>
      <c r="I962" s="956"/>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25">
      <c r="A964" s="249"/>
      <c r="B964" s="258"/>
      <c r="C964" s="251">
        <f t="shared" si="305"/>
        <v>4</v>
      </c>
      <c r="D964" s="274"/>
      <c r="E964" s="435">
        <f>E963</f>
        <v>19</v>
      </c>
      <c r="F964" s="325" t="b">
        <f t="shared" si="303"/>
        <v>1</v>
      </c>
      <c r="G964" s="274"/>
      <c r="H964" s="951" t="s">
        <v>721</v>
      </c>
      <c r="I964" s="952"/>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25">
      <c r="A965" s="249"/>
      <c r="B965" s="258"/>
      <c r="C965" s="251">
        <f t="shared" si="305"/>
        <v>4</v>
      </c>
      <c r="D965" s="274"/>
      <c r="E965" s="435">
        <f>E964</f>
        <v>19</v>
      </c>
      <c r="F965" s="325" t="b">
        <f t="shared" si="303"/>
        <v>1</v>
      </c>
      <c r="G965" s="274"/>
      <c r="H965" s="953"/>
      <c r="I965" s="954"/>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25">
      <c r="A966" s="249"/>
      <c r="B966" s="258"/>
      <c r="C966" s="251">
        <f t="shared" si="305"/>
        <v>4</v>
      </c>
      <c r="D966" s="274"/>
      <c r="E966" s="435">
        <f>E965</f>
        <v>19</v>
      </c>
      <c r="F966" s="325" t="b">
        <f t="shared" si="303"/>
        <v>1</v>
      </c>
      <c r="G966" s="274"/>
      <c r="H966" s="955"/>
      <c r="I966" s="956"/>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25">
      <c r="A968" s="249"/>
      <c r="B968" s="258"/>
      <c r="C968" s="251">
        <f t="shared" si="305"/>
        <v>4</v>
      </c>
      <c r="D968" s="274"/>
      <c r="E968" s="435">
        <f>E967</f>
        <v>20</v>
      </c>
      <c r="F968" s="325" t="b">
        <f t="shared" si="303"/>
        <v>1</v>
      </c>
      <c r="G968" s="274"/>
      <c r="H968" s="951" t="s">
        <v>723</v>
      </c>
      <c r="I968" s="952"/>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25">
      <c r="A969" s="249"/>
      <c r="B969" s="258"/>
      <c r="C969" s="251">
        <f t="shared" si="305"/>
        <v>4</v>
      </c>
      <c r="D969" s="274"/>
      <c r="E969" s="435">
        <f>E968</f>
        <v>20</v>
      </c>
      <c r="F969" s="325" t="b">
        <f t="shared" si="303"/>
        <v>1</v>
      </c>
      <c r="G969" s="274"/>
      <c r="H969" s="953"/>
      <c r="I969" s="954"/>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25">
      <c r="A970" s="249"/>
      <c r="B970" s="258"/>
      <c r="C970" s="251">
        <f t="shared" si="305"/>
        <v>4</v>
      </c>
      <c r="D970" s="274"/>
      <c r="E970" s="435">
        <f>E969</f>
        <v>20</v>
      </c>
      <c r="F970" s="325" t="b">
        <f t="shared" si="303"/>
        <v>1</v>
      </c>
      <c r="G970" s="274"/>
      <c r="H970" s="955"/>
      <c r="I970" s="956"/>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25">
      <c r="A972" s="249"/>
      <c r="B972" s="258"/>
      <c r="C972" s="251">
        <f t="shared" si="305"/>
        <v>4</v>
      </c>
      <c r="D972" s="274"/>
      <c r="E972" s="435">
        <f>E971</f>
        <v>21</v>
      </c>
      <c r="F972" s="325" t="b">
        <f t="shared" si="303"/>
        <v>1</v>
      </c>
      <c r="G972" s="274"/>
      <c r="H972" s="951" t="s">
        <v>725</v>
      </c>
      <c r="I972" s="952"/>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25">
      <c r="A973" s="249"/>
      <c r="B973" s="258"/>
      <c r="C973" s="251">
        <f t="shared" si="305"/>
        <v>4</v>
      </c>
      <c r="D973" s="274"/>
      <c r="E973" s="435">
        <f>E972</f>
        <v>21</v>
      </c>
      <c r="F973" s="325" t="b">
        <f t="shared" si="303"/>
        <v>1</v>
      </c>
      <c r="G973" s="274"/>
      <c r="H973" s="953"/>
      <c r="I973" s="954"/>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25">
      <c r="A974" s="249"/>
      <c r="B974" s="258"/>
      <c r="C974" s="251">
        <f t="shared" si="305"/>
        <v>4</v>
      </c>
      <c r="D974" s="274"/>
      <c r="E974" s="435">
        <f>E973</f>
        <v>21</v>
      </c>
      <c r="F974" s="325" t="b">
        <f t="shared" si="303"/>
        <v>1</v>
      </c>
      <c r="G974" s="274"/>
      <c r="H974" s="955"/>
      <c r="I974" s="956"/>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25">
      <c r="A976" s="249"/>
      <c r="B976" s="258"/>
      <c r="C976" s="251">
        <f t="shared" si="305"/>
        <v>4</v>
      </c>
      <c r="D976" s="274"/>
      <c r="E976" s="435">
        <f>E975</f>
        <v>22</v>
      </c>
      <c r="F976" s="325" t="b">
        <f t="shared" si="303"/>
        <v>1</v>
      </c>
      <c r="G976" s="274"/>
      <c r="H976" s="951" t="s">
        <v>727</v>
      </c>
      <c r="I976" s="952"/>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25">
      <c r="A977" s="249"/>
      <c r="B977" s="258"/>
      <c r="C977" s="251">
        <f t="shared" si="305"/>
        <v>4</v>
      </c>
      <c r="D977" s="274"/>
      <c r="E977" s="435">
        <f>E976</f>
        <v>22</v>
      </c>
      <c r="F977" s="325" t="b">
        <f t="shared" si="303"/>
        <v>1</v>
      </c>
      <c r="G977" s="274"/>
      <c r="H977" s="953"/>
      <c r="I977" s="954"/>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25">
      <c r="A978" s="249"/>
      <c r="B978" s="258"/>
      <c r="C978" s="251">
        <f t="shared" si="305"/>
        <v>4</v>
      </c>
      <c r="D978" s="274"/>
      <c r="E978" s="435">
        <f>E977</f>
        <v>22</v>
      </c>
      <c r="F978" s="325" t="b">
        <f t="shared" si="303"/>
        <v>1</v>
      </c>
      <c r="G978" s="274"/>
      <c r="H978" s="955"/>
      <c r="I978" s="956"/>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25">
      <c r="A980" s="249"/>
      <c r="B980" s="258"/>
      <c r="C980" s="251">
        <f t="shared" si="305"/>
        <v>4</v>
      </c>
      <c r="D980" s="274"/>
      <c r="E980" s="435">
        <f>E979</f>
        <v>23</v>
      </c>
      <c r="F980" s="325" t="b">
        <f t="shared" si="303"/>
        <v>1</v>
      </c>
      <c r="G980" s="274"/>
      <c r="H980" s="951" t="s">
        <v>729</v>
      </c>
      <c r="I980" s="952"/>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25">
      <c r="A981" s="249"/>
      <c r="B981" s="258"/>
      <c r="C981" s="251">
        <f t="shared" si="305"/>
        <v>4</v>
      </c>
      <c r="D981" s="274"/>
      <c r="E981" s="435">
        <f>E980</f>
        <v>23</v>
      </c>
      <c r="F981" s="325" t="b">
        <f t="shared" si="303"/>
        <v>1</v>
      </c>
      <c r="G981" s="274"/>
      <c r="H981" s="953"/>
      <c r="I981" s="954"/>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25">
      <c r="A982" s="249"/>
      <c r="B982" s="258"/>
      <c r="C982" s="251">
        <f t="shared" si="305"/>
        <v>4</v>
      </c>
      <c r="D982" s="274"/>
      <c r="E982" s="435">
        <f>E981</f>
        <v>23</v>
      </c>
      <c r="F982" s="325" t="b">
        <f t="shared" si="303"/>
        <v>1</v>
      </c>
      <c r="G982" s="274"/>
      <c r="H982" s="955"/>
      <c r="I982" s="956"/>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25">
      <c r="A984" s="249"/>
      <c r="B984" s="258"/>
      <c r="C984" s="251">
        <f t="shared" si="305"/>
        <v>4</v>
      </c>
      <c r="D984" s="274"/>
      <c r="E984" s="435">
        <f>E983</f>
        <v>24</v>
      </c>
      <c r="F984" s="325" t="b">
        <f t="shared" si="306"/>
        <v>1</v>
      </c>
      <c r="G984" s="274"/>
      <c r="H984" s="951" t="s">
        <v>731</v>
      </c>
      <c r="I984" s="952"/>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25">
      <c r="A985" s="249"/>
      <c r="B985" s="258"/>
      <c r="C985" s="251">
        <f t="shared" si="305"/>
        <v>4</v>
      </c>
      <c r="D985" s="274"/>
      <c r="E985" s="435">
        <f>E984</f>
        <v>24</v>
      </c>
      <c r="F985" s="325" t="b">
        <f t="shared" si="306"/>
        <v>1</v>
      </c>
      <c r="G985" s="274"/>
      <c r="H985" s="953"/>
      <c r="I985" s="954"/>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25">
      <c r="A986" s="249"/>
      <c r="B986" s="258"/>
      <c r="C986" s="251">
        <f t="shared" si="305"/>
        <v>4</v>
      </c>
      <c r="D986" s="274"/>
      <c r="E986" s="435">
        <f>E985</f>
        <v>24</v>
      </c>
      <c r="F986" s="325" t="b">
        <f t="shared" si="306"/>
        <v>1</v>
      </c>
      <c r="G986" s="274"/>
      <c r="H986" s="955"/>
      <c r="I986" s="956"/>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25">
      <c r="A987" s="249"/>
      <c r="B987" s="258"/>
      <c r="C987" s="251">
        <f t="shared" ref="C987:C994" si="307">INT($C$875)+3</f>
        <v>4</v>
      </c>
      <c r="D987" s="274"/>
      <c r="E987" s="331">
        <v>25</v>
      </c>
      <c r="F987" s="325" t="b">
        <f t="shared" si="306"/>
        <v>1</v>
      </c>
      <c r="G987" s="274"/>
      <c r="H987" s="432" t="s">
        <v>1087</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25">
      <c r="A988" s="249"/>
      <c r="B988" s="258"/>
      <c r="C988" s="251">
        <f t="shared" si="307"/>
        <v>4</v>
      </c>
      <c r="D988" s="274"/>
      <c r="E988" s="435">
        <f>E987</f>
        <v>25</v>
      </c>
      <c r="F988" s="325" t="b">
        <f t="shared" si="306"/>
        <v>1</v>
      </c>
      <c r="G988" s="274"/>
      <c r="H988" s="951" t="s">
        <v>1088</v>
      </c>
      <c r="I988" s="952"/>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25">
      <c r="A989" s="249"/>
      <c r="B989" s="258"/>
      <c r="C989" s="251">
        <f t="shared" si="307"/>
        <v>4</v>
      </c>
      <c r="D989" s="274"/>
      <c r="E989" s="435">
        <f>E988</f>
        <v>25</v>
      </c>
      <c r="F989" s="325" t="b">
        <f t="shared" si="306"/>
        <v>1</v>
      </c>
      <c r="G989" s="274"/>
      <c r="H989" s="953"/>
      <c r="I989" s="954"/>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25">
      <c r="A990" s="249"/>
      <c r="B990" s="258"/>
      <c r="C990" s="251">
        <f t="shared" si="307"/>
        <v>4</v>
      </c>
      <c r="D990" s="274"/>
      <c r="E990" s="435">
        <f>E989</f>
        <v>25</v>
      </c>
      <c r="F990" s="325" t="b">
        <f t="shared" si="306"/>
        <v>1</v>
      </c>
      <c r="G990" s="274"/>
      <c r="H990" s="955"/>
      <c r="I990" s="956"/>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25">
      <c r="A992" s="249"/>
      <c r="B992" s="258"/>
      <c r="C992" s="251">
        <f t="shared" si="307"/>
        <v>4</v>
      </c>
      <c r="D992" s="274"/>
      <c r="E992" s="435">
        <f>E991</f>
        <v>26</v>
      </c>
      <c r="F992" s="325" t="b">
        <f t="shared" si="306"/>
        <v>1</v>
      </c>
      <c r="G992" s="274"/>
      <c r="H992" s="951" t="s">
        <v>733</v>
      </c>
      <c r="I992" s="952"/>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25">
      <c r="A993" s="249"/>
      <c r="B993" s="258"/>
      <c r="C993" s="251">
        <f t="shared" si="307"/>
        <v>4</v>
      </c>
      <c r="D993" s="274"/>
      <c r="E993" s="435">
        <f>E992</f>
        <v>26</v>
      </c>
      <c r="F993" s="325" t="b">
        <f t="shared" si="306"/>
        <v>1</v>
      </c>
      <c r="G993" s="274"/>
      <c r="H993" s="953"/>
      <c r="I993" s="954"/>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25">
      <c r="A994" s="249"/>
      <c r="B994" s="258"/>
      <c r="C994" s="251">
        <f t="shared" si="307"/>
        <v>4</v>
      </c>
      <c r="D994" s="274"/>
      <c r="E994" s="435">
        <f>E993</f>
        <v>26</v>
      </c>
      <c r="F994" s="325" t="b">
        <f t="shared" si="306"/>
        <v>1</v>
      </c>
      <c r="G994" s="274"/>
      <c r="H994" s="955"/>
      <c r="I994" s="956"/>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4" t="s">
        <v>998</v>
      </c>
      <c r="L18" s="995"/>
      <c r="M18" s="995"/>
      <c r="N18" s="995"/>
      <c r="O18" s="995"/>
      <c r="P18" s="995"/>
      <c r="Q18" s="995"/>
      <c r="R18" s="995"/>
      <c r="S18" s="995"/>
      <c r="T18" s="995"/>
      <c r="U18" s="995"/>
      <c r="V18" s="995"/>
      <c r="W18" s="995"/>
      <c r="X18" s="995"/>
      <c r="Y18" s="995"/>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44650.450700925903</v>
      </c>
      <c r="K21" s="996" t="s">
        <v>1096</v>
      </c>
      <c r="L21" s="997"/>
      <c r="M21" s="997"/>
      <c r="N21" s="997"/>
      <c r="O21" s="997"/>
      <c r="P21" s="997"/>
      <c r="Q21" s="997"/>
      <c r="R21" s="997"/>
      <c r="S21" s="997"/>
      <c r="T21" s="997"/>
      <c r="U21" s="997"/>
      <c r="V21" s="997"/>
      <c r="W21" s="997"/>
      <c r="X21" s="997"/>
      <c r="Y21" s="998"/>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25">
      <c r="A163" s="249"/>
      <c r="B163" s="258"/>
      <c r="C163" s="447">
        <f t="shared" ref="C163" si="157">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58">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25">
      <c r="A180" s="249"/>
      <c r="B180" s="258"/>
      <c r="C180" s="447">
        <f t="shared" ref="C180:C183" si="160">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25">
      <c r="A181" s="249"/>
      <c r="B181" s="258"/>
      <c r="C181" s="447">
        <f t="shared" si="160"/>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25">
      <c r="A182" s="249"/>
      <c r="B182" s="258"/>
      <c r="C182" s="447">
        <f t="shared" si="160"/>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25">
      <c r="A183" s="249"/>
      <c r="B183" s="258"/>
      <c r="C183" s="447">
        <f t="shared" si="160"/>
        <v>4</v>
      </c>
      <c r="D183" s="274"/>
      <c r="E183" s="325">
        <f t="shared" si="154"/>
        <v>31</v>
      </c>
      <c r="F183" s="331"/>
      <c r="G183" s="274"/>
      <c r="H183" s="569"/>
      <c r="I183" s="587" t="s">
        <v>930</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25">
      <c r="A187" s="249"/>
      <c r="B187" s="258"/>
      <c r="C187" s="447">
        <f t="shared" ref="C187" si="162">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25">
      <c r="A192" s="249"/>
      <c r="B192" s="258"/>
      <c r="C192" s="447">
        <f t="shared" si="158"/>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25">
      <c r="A193" s="249"/>
      <c r="B193" s="258"/>
      <c r="C193" s="447">
        <f t="shared" si="158"/>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25">
      <c r="A194" s="249"/>
      <c r="B194" s="258"/>
      <c r="C194" s="447">
        <f t="shared" si="158"/>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25">
      <c r="A197" s="249"/>
      <c r="B197" s="258"/>
      <c r="C197" s="447">
        <f t="shared" si="158"/>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63">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63"/>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63"/>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63"/>
        <v>4</v>
      </c>
      <c r="D207" s="274"/>
      <c r="E207" s="325">
        <f t="shared" si="154"/>
        <v>55</v>
      </c>
      <c r="F207" s="331"/>
      <c r="G207" s="274"/>
      <c r="H207" s="569"/>
      <c r="I207" s="587" t="s">
        <v>930</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25">
      <c r="A211" s="249"/>
      <c r="B211" s="258"/>
      <c r="C211" s="447">
        <f t="shared" ref="C211" si="164">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58"/>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58"/>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58"/>
        <v>4</v>
      </c>
      <c r="D218" s="274"/>
      <c r="E218" s="325">
        <f t="shared" ref="E218:E281" si="165">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165"/>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165"/>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58"/>
        <v>4</v>
      </c>
      <c r="D221" s="274"/>
      <c r="E221" s="325">
        <f t="shared" si="165"/>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165"/>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165"/>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165"/>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165"/>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25">
      <c r="A226" s="249"/>
      <c r="B226" s="258"/>
      <c r="C226" s="447">
        <f>INT($C$40)+3</f>
        <v>4</v>
      </c>
      <c r="D226" s="274"/>
      <c r="E226" s="325">
        <f t="shared" si="165"/>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25">
      <c r="A227" s="249"/>
      <c r="B227" s="258"/>
      <c r="C227" s="447">
        <f>INT($C$40)+3</f>
        <v>4</v>
      </c>
      <c r="D227" s="274"/>
      <c r="E227" s="325">
        <f t="shared" si="165"/>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25">
      <c r="A228" s="249"/>
      <c r="B228" s="258"/>
      <c r="C228" s="447">
        <f t="shared" ref="C228:C231" si="167">INT($C$40)+3</f>
        <v>4</v>
      </c>
      <c r="D228" s="274"/>
      <c r="E228" s="325">
        <f t="shared" si="165"/>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25">
      <c r="A229" s="249"/>
      <c r="B229" s="258"/>
      <c r="C229" s="447">
        <f t="shared" si="167"/>
        <v>4</v>
      </c>
      <c r="D229" s="274"/>
      <c r="E229" s="325">
        <f t="shared" si="165"/>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25">
      <c r="A230" s="249"/>
      <c r="B230" s="258"/>
      <c r="C230" s="447">
        <f t="shared" si="167"/>
        <v>4</v>
      </c>
      <c r="D230" s="274"/>
      <c r="E230" s="325">
        <f t="shared" si="165"/>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25">
      <c r="A231" s="249"/>
      <c r="B231" s="258"/>
      <c r="C231" s="447">
        <f t="shared" si="167"/>
        <v>4</v>
      </c>
      <c r="D231" s="274"/>
      <c r="E231" s="325">
        <f t="shared" si="165"/>
        <v>79</v>
      </c>
      <c r="F231" s="331"/>
      <c r="G231" s="274"/>
      <c r="H231" s="569"/>
      <c r="I231" s="587" t="s">
        <v>930</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25">
      <c r="A232" s="249"/>
      <c r="B232" s="258"/>
      <c r="C232" s="447">
        <f>INT($C$40)+3</f>
        <v>4</v>
      </c>
      <c r="D232" s="274"/>
      <c r="E232" s="325">
        <f t="shared" si="165"/>
        <v>80</v>
      </c>
      <c r="F232" s="331"/>
      <c r="G232" s="274"/>
      <c r="H232" s="569"/>
      <c r="I232" s="584" t="s">
        <v>926</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25">
      <c r="A233" s="249"/>
      <c r="B233" s="258"/>
      <c r="C233" s="447">
        <f>INT($C$40)+3</f>
        <v>4</v>
      </c>
      <c r="D233" s="274"/>
      <c r="E233" s="325">
        <f t="shared" si="165"/>
        <v>81</v>
      </c>
      <c r="F233" s="331"/>
      <c r="G233" s="274"/>
      <c r="H233" s="569"/>
      <c r="I233" s="584" t="s">
        <v>927</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25">
      <c r="A234" s="249"/>
      <c r="B234" s="258"/>
      <c r="C234" s="447">
        <f>INT($C$40)+3</f>
        <v>4</v>
      </c>
      <c r="D234" s="274"/>
      <c r="E234" s="325">
        <f t="shared" si="165"/>
        <v>82</v>
      </c>
      <c r="F234" s="331"/>
      <c r="G234" s="274"/>
      <c r="H234" s="569"/>
      <c r="I234" s="584" t="s">
        <v>928</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25">
      <c r="A235" s="249"/>
      <c r="B235" s="258"/>
      <c r="C235" s="447">
        <f t="shared" ref="C235" si="168">INT($C$40)+3</f>
        <v>4</v>
      </c>
      <c r="D235" s="274"/>
      <c r="E235" s="325">
        <f t="shared" si="165"/>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25">
      <c r="A236" s="249"/>
      <c r="B236" s="258"/>
      <c r="C236" s="447">
        <f>INT($C$40)+3</f>
        <v>4</v>
      </c>
      <c r="D236" s="274"/>
      <c r="E236" s="325">
        <f t="shared" si="165"/>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25">
      <c r="A237" s="249"/>
      <c r="B237" s="258"/>
      <c r="C237" s="447">
        <f>INT($C$40)+3</f>
        <v>4</v>
      </c>
      <c r="D237" s="274"/>
      <c r="E237" s="325">
        <f t="shared" si="165"/>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25">
      <c r="A238" s="249"/>
      <c r="B238" s="258"/>
      <c r="C238" s="447">
        <f>INT($C$40)+3</f>
        <v>4</v>
      </c>
      <c r="D238" s="274"/>
      <c r="E238" s="325">
        <f t="shared" si="165"/>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25">
      <c r="A239" s="249"/>
      <c r="B239" s="258"/>
      <c r="C239" s="447">
        <f>INT($C$40)+2</f>
        <v>3</v>
      </c>
      <c r="D239" s="274"/>
      <c r="E239" s="325">
        <f t="shared" si="165"/>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25">
      <c r="A240" s="249"/>
      <c r="B240" s="258"/>
      <c r="C240" s="447">
        <f>INT($C$40)+3</f>
        <v>4</v>
      </c>
      <c r="D240" s="274"/>
      <c r="E240" s="325">
        <f t="shared" si="165"/>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25">
      <c r="A241" s="249"/>
      <c r="B241" s="258"/>
      <c r="C241" s="447">
        <f>INT($C$40)+3</f>
        <v>4</v>
      </c>
      <c r="D241" s="274"/>
      <c r="E241" s="325">
        <f t="shared" si="165"/>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25">
      <c r="A242" s="249"/>
      <c r="B242" s="258"/>
      <c r="C242" s="447">
        <f>INT($C$40)+3</f>
        <v>4</v>
      </c>
      <c r="D242" s="274"/>
      <c r="E242" s="325">
        <f t="shared" si="165"/>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25">
      <c r="A243" s="249"/>
      <c r="B243" s="258"/>
      <c r="C243" s="447">
        <f>INT($C$40)+2</f>
        <v>3</v>
      </c>
      <c r="D243" s="274"/>
      <c r="E243" s="325">
        <f t="shared" si="165"/>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25">
      <c r="A244" s="249"/>
      <c r="B244" s="258"/>
      <c r="C244" s="447">
        <f>INT($C$40)+2</f>
        <v>3</v>
      </c>
      <c r="D244" s="274"/>
      <c r="E244" s="325">
        <f t="shared" si="165"/>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25">
      <c r="A245" s="249"/>
      <c r="B245" s="258"/>
      <c r="C245" s="447">
        <f t="shared" ref="C245:C293" si="169">INT($C$40)+3</f>
        <v>4</v>
      </c>
      <c r="D245" s="274"/>
      <c r="E245" s="325">
        <f t="shared" si="165"/>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25">
      <c r="A246" s="249"/>
      <c r="B246" s="258"/>
      <c r="C246" s="447">
        <f>INT($C$40)+2</f>
        <v>3</v>
      </c>
      <c r="D246" s="274"/>
      <c r="E246" s="325">
        <f t="shared" si="165"/>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25">
      <c r="A247" s="249"/>
      <c r="B247" s="258"/>
      <c r="C247" s="447">
        <f>INT($C$40)+3</f>
        <v>4</v>
      </c>
      <c r="D247" s="274"/>
      <c r="E247" s="325">
        <f t="shared" si="165"/>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25">
      <c r="A248" s="249"/>
      <c r="B248" s="258"/>
      <c r="C248" s="447">
        <f>INT($C$40)+2</f>
        <v>3</v>
      </c>
      <c r="D248" s="274"/>
      <c r="E248" s="325">
        <f t="shared" si="165"/>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25">
      <c r="A249" s="249"/>
      <c r="B249" s="258"/>
      <c r="C249" s="447">
        <f>INT($C$40)+2</f>
        <v>3</v>
      </c>
      <c r="D249" s="274"/>
      <c r="E249" s="325">
        <f t="shared" si="165"/>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25">
      <c r="A250" s="249"/>
      <c r="B250" s="258"/>
      <c r="C250" s="447">
        <f>INT($C$40)+3</f>
        <v>4</v>
      </c>
      <c r="D250" s="274"/>
      <c r="E250" s="325">
        <f t="shared" si="165"/>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25">
      <c r="A251" s="249"/>
      <c r="B251" s="258"/>
      <c r="C251" s="447">
        <f>INT($C$40)+3</f>
        <v>4</v>
      </c>
      <c r="D251" s="274"/>
      <c r="E251" s="325">
        <f t="shared" si="165"/>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25">
      <c r="A252" s="249"/>
      <c r="B252" s="258"/>
      <c r="C252" s="447">
        <f t="shared" ref="C252:C255" si="170">INT($C$40)+3</f>
        <v>4</v>
      </c>
      <c r="D252" s="274"/>
      <c r="E252" s="325">
        <f t="shared" si="165"/>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25">
      <c r="A253" s="249"/>
      <c r="B253" s="258"/>
      <c r="C253" s="447">
        <f t="shared" si="170"/>
        <v>4</v>
      </c>
      <c r="D253" s="274"/>
      <c r="E253" s="325">
        <f t="shared" si="165"/>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25">
      <c r="A254" s="249"/>
      <c r="B254" s="258"/>
      <c r="C254" s="447">
        <f t="shared" si="170"/>
        <v>4</v>
      </c>
      <c r="D254" s="274"/>
      <c r="E254" s="325">
        <f t="shared" si="165"/>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25">
      <c r="A255" s="249"/>
      <c r="B255" s="258"/>
      <c r="C255" s="447">
        <f t="shared" si="170"/>
        <v>4</v>
      </c>
      <c r="D255" s="274"/>
      <c r="E255" s="325">
        <f t="shared" si="165"/>
        <v>103</v>
      </c>
      <c r="F255" s="331"/>
      <c r="G255" s="274"/>
      <c r="H255" s="569"/>
      <c r="I255" s="587" t="s">
        <v>930</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25">
      <c r="A256" s="249"/>
      <c r="B256" s="258"/>
      <c r="C256" s="447">
        <f>INT($C$40)+3</f>
        <v>4</v>
      </c>
      <c r="D256" s="274"/>
      <c r="E256" s="325">
        <f t="shared" si="165"/>
        <v>104</v>
      </c>
      <c r="F256" s="331"/>
      <c r="G256" s="274"/>
      <c r="H256" s="569"/>
      <c r="I256" s="584" t="s">
        <v>926</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25">
      <c r="A257" s="249"/>
      <c r="B257" s="258"/>
      <c r="C257" s="447">
        <f>INT($C$40)+3</f>
        <v>4</v>
      </c>
      <c r="D257" s="274"/>
      <c r="E257" s="325">
        <f t="shared" si="165"/>
        <v>105</v>
      </c>
      <c r="F257" s="331"/>
      <c r="G257" s="274"/>
      <c r="H257" s="569"/>
      <c r="I257" s="584" t="s">
        <v>927</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25">
      <c r="A258" s="249"/>
      <c r="B258" s="258"/>
      <c r="C258" s="447">
        <f>INT($C$40)+3</f>
        <v>4</v>
      </c>
      <c r="D258" s="274"/>
      <c r="E258" s="325">
        <f t="shared" si="165"/>
        <v>106</v>
      </c>
      <c r="F258" s="331"/>
      <c r="G258" s="274"/>
      <c r="H258" s="569"/>
      <c r="I258" s="584" t="s">
        <v>928</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25">
      <c r="A259" s="249"/>
      <c r="B259" s="258"/>
      <c r="C259" s="447">
        <f t="shared" ref="C259" si="172">INT($C$40)+3</f>
        <v>4</v>
      </c>
      <c r="D259" s="274"/>
      <c r="E259" s="325">
        <f t="shared" si="165"/>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25">
      <c r="A260" s="249"/>
      <c r="B260" s="258"/>
      <c r="C260" s="447">
        <f>INT($C$40)+3</f>
        <v>4</v>
      </c>
      <c r="D260" s="274"/>
      <c r="E260" s="325">
        <f t="shared" si="165"/>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25">
      <c r="A261" s="249"/>
      <c r="B261" s="258"/>
      <c r="C261" s="447">
        <f>INT($C$40)+3</f>
        <v>4</v>
      </c>
      <c r="D261" s="274"/>
      <c r="E261" s="325">
        <f t="shared" si="165"/>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25">
      <c r="A262" s="249"/>
      <c r="B262" s="258"/>
      <c r="C262" s="447">
        <f>INT($C$40)+3</f>
        <v>4</v>
      </c>
      <c r="D262" s="274"/>
      <c r="E262" s="325">
        <f t="shared" si="165"/>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25">
      <c r="A263" s="249"/>
      <c r="B263" s="258"/>
      <c r="C263" s="447">
        <f>INT($C$40)+2</f>
        <v>3</v>
      </c>
      <c r="D263" s="274"/>
      <c r="E263" s="325">
        <f t="shared" si="165"/>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25">
      <c r="A264" s="249"/>
      <c r="B264" s="258"/>
      <c r="C264" s="447">
        <f t="shared" si="169"/>
        <v>4</v>
      </c>
      <c r="D264" s="274"/>
      <c r="E264" s="325">
        <f t="shared" si="165"/>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25">
      <c r="A265" s="249"/>
      <c r="B265" s="258"/>
      <c r="C265" s="447">
        <f t="shared" si="169"/>
        <v>4</v>
      </c>
      <c r="D265" s="274"/>
      <c r="E265" s="325">
        <f t="shared" si="165"/>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25">
      <c r="A266" s="249"/>
      <c r="B266" s="258"/>
      <c r="C266" s="447">
        <f t="shared" si="169"/>
        <v>4</v>
      </c>
      <c r="D266" s="274"/>
      <c r="E266" s="325">
        <f t="shared" si="165"/>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25">
      <c r="A267" s="249"/>
      <c r="B267" s="258"/>
      <c r="C267" s="447">
        <f>INT($C$40)+3</f>
        <v>4</v>
      </c>
      <c r="D267" s="274"/>
      <c r="E267" s="325">
        <f t="shared" si="165"/>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25">
      <c r="A268" s="249"/>
      <c r="B268" s="258"/>
      <c r="C268" s="447">
        <f>INT($C$40)+2</f>
        <v>3</v>
      </c>
      <c r="D268" s="274"/>
      <c r="E268" s="325">
        <f t="shared" si="165"/>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25">
      <c r="A269" s="249"/>
      <c r="B269" s="258"/>
      <c r="C269" s="447">
        <f t="shared" si="169"/>
        <v>4</v>
      </c>
      <c r="D269" s="274"/>
      <c r="E269" s="325">
        <f t="shared" si="165"/>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25">
      <c r="A270" s="249"/>
      <c r="B270" s="258"/>
      <c r="C270" s="447">
        <f>INT($C$40)+2</f>
        <v>3</v>
      </c>
      <c r="D270" s="274"/>
      <c r="E270" s="325">
        <f t="shared" si="165"/>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25">
      <c r="A271" s="249"/>
      <c r="B271" s="258"/>
      <c r="C271" s="447">
        <f>INT($C$40)+3</f>
        <v>4</v>
      </c>
      <c r="D271" s="274"/>
      <c r="E271" s="325">
        <f t="shared" si="165"/>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25">
      <c r="A272" s="249"/>
      <c r="B272" s="258"/>
      <c r="C272" s="447">
        <f>INT($C$40)+3</f>
        <v>4</v>
      </c>
      <c r="D272" s="274"/>
      <c r="E272" s="325">
        <f t="shared" si="165"/>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25">
      <c r="A273" s="249"/>
      <c r="B273" s="258"/>
      <c r="C273" s="447">
        <f>INT($C$40)+2</f>
        <v>3</v>
      </c>
      <c r="D273" s="274"/>
      <c r="E273" s="325">
        <f t="shared" si="165"/>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25">
      <c r="A274" s="249"/>
      <c r="B274" s="258"/>
      <c r="C274" s="447">
        <f>INT($C$40)+3</f>
        <v>4</v>
      </c>
      <c r="D274" s="274"/>
      <c r="E274" s="325">
        <f t="shared" si="165"/>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25">
      <c r="A275" s="249"/>
      <c r="B275" s="258"/>
      <c r="C275" s="447">
        <f>INT($C$40)+3</f>
        <v>4</v>
      </c>
      <c r="D275" s="274"/>
      <c r="E275" s="325">
        <f t="shared" si="165"/>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25">
      <c r="A276" s="249"/>
      <c r="B276" s="258"/>
      <c r="C276" s="447">
        <f t="shared" ref="C276:C279" si="173">INT($C$40)+3</f>
        <v>4</v>
      </c>
      <c r="D276" s="274"/>
      <c r="E276" s="325">
        <f t="shared" si="165"/>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25">
      <c r="A277" s="249"/>
      <c r="B277" s="258"/>
      <c r="C277" s="447">
        <f t="shared" si="173"/>
        <v>4</v>
      </c>
      <c r="D277" s="274"/>
      <c r="E277" s="325">
        <f t="shared" si="165"/>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25">
      <c r="A278" s="249"/>
      <c r="B278" s="258"/>
      <c r="C278" s="447">
        <f t="shared" si="173"/>
        <v>4</v>
      </c>
      <c r="D278" s="274"/>
      <c r="E278" s="325">
        <f t="shared" si="165"/>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25">
      <c r="A279" s="249"/>
      <c r="B279" s="258"/>
      <c r="C279" s="447">
        <f t="shared" si="173"/>
        <v>4</v>
      </c>
      <c r="D279" s="274"/>
      <c r="E279" s="325">
        <f t="shared" si="165"/>
        <v>127</v>
      </c>
      <c r="F279" s="331"/>
      <c r="G279" s="274"/>
      <c r="H279" s="569"/>
      <c r="I279" s="587" t="s">
        <v>930</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25">
      <c r="A280" s="249"/>
      <c r="B280" s="258"/>
      <c r="C280" s="447">
        <f>INT($C$40)+3</f>
        <v>4</v>
      </c>
      <c r="D280" s="274"/>
      <c r="E280" s="325">
        <f t="shared" si="165"/>
        <v>128</v>
      </c>
      <c r="F280" s="331"/>
      <c r="G280" s="274"/>
      <c r="H280" s="569"/>
      <c r="I280" s="584" t="s">
        <v>926</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25">
      <c r="A281" s="249"/>
      <c r="B281" s="258"/>
      <c r="C281" s="447">
        <f>INT($C$40)+3</f>
        <v>4</v>
      </c>
      <c r="D281" s="274"/>
      <c r="E281" s="325">
        <f t="shared" si="165"/>
        <v>129</v>
      </c>
      <c r="F281" s="331"/>
      <c r="G281" s="274"/>
      <c r="H281" s="569"/>
      <c r="I281" s="584" t="s">
        <v>927</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25">
      <c r="A282" s="249"/>
      <c r="B282" s="258"/>
      <c r="C282" s="447">
        <f>INT($C$40)+3</f>
        <v>4</v>
      </c>
      <c r="D282" s="274"/>
      <c r="E282" s="325">
        <f t="shared" ref="E282:E345" si="175">E281+1</f>
        <v>130</v>
      </c>
      <c r="F282" s="331"/>
      <c r="G282" s="274"/>
      <c r="H282" s="569"/>
      <c r="I282" s="584" t="s">
        <v>928</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25">
      <c r="A283" s="249"/>
      <c r="B283" s="258"/>
      <c r="C283" s="447">
        <f t="shared" ref="C283" si="176">INT($C$40)+3</f>
        <v>4</v>
      </c>
      <c r="D283" s="274"/>
      <c r="E283" s="325">
        <f t="shared" si="175"/>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25">
      <c r="A284" s="249"/>
      <c r="B284" s="258"/>
      <c r="C284" s="447">
        <f>INT($C$40)+3</f>
        <v>4</v>
      </c>
      <c r="D284" s="274"/>
      <c r="E284" s="325">
        <f t="shared" si="175"/>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25">
      <c r="A285" s="249"/>
      <c r="B285" s="258"/>
      <c r="C285" s="447">
        <f>INT($C$40)+3</f>
        <v>4</v>
      </c>
      <c r="D285" s="274"/>
      <c r="E285" s="325">
        <f t="shared" si="175"/>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25">
      <c r="A286" s="249"/>
      <c r="B286" s="258"/>
      <c r="C286" s="447">
        <f>INT($C$40)+3</f>
        <v>4</v>
      </c>
      <c r="D286" s="274"/>
      <c r="E286" s="325">
        <f t="shared" si="175"/>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25">
      <c r="A287" s="249"/>
      <c r="B287" s="258"/>
      <c r="C287" s="447">
        <f>INT($C$40)+2</f>
        <v>3</v>
      </c>
      <c r="D287" s="274"/>
      <c r="E287" s="325">
        <f t="shared" si="175"/>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25">
      <c r="A288" s="249"/>
      <c r="B288" s="258"/>
      <c r="C288" s="447">
        <f t="shared" si="169"/>
        <v>4</v>
      </c>
      <c r="D288" s="274"/>
      <c r="E288" s="325">
        <f t="shared" si="175"/>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25">
      <c r="A289" s="249"/>
      <c r="B289" s="258"/>
      <c r="C289" s="447">
        <f t="shared" si="169"/>
        <v>4</v>
      </c>
      <c r="D289" s="274"/>
      <c r="E289" s="325">
        <f t="shared" si="175"/>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25">
      <c r="A290" s="249"/>
      <c r="B290" s="258"/>
      <c r="C290" s="447">
        <f t="shared" si="169"/>
        <v>4</v>
      </c>
      <c r="D290" s="274"/>
      <c r="E290" s="325">
        <f t="shared" si="175"/>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25">
      <c r="A291" s="249"/>
      <c r="B291" s="258"/>
      <c r="C291" s="447">
        <f>INT($C$40)+3</f>
        <v>4</v>
      </c>
      <c r="D291" s="274"/>
      <c r="E291" s="325">
        <f t="shared" si="175"/>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25">
      <c r="A292" s="249"/>
      <c r="B292" s="258"/>
      <c r="C292" s="447">
        <f>INT($C$40)+2</f>
        <v>3</v>
      </c>
      <c r="D292" s="274"/>
      <c r="E292" s="325">
        <f t="shared" si="175"/>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25">
      <c r="A293" s="249"/>
      <c r="B293" s="258"/>
      <c r="C293" s="447">
        <f t="shared" si="169"/>
        <v>4</v>
      </c>
      <c r="D293" s="274"/>
      <c r="E293" s="325">
        <f t="shared" si="175"/>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25">
      <c r="A294" s="249"/>
      <c r="B294" s="258"/>
      <c r="C294" s="447">
        <f>INT($C$40)+2</f>
        <v>3</v>
      </c>
      <c r="D294" s="274"/>
      <c r="E294" s="325">
        <f t="shared" si="175"/>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25">
      <c r="A295" s="249"/>
      <c r="B295" s="258"/>
      <c r="C295" s="447">
        <f>INT($C$40)+3</f>
        <v>4</v>
      </c>
      <c r="D295" s="274"/>
      <c r="E295" s="325">
        <f t="shared" si="175"/>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25">
      <c r="A296" s="249"/>
      <c r="B296" s="258"/>
      <c r="C296" s="447">
        <f>INT($C$40)+3</f>
        <v>4</v>
      </c>
      <c r="D296" s="274"/>
      <c r="E296" s="325">
        <f t="shared" si="175"/>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25">
      <c r="A297" s="249"/>
      <c r="B297" s="258"/>
      <c r="C297" s="447">
        <f>INT($C$40)+2</f>
        <v>3</v>
      </c>
      <c r="D297" s="274"/>
      <c r="E297" s="325">
        <f t="shared" si="175"/>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25">
      <c r="A298" s="249"/>
      <c r="B298" s="258"/>
      <c r="C298" s="447">
        <f>INT($C$40)+3</f>
        <v>4</v>
      </c>
      <c r="D298" s="274"/>
      <c r="E298" s="325">
        <f t="shared" si="175"/>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25">
      <c r="A299" s="249"/>
      <c r="B299" s="258"/>
      <c r="C299" s="447">
        <f>INT($C$40)+3</f>
        <v>4</v>
      </c>
      <c r="D299" s="274"/>
      <c r="E299" s="325">
        <f t="shared" si="175"/>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25">
      <c r="A300" s="249"/>
      <c r="B300" s="258"/>
      <c r="C300" s="447">
        <f t="shared" ref="C300:C303" si="178">INT($C$40)+3</f>
        <v>4</v>
      </c>
      <c r="D300" s="274"/>
      <c r="E300" s="325">
        <f t="shared" si="175"/>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25">
      <c r="A301" s="249"/>
      <c r="B301" s="258"/>
      <c r="C301" s="447">
        <f t="shared" si="178"/>
        <v>4</v>
      </c>
      <c r="D301" s="274"/>
      <c r="E301" s="325">
        <f t="shared" si="175"/>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25">
      <c r="A302" s="249"/>
      <c r="B302" s="258"/>
      <c r="C302" s="447">
        <f t="shared" si="178"/>
        <v>4</v>
      </c>
      <c r="D302" s="274"/>
      <c r="E302" s="325">
        <f t="shared" si="175"/>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25">
      <c r="A303" s="249"/>
      <c r="B303" s="258"/>
      <c r="C303" s="447">
        <f t="shared" si="178"/>
        <v>4</v>
      </c>
      <c r="D303" s="274"/>
      <c r="E303" s="325">
        <f t="shared" si="175"/>
        <v>151</v>
      </c>
      <c r="F303" s="331"/>
      <c r="G303" s="274"/>
      <c r="H303" s="569"/>
      <c r="I303" s="587" t="s">
        <v>930</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25">
      <c r="A304" s="249"/>
      <c r="B304" s="258"/>
      <c r="C304" s="447">
        <f>INT($C$40)+3</f>
        <v>4</v>
      </c>
      <c r="D304" s="274"/>
      <c r="E304" s="325">
        <f t="shared" si="175"/>
        <v>152</v>
      </c>
      <c r="F304" s="331"/>
      <c r="G304" s="274"/>
      <c r="H304" s="569"/>
      <c r="I304" s="584" t="s">
        <v>926</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25">
      <c r="A305" s="249"/>
      <c r="B305" s="258"/>
      <c r="C305" s="447">
        <f>INT($C$40)+3</f>
        <v>4</v>
      </c>
      <c r="D305" s="274"/>
      <c r="E305" s="325">
        <f t="shared" si="175"/>
        <v>153</v>
      </c>
      <c r="F305" s="331"/>
      <c r="G305" s="274"/>
      <c r="H305" s="569"/>
      <c r="I305" s="584" t="s">
        <v>927</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25">
      <c r="A306" s="249"/>
      <c r="B306" s="258"/>
      <c r="C306" s="447">
        <f>INT($C$40)+3</f>
        <v>4</v>
      </c>
      <c r="D306" s="274"/>
      <c r="E306" s="325">
        <f t="shared" si="175"/>
        <v>154</v>
      </c>
      <c r="F306" s="331"/>
      <c r="G306" s="274"/>
      <c r="H306" s="569"/>
      <c r="I306" s="584" t="s">
        <v>928</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25">
      <c r="A307" s="249"/>
      <c r="B307" s="258"/>
      <c r="C307" s="447">
        <f t="shared" ref="C307" si="180">INT($C$40)+3</f>
        <v>4</v>
      </c>
      <c r="D307" s="274"/>
      <c r="E307" s="325">
        <f t="shared" si="175"/>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25">
      <c r="A308" s="249"/>
      <c r="B308" s="258"/>
      <c r="C308" s="447">
        <f>INT($C$40)+3</f>
        <v>4</v>
      </c>
      <c r="D308" s="274"/>
      <c r="E308" s="325">
        <f t="shared" si="175"/>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25">
      <c r="A309" s="249"/>
      <c r="B309" s="258"/>
      <c r="C309" s="447">
        <f>INT($C$40)+3</f>
        <v>4</v>
      </c>
      <c r="D309" s="274"/>
      <c r="E309" s="325">
        <f t="shared" si="175"/>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25">
      <c r="A310" s="249"/>
      <c r="B310" s="258"/>
      <c r="C310" s="447">
        <f>INT($C$40)+3</f>
        <v>4</v>
      </c>
      <c r="D310" s="274"/>
      <c r="E310" s="325">
        <f t="shared" si="175"/>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25">
      <c r="A311" s="249"/>
      <c r="B311" s="258"/>
      <c r="C311" s="447">
        <f>INT($C$40)+2</f>
        <v>3</v>
      </c>
      <c r="D311" s="274"/>
      <c r="E311" s="325">
        <f t="shared" si="175"/>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25">
      <c r="A312" s="249"/>
      <c r="B312" s="258"/>
      <c r="C312" s="447">
        <f>INT($C$40)+3</f>
        <v>4</v>
      </c>
      <c r="D312" s="274"/>
      <c r="E312" s="325">
        <f t="shared" si="175"/>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25">
      <c r="A313" s="249"/>
      <c r="B313" s="258"/>
      <c r="C313" s="447">
        <f>INT($C$40)+3</f>
        <v>4</v>
      </c>
      <c r="D313" s="274"/>
      <c r="E313" s="325">
        <f t="shared" si="175"/>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25">
      <c r="A314" s="249"/>
      <c r="B314" s="258"/>
      <c r="C314" s="447">
        <f>INT($C$40)+3</f>
        <v>4</v>
      </c>
      <c r="D314" s="274"/>
      <c r="E314" s="325">
        <f t="shared" si="175"/>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25">
      <c r="A315" s="249"/>
      <c r="B315" s="258"/>
      <c r="C315" s="447">
        <f>INT($C$40)+2</f>
        <v>3</v>
      </c>
      <c r="D315" s="274"/>
      <c r="E315" s="325">
        <f t="shared" si="175"/>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25">
      <c r="A316" s="249"/>
      <c r="B316" s="258"/>
      <c r="C316" s="447">
        <f>INT($C$40)+2</f>
        <v>3</v>
      </c>
      <c r="D316" s="274"/>
      <c r="E316" s="325">
        <f t="shared" si="175"/>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25">
      <c r="A317" s="249"/>
      <c r="B317" s="258"/>
      <c r="C317" s="447">
        <f t="shared" ref="C317:C365" si="181">INT($C$40)+3</f>
        <v>4</v>
      </c>
      <c r="D317" s="274"/>
      <c r="E317" s="325">
        <f t="shared" si="175"/>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25">
      <c r="A318" s="249"/>
      <c r="B318" s="258"/>
      <c r="C318" s="447">
        <f>INT($C$40)+2</f>
        <v>3</v>
      </c>
      <c r="D318" s="274"/>
      <c r="E318" s="325">
        <f t="shared" si="175"/>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25">
      <c r="A319" s="249"/>
      <c r="B319" s="258"/>
      <c r="C319" s="447">
        <f>INT($C$40)+3</f>
        <v>4</v>
      </c>
      <c r="D319" s="274"/>
      <c r="E319" s="325">
        <f t="shared" si="175"/>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25">
      <c r="A320" s="249"/>
      <c r="B320" s="258"/>
      <c r="C320" s="447">
        <f>INT($C$40)+2</f>
        <v>3</v>
      </c>
      <c r="D320" s="274"/>
      <c r="E320" s="325">
        <f t="shared" si="175"/>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25">
      <c r="A321" s="249"/>
      <c r="B321" s="258"/>
      <c r="C321" s="447">
        <f>INT($C$40)+2</f>
        <v>3</v>
      </c>
      <c r="D321" s="274"/>
      <c r="E321" s="325">
        <f t="shared" si="175"/>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25">
      <c r="A322" s="249"/>
      <c r="B322" s="258"/>
      <c r="C322" s="447">
        <f>INT($C$40)+3</f>
        <v>4</v>
      </c>
      <c r="D322" s="274"/>
      <c r="E322" s="325">
        <f t="shared" si="175"/>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25">
      <c r="A323" s="249"/>
      <c r="B323" s="258"/>
      <c r="C323" s="447">
        <f>INT($C$40)+3</f>
        <v>4</v>
      </c>
      <c r="D323" s="274"/>
      <c r="E323" s="325">
        <f t="shared" si="175"/>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25">
      <c r="A324" s="249"/>
      <c r="B324" s="258"/>
      <c r="C324" s="447">
        <f t="shared" ref="C324:C327" si="182">INT($C$40)+3</f>
        <v>4</v>
      </c>
      <c r="D324" s="274"/>
      <c r="E324" s="325">
        <f t="shared" si="175"/>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25">
      <c r="A325" s="249"/>
      <c r="B325" s="258"/>
      <c r="C325" s="447">
        <f t="shared" si="182"/>
        <v>4</v>
      </c>
      <c r="D325" s="274"/>
      <c r="E325" s="325">
        <f t="shared" si="175"/>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25">
      <c r="A326" s="249"/>
      <c r="B326" s="258"/>
      <c r="C326" s="447">
        <f t="shared" si="182"/>
        <v>4</v>
      </c>
      <c r="D326" s="274"/>
      <c r="E326" s="325">
        <f t="shared" si="175"/>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25">
      <c r="A327" s="249"/>
      <c r="B327" s="258"/>
      <c r="C327" s="447">
        <f t="shared" si="182"/>
        <v>4</v>
      </c>
      <c r="D327" s="274"/>
      <c r="E327" s="325">
        <f t="shared" si="175"/>
        <v>175</v>
      </c>
      <c r="F327" s="331"/>
      <c r="G327" s="274"/>
      <c r="H327" s="569"/>
      <c r="I327" s="587" t="s">
        <v>930</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25">
      <c r="A328" s="249"/>
      <c r="B328" s="258"/>
      <c r="C328" s="447">
        <f>INT($C$40)+3</f>
        <v>4</v>
      </c>
      <c r="D328" s="274"/>
      <c r="E328" s="325">
        <f t="shared" si="175"/>
        <v>176</v>
      </c>
      <c r="F328" s="331"/>
      <c r="G328" s="274"/>
      <c r="H328" s="569"/>
      <c r="I328" s="584" t="s">
        <v>926</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25">
      <c r="A329" s="249"/>
      <c r="B329" s="258"/>
      <c r="C329" s="447">
        <f>INT($C$40)+3</f>
        <v>4</v>
      </c>
      <c r="D329" s="274"/>
      <c r="E329" s="325">
        <f t="shared" si="175"/>
        <v>177</v>
      </c>
      <c r="F329" s="331"/>
      <c r="G329" s="274"/>
      <c r="H329" s="569"/>
      <c r="I329" s="584" t="s">
        <v>927</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25">
      <c r="A330" s="249"/>
      <c r="B330" s="258"/>
      <c r="C330" s="447">
        <f>INT($C$40)+3</f>
        <v>4</v>
      </c>
      <c r="D330" s="274"/>
      <c r="E330" s="325">
        <f t="shared" si="175"/>
        <v>178</v>
      </c>
      <c r="F330" s="331"/>
      <c r="G330" s="274"/>
      <c r="H330" s="569"/>
      <c r="I330" s="584" t="s">
        <v>928</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25">
      <c r="A331" s="249"/>
      <c r="B331" s="258"/>
      <c r="C331" s="447">
        <f t="shared" ref="C331" si="184">INT($C$40)+3</f>
        <v>4</v>
      </c>
      <c r="D331" s="274"/>
      <c r="E331" s="325">
        <f t="shared" si="175"/>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25">
      <c r="A332" s="249"/>
      <c r="B332" s="258"/>
      <c r="C332" s="447">
        <f>INT($C$40)+3</f>
        <v>4</v>
      </c>
      <c r="D332" s="274"/>
      <c r="E332" s="325">
        <f t="shared" si="175"/>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25">
      <c r="A333" s="249"/>
      <c r="B333" s="258"/>
      <c r="C333" s="447">
        <f>INT($C$40)+3</f>
        <v>4</v>
      </c>
      <c r="D333" s="274"/>
      <c r="E333" s="325">
        <f t="shared" si="175"/>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25">
      <c r="A334" s="249"/>
      <c r="B334" s="258"/>
      <c r="C334" s="447">
        <f>INT($C$40)+3</f>
        <v>4</v>
      </c>
      <c r="D334" s="274"/>
      <c r="E334" s="325">
        <f t="shared" si="175"/>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25">
      <c r="A335" s="249"/>
      <c r="B335" s="258"/>
      <c r="C335" s="447">
        <f>INT($C$40)+2</f>
        <v>3</v>
      </c>
      <c r="D335" s="274"/>
      <c r="E335" s="325">
        <f t="shared" si="175"/>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25">
      <c r="A336" s="249"/>
      <c r="B336" s="258"/>
      <c r="C336" s="447">
        <f t="shared" si="181"/>
        <v>4</v>
      </c>
      <c r="D336" s="274"/>
      <c r="E336" s="325">
        <f t="shared" si="175"/>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25">
      <c r="A337" s="249"/>
      <c r="B337" s="258"/>
      <c r="C337" s="447">
        <f t="shared" si="181"/>
        <v>4</v>
      </c>
      <c r="D337" s="274"/>
      <c r="E337" s="325">
        <f t="shared" si="175"/>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25">
      <c r="A338" s="249"/>
      <c r="B338" s="258"/>
      <c r="C338" s="447">
        <f t="shared" si="181"/>
        <v>4</v>
      </c>
      <c r="D338" s="274"/>
      <c r="E338" s="325">
        <f t="shared" si="175"/>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25">
      <c r="A339" s="249"/>
      <c r="B339" s="258"/>
      <c r="C339" s="447">
        <f>INT($C$40)+3</f>
        <v>4</v>
      </c>
      <c r="D339" s="274"/>
      <c r="E339" s="325">
        <f t="shared" si="175"/>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25">
      <c r="A340" s="249"/>
      <c r="B340" s="258"/>
      <c r="C340" s="447">
        <f>INT($C$40)+2</f>
        <v>3</v>
      </c>
      <c r="D340" s="274"/>
      <c r="E340" s="325">
        <f t="shared" si="175"/>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25">
      <c r="A341" s="249"/>
      <c r="B341" s="258"/>
      <c r="C341" s="447">
        <f t="shared" si="181"/>
        <v>4</v>
      </c>
      <c r="D341" s="274"/>
      <c r="E341" s="325">
        <f t="shared" si="175"/>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25">
      <c r="A342" s="249"/>
      <c r="B342" s="258"/>
      <c r="C342" s="447">
        <f>INT($C$40)+2</f>
        <v>3</v>
      </c>
      <c r="D342" s="274"/>
      <c r="E342" s="325">
        <f t="shared" si="175"/>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25">
      <c r="A343" s="249"/>
      <c r="B343" s="258"/>
      <c r="C343" s="447">
        <f>INT($C$40)+3</f>
        <v>4</v>
      </c>
      <c r="D343" s="274"/>
      <c r="E343" s="325">
        <f t="shared" si="175"/>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25">
      <c r="A344" s="249"/>
      <c r="B344" s="258"/>
      <c r="C344" s="447">
        <f>INT($C$40)+3</f>
        <v>4</v>
      </c>
      <c r="D344" s="274"/>
      <c r="E344" s="325">
        <f t="shared" si="175"/>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25">
      <c r="A345" s="249"/>
      <c r="B345" s="258"/>
      <c r="C345" s="447">
        <f>INT($C$40)+2</f>
        <v>3</v>
      </c>
      <c r="D345" s="274"/>
      <c r="E345" s="325">
        <f t="shared" si="175"/>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25">
      <c r="A346" s="249"/>
      <c r="B346" s="258"/>
      <c r="C346" s="447">
        <f>INT($C$40)+3</f>
        <v>4</v>
      </c>
      <c r="D346" s="274"/>
      <c r="E346" s="325">
        <f t="shared" ref="E346:E368" si="186">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25">
      <c r="A347" s="249"/>
      <c r="B347" s="258"/>
      <c r="C347" s="447">
        <f>INT($C$40)+3</f>
        <v>4</v>
      </c>
      <c r="D347" s="274"/>
      <c r="E347" s="325">
        <f t="shared" si="186"/>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25">
      <c r="A348" s="249"/>
      <c r="B348" s="258"/>
      <c r="C348" s="447">
        <f t="shared" ref="C348:C355" si="187">INT($C$40)+3</f>
        <v>4</v>
      </c>
      <c r="D348" s="274"/>
      <c r="E348" s="325">
        <f t="shared" si="186"/>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25">
      <c r="A349" s="249"/>
      <c r="B349" s="258"/>
      <c r="C349" s="447">
        <f t="shared" si="187"/>
        <v>4</v>
      </c>
      <c r="D349" s="274"/>
      <c r="E349" s="325">
        <f t="shared" si="186"/>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25">
      <c r="A350" s="249"/>
      <c r="B350" s="258"/>
      <c r="C350" s="447">
        <f t="shared" si="187"/>
        <v>4</v>
      </c>
      <c r="D350" s="274"/>
      <c r="E350" s="325">
        <f t="shared" si="186"/>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25">
      <c r="A351" s="249"/>
      <c r="B351" s="258"/>
      <c r="C351" s="447">
        <f t="shared" si="187"/>
        <v>4</v>
      </c>
      <c r="D351" s="274"/>
      <c r="E351" s="325">
        <f t="shared" si="186"/>
        <v>199</v>
      </c>
      <c r="F351" s="331"/>
      <c r="G351" s="274"/>
      <c r="H351" s="569"/>
      <c r="I351" s="587" t="s">
        <v>930</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25">
      <c r="A352" s="249"/>
      <c r="B352" s="258"/>
      <c r="C352" s="447">
        <f>INT($C$40)+3</f>
        <v>4</v>
      </c>
      <c r="D352" s="274"/>
      <c r="E352" s="325">
        <f t="shared" si="186"/>
        <v>200</v>
      </c>
      <c r="F352" s="331"/>
      <c r="G352" s="274"/>
      <c r="H352" s="569"/>
      <c r="I352" s="584" t="s">
        <v>926</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25">
      <c r="A353" s="249"/>
      <c r="B353" s="258"/>
      <c r="C353" s="447">
        <f>INT($C$40)+3</f>
        <v>4</v>
      </c>
      <c r="D353" s="274"/>
      <c r="E353" s="325">
        <f t="shared" si="186"/>
        <v>201</v>
      </c>
      <c r="F353" s="331"/>
      <c r="G353" s="274"/>
      <c r="H353" s="569"/>
      <c r="I353" s="584" t="s">
        <v>927</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25">
      <c r="A354" s="249"/>
      <c r="B354" s="258"/>
      <c r="C354" s="447">
        <f>INT($C$40)+3</f>
        <v>4</v>
      </c>
      <c r="D354" s="274"/>
      <c r="E354" s="325">
        <f t="shared" si="186"/>
        <v>202</v>
      </c>
      <c r="F354" s="331"/>
      <c r="G354" s="274"/>
      <c r="H354" s="569"/>
      <c r="I354" s="584" t="s">
        <v>928</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25">
      <c r="A355" s="249"/>
      <c r="B355" s="258"/>
      <c r="C355" s="447">
        <f t="shared" si="187"/>
        <v>4</v>
      </c>
      <c r="D355" s="274"/>
      <c r="E355" s="325">
        <f t="shared" si="186"/>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25">
      <c r="A356" s="249"/>
      <c r="B356" s="258"/>
      <c r="C356" s="447">
        <f>INT($C$40)+3</f>
        <v>4</v>
      </c>
      <c r="D356" s="274"/>
      <c r="E356" s="325">
        <f t="shared" si="186"/>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25">
      <c r="A357" s="249"/>
      <c r="B357" s="258"/>
      <c r="C357" s="447">
        <f>INT($C$40)+3</f>
        <v>4</v>
      </c>
      <c r="D357" s="274"/>
      <c r="E357" s="325">
        <f t="shared" si="186"/>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25">
      <c r="A358" s="249"/>
      <c r="B358" s="258"/>
      <c r="C358" s="447">
        <f>INT($C$40)+3</f>
        <v>4</v>
      </c>
      <c r="D358" s="274"/>
      <c r="E358" s="325">
        <f t="shared" si="186"/>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25">
      <c r="A359" s="249"/>
      <c r="B359" s="258"/>
      <c r="C359" s="447">
        <f>INT($C$40)+2</f>
        <v>3</v>
      </c>
      <c r="D359" s="274"/>
      <c r="E359" s="325">
        <f t="shared" si="186"/>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25">
      <c r="A360" s="249"/>
      <c r="B360" s="258"/>
      <c r="C360" s="447">
        <f t="shared" si="181"/>
        <v>4</v>
      </c>
      <c r="D360" s="274"/>
      <c r="E360" s="325">
        <f t="shared" si="186"/>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25">
      <c r="A361" s="249"/>
      <c r="B361" s="258"/>
      <c r="C361" s="447">
        <f t="shared" si="181"/>
        <v>4</v>
      </c>
      <c r="D361" s="274"/>
      <c r="E361" s="325">
        <f t="shared" si="186"/>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25">
      <c r="A362" s="249"/>
      <c r="B362" s="258"/>
      <c r="C362" s="447">
        <f t="shared" si="181"/>
        <v>4</v>
      </c>
      <c r="D362" s="274"/>
      <c r="E362" s="325">
        <f t="shared" si="186"/>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25">
      <c r="A363" s="249"/>
      <c r="B363" s="258"/>
      <c r="C363" s="447">
        <f>INT($C$40)+3</f>
        <v>4</v>
      </c>
      <c r="D363" s="274"/>
      <c r="E363" s="325">
        <f t="shared" si="186"/>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25">
      <c r="A364" s="249"/>
      <c r="B364" s="258"/>
      <c r="C364" s="447">
        <f>INT($C$40)+2</f>
        <v>3</v>
      </c>
      <c r="D364" s="274"/>
      <c r="E364" s="325">
        <f t="shared" si="186"/>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25">
      <c r="A365" s="249"/>
      <c r="B365" s="258"/>
      <c r="C365" s="447">
        <f t="shared" si="181"/>
        <v>4</v>
      </c>
      <c r="D365" s="274"/>
      <c r="E365" s="325">
        <f t="shared" si="186"/>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25">
      <c r="A366" s="249"/>
      <c r="B366" s="258"/>
      <c r="C366" s="447">
        <f>INT($C$40)+2</f>
        <v>3</v>
      </c>
      <c r="D366" s="274"/>
      <c r="E366" s="325">
        <f t="shared" si="186"/>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25">
      <c r="A367" s="249"/>
      <c r="B367" s="258"/>
      <c r="C367" s="447">
        <f>INT($C$40)+3</f>
        <v>4</v>
      </c>
      <c r="D367" s="274"/>
      <c r="E367" s="325">
        <f t="shared" si="186"/>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25">
      <c r="A368" s="249"/>
      <c r="B368" s="258"/>
      <c r="C368" s="447">
        <f>INT($C$40)+3</f>
        <v>4</v>
      </c>
      <c r="D368" s="274"/>
      <c r="E368" s="325">
        <f t="shared" si="186"/>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abSelected="1"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1259</v>
      </c>
      <c r="B13" s="1016">
        <v>7.4999999999999997E-2</v>
      </c>
    </row>
    <row r="14" spans="1:2" ht="9.75" customHeight="1" x14ac:dyDescent="0.25"/>
    <row r="15" spans="1:2" x14ac:dyDescent="0.25">
      <c r="A15" t="s">
        <v>1260</v>
      </c>
      <c r="B15" s="1016">
        <v>7.4999999999999997E-2</v>
      </c>
    </row>
    <row r="17" spans="1:2" x14ac:dyDescent="0.25">
      <c r="A17" s="66" t="s">
        <v>90</v>
      </c>
    </row>
    <row r="18" spans="1:2" x14ac:dyDescent="0.25">
      <c r="A18" t="s">
        <v>1261</v>
      </c>
      <c r="B18" s="1016">
        <v>0.15</v>
      </c>
    </row>
    <row r="19" spans="1:2" ht="9.75" customHeight="1" x14ac:dyDescent="0.25"/>
    <row r="20" spans="1:2" x14ac:dyDescent="0.25">
      <c r="A20" t="s">
        <v>1262</v>
      </c>
      <c r="B20" s="1016">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1199</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1199</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1199</v>
      </c>
      <c r="B53" s="200">
        <v>1</v>
      </c>
    </row>
    <row r="55" spans="1:3" x14ac:dyDescent="0.25">
      <c r="A55" s="66" t="s">
        <v>93</v>
      </c>
    </row>
    <row r="56" spans="1:3" x14ac:dyDescent="0.25">
      <c r="A56" t="s">
        <v>94</v>
      </c>
      <c r="B56" s="781">
        <f>MIN(364,INT((C56 - DATE(YEAR(C56),1,1))))</f>
        <v>104</v>
      </c>
      <c r="C56" s="79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1110</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1111</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1112</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1113</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1068</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3" t="s">
        <v>1064</v>
      </c>
      <c r="J93" s="723" t="s">
        <v>1065</v>
      </c>
      <c r="K93" s="723" t="s">
        <v>1066</v>
      </c>
      <c r="L93" s="723" t="s">
        <v>1067</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1075</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1077</v>
      </c>
      <c r="I130" s="740" t="s">
        <v>1078</v>
      </c>
      <c r="J130" s="741" t="s">
        <v>1079</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1072</v>
      </c>
      <c r="I131" t="s">
        <v>1073</v>
      </c>
      <c r="J131" t="s">
        <v>1074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1072</v>
      </c>
      <c r="I152" t="s">
        <v>1073</v>
      </c>
      <c r="J152" t="s">
        <v>1074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1072</v>
      </c>
      <c r="I172" t="s">
        <v>1073</v>
      </c>
      <c r="J172" t="s">
        <v>1074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1114</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1115</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999"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999"/>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999"/>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999"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999"/>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999"/>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4" t="s">
        <v>1023</v>
      </c>
      <c r="J306" s="1005"/>
      <c r="K306" s="1005"/>
      <c r="L306" s="1005"/>
      <c r="M306" s="1005"/>
      <c r="N306" s="1005"/>
      <c r="O306" s="1005"/>
      <c r="P306" s="1005"/>
      <c r="Q306" s="1006"/>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7" t="s">
        <v>74</v>
      </c>
      <c r="J307" s="1008"/>
      <c r="K307" s="1009"/>
      <c r="L307" s="1010" t="s">
        <v>71</v>
      </c>
      <c r="M307" s="1011"/>
      <c r="N307" s="1012"/>
      <c r="O307" s="1013" t="s">
        <v>336</v>
      </c>
      <c r="P307" s="1014"/>
      <c r="Q307" s="1015"/>
      <c r="R307" s="57"/>
      <c r="S307" s="1000" t="s">
        <v>1052</v>
      </c>
      <c r="T307" s="1002" t="s">
        <v>1051</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1"/>
      <c r="T308" s="1003"/>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1242</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2023-06-02T07:35:17Z</dcterms:modified>
</cp:coreProperties>
</file>