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019208A-3F16-409D-BB08-3AA6A1243FB5}" xr6:coauthVersionLast="47" xr6:coauthVersionMax="47" xr10:uidLastSave="{00000000-0000-0000-0000-000000000000}"/>
  <bookViews>
    <workbookView xWindow="-9405" yWindow="-16365"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1" i="6" l="1"/>
  <c r="S336" i="6"/>
  <c r="S335" i="6"/>
  <c r="S334" i="6"/>
  <c r="S328" i="6"/>
  <c r="S327" i="6"/>
  <c r="O336" i="6"/>
  <c r="L336" i="6"/>
  <c r="N336" i="6" s="1"/>
  <c r="I336" i="6"/>
  <c r="K336" i="6" s="1"/>
  <c r="O335" i="6"/>
  <c r="O334" i="6"/>
  <c r="L335" i="6"/>
  <c r="N335" i="6" s="1"/>
  <c r="L334" i="6"/>
  <c r="I335" i="6"/>
  <c r="K335" i="6" s="1"/>
  <c r="I334" i="6"/>
  <c r="O328" i="6"/>
  <c r="O327" i="6"/>
  <c r="L328" i="6"/>
  <c r="L327" i="6"/>
  <c r="I327" i="6"/>
  <c r="I328" i="6"/>
  <c r="N343" i="6"/>
  <c r="K343" i="6"/>
  <c r="N342" i="6"/>
  <c r="K342" i="6"/>
  <c r="K330" i="6"/>
  <c r="N330" i="6"/>
  <c r="K331" i="6"/>
  <c r="N331" i="6"/>
  <c r="K332" i="6"/>
  <c r="N332" i="6"/>
  <c r="K333" i="6"/>
  <c r="N333" i="6"/>
  <c r="K334" i="6"/>
  <c r="N334" i="6"/>
  <c r="K337" i="6"/>
  <c r="N337" i="6"/>
  <c r="K338" i="6"/>
  <c r="N338" i="6"/>
  <c r="K339" i="6"/>
  <c r="N339" i="6"/>
  <c r="N340" i="6"/>
  <c r="K340" i="6"/>
  <c r="I347" i="6"/>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I341" i="6"/>
  <c r="K341" i="6" s="1"/>
  <c r="K329" i="6"/>
  <c r="K328" i="6"/>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L341" i="6"/>
  <c r="N341" i="6" s="1"/>
  <c r="N329" i="6"/>
  <c r="N328" i="6"/>
  <c r="N327" i="6"/>
  <c r="J243" i="6"/>
  <c r="T343" i="6"/>
  <c r="H343" i="6"/>
  <c r="W343" i="6" s="1"/>
  <c r="T342" i="6"/>
  <c r="Q343" i="6"/>
  <c r="H342" i="6"/>
  <c r="W342" i="6" s="1"/>
  <c r="T341" i="6"/>
  <c r="O341" i="6"/>
  <c r="Q341" i="6" s="1"/>
  <c r="H341" i="6"/>
  <c r="W341" i="6" s="1"/>
  <c r="T340" i="6"/>
  <c r="Q340" i="6"/>
  <c r="H340" i="6"/>
  <c r="W340" i="6" s="1"/>
  <c r="T339" i="6"/>
  <c r="Q339" i="6"/>
  <c r="H339" i="6"/>
  <c r="T338" i="6"/>
  <c r="Q338" i="6"/>
  <c r="H338" i="6"/>
  <c r="W338" i="6" s="1"/>
  <c r="T337" i="6"/>
  <c r="Q337" i="6"/>
  <c r="H337" i="6"/>
  <c r="W337" i="6" s="1"/>
  <c r="H336" i="6"/>
  <c r="W336" i="6" s="1"/>
  <c r="T335" i="6"/>
  <c r="Q335" i="6"/>
  <c r="H335" i="6"/>
  <c r="W335" i="6" s="1"/>
  <c r="T334" i="6"/>
  <c r="Q334" i="6"/>
  <c r="H334" i="6"/>
  <c r="T333" i="6"/>
  <c r="Q333" i="6"/>
  <c r="H333" i="6"/>
  <c r="W333" i="6" s="1"/>
  <c r="T332" i="6"/>
  <c r="Q332" i="6"/>
  <c r="H332" i="6"/>
  <c r="W332" i="6" s="1"/>
  <c r="T331" i="6"/>
  <c r="Q331" i="6"/>
  <c r="H331" i="6"/>
  <c r="W331" i="6" s="1"/>
  <c r="T330" i="6"/>
  <c r="Q330" i="6"/>
  <c r="H330" i="6"/>
  <c r="W330" i="6" s="1"/>
  <c r="T329" i="6"/>
  <c r="Q329" i="6"/>
  <c r="H329" i="6"/>
  <c r="W329" i="6" s="1"/>
  <c r="T328" i="6"/>
  <c r="Q328" i="6"/>
  <c r="H328" i="6"/>
  <c r="W328" i="6" s="1"/>
  <c r="T327" i="6"/>
  <c r="Q327" i="6"/>
  <c r="H327" i="6"/>
  <c r="W327" i="6" s="1"/>
  <c r="J309" i="6"/>
  <c r="J307" i="6"/>
  <c r="J290" i="6"/>
  <c r="J262" i="6"/>
  <c r="J257" i="6"/>
  <c r="J242" i="6"/>
  <c r="I356" i="6" l="1"/>
  <c r="K356" i="6" s="1"/>
  <c r="Z359" i="6"/>
  <c r="Z342" i="6"/>
  <c r="Z352" i="6"/>
  <c r="Z335" i="6"/>
  <c r="L356" i="6"/>
  <c r="N356" i="6" s="1"/>
  <c r="K352" i="6"/>
  <c r="K359" i="6"/>
  <c r="N359" i="6"/>
  <c r="N352" i="6"/>
  <c r="Q342" i="6"/>
  <c r="Q336" i="6"/>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40"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<sst xmlns="http://schemas.openxmlformats.org/spreadsheetml/2006/main" count="7621" uniqueCount="1327">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</sst>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3" fillId="0" borderId="25" xfId="0" applyNumberFormat="1" applyFont="1" applyBorder="1" applyAlignment="1">
      <alignment horizontal="left"/>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3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1066</v>
      </c>
      <c r="K106" s="18"/>
      <c r="L106" s="18"/>
      <c r="M106" s="24"/>
      <c r="N106" s="893"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1077</v>
      </c>
      <c r="K107" s="18"/>
      <c r="L107" s="24" t="s">
        <v>340</v>
      </c>
      <c r="M107" s="24" t="s">
        <v>342</v>
      </c>
      <c r="N107" s="894"/>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3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647" zoomScale="87" zoomScaleNormal="87" workbookViewId="0">
      <selection activeCell="K653" sqref="K653:K66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69"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69"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69"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69"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69"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69"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69"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69"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69"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69"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69"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69"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69"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69"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69"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69"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3">
        <f t="shared" ref="L717" si="182">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1262</v>
      </c>
      <c r="H719" s="202" t="s">
        <v>1227</v>
      </c>
      <c r="I719" s="233">
        <v>1</v>
      </c>
      <c r="J719" s="233">
        <v>0.7</v>
      </c>
      <c r="K719" s="233">
        <v>115</v>
      </c>
      <c r="L719" s="733">
        <f t="shared" ref="L719:L720" si="183">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1092</v>
      </c>
      <c r="H720" s="202" t="s">
        <v>758</v>
      </c>
      <c r="I720" s="233">
        <v>1</v>
      </c>
      <c r="J720" s="233">
        <v>1.3</v>
      </c>
      <c r="K720" s="233">
        <v>100</v>
      </c>
      <c r="L720" s="733">
        <f t="shared" si="183"/>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3">
        <f t="shared" ref="J776:J778" si="184">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3">
        <f t="shared" si="184"/>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3">
        <f t="shared" si="184"/>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895"/>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895"/>
      <c r="I792" s="18"/>
      <c r="J792" s="896" t="s">
        <v>1025</v>
      </c>
      <c r="K792" s="897"/>
      <c r="L792" s="897"/>
      <c r="M792" s="897"/>
      <c r="N792" s="897"/>
      <c r="O792" s="897"/>
      <c r="P792" s="897"/>
      <c r="Q792" s="897"/>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895"/>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1002</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1112</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1003</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1004</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1005</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3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3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3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3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3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3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3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3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3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3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3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3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3" customHeight="1" x14ac:dyDescent="0.35">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x14ac:dyDescent="0.3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x14ac:dyDescent="0.3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3" customHeight="1" x14ac:dyDescent="0.3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x14ac:dyDescent="0.3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x14ac:dyDescent="0.3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3" customHeight="1" x14ac:dyDescent="0.3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3" customHeight="1" x14ac:dyDescent="0.3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3" customHeight="1" x14ac:dyDescent="0.3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3" customHeight="1" x14ac:dyDescent="0.3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3" customHeight="1" x14ac:dyDescent="0.3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3" customHeight="1" x14ac:dyDescent="0.3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3" customHeight="1" x14ac:dyDescent="0.3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3" customHeight="1" x14ac:dyDescent="0.3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3" customHeight="1" x14ac:dyDescent="0.3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3" customHeight="1" x14ac:dyDescent="0.3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3" customHeight="1" x14ac:dyDescent="0.3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3" customHeight="1" x14ac:dyDescent="0.3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3" customHeight="1" outlineLevel="1" x14ac:dyDescent="0.3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3" customHeight="1" outlineLevel="1" x14ac:dyDescent="0.3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3" customHeight="1" outlineLevel="1" x14ac:dyDescent="0.3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3" customHeight="1" outlineLevel="1" x14ac:dyDescent="0.3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3" customHeight="1" outlineLevel="1" x14ac:dyDescent="0.3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3" customHeight="1" outlineLevel="1" x14ac:dyDescent="0.3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3" customHeight="1" outlineLevel="1" x14ac:dyDescent="0.3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3" customHeight="1" outlineLevel="1" x14ac:dyDescent="0.3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3" customHeight="1" outlineLevel="1" x14ac:dyDescent="0.3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3" customHeight="1" outlineLevel="1" x14ac:dyDescent="0.3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3" customHeight="1" outlineLevel="1" x14ac:dyDescent="0.3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3" customHeight="1" outlineLevel="1" x14ac:dyDescent="0.3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3" customHeight="1" outlineLevel="1" x14ac:dyDescent="0.3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3" customHeight="1" outlineLevel="1" x14ac:dyDescent="0.3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3" customHeight="1" outlineLevel="1" x14ac:dyDescent="0.3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3" customHeight="1" outlineLevel="1" x14ac:dyDescent="0.3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3" customHeight="1" outlineLevel="1" x14ac:dyDescent="0.3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3" customHeight="1" outlineLevel="1" x14ac:dyDescent="0.3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3" customHeight="1" outlineLevel="1" x14ac:dyDescent="0.3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3" customHeight="1" outlineLevel="1" x14ac:dyDescent="0.3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3" customHeight="1" outlineLevel="1" x14ac:dyDescent="0.3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3" customHeight="1" outlineLevel="1" x14ac:dyDescent="0.3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3" customHeight="1" outlineLevel="1" x14ac:dyDescent="0.3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3" customHeight="1" outlineLevel="1" x14ac:dyDescent="0.3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3" customHeight="1" outlineLevel="1" x14ac:dyDescent="0.3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3" customHeight="1" outlineLevel="1" x14ac:dyDescent="0.3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3" customHeight="1" outlineLevel="1" x14ac:dyDescent="0.3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3" customHeight="1" outlineLevel="1" x14ac:dyDescent="0.3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3" customHeight="1" outlineLevel="1" x14ac:dyDescent="0.3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3" customHeight="1" outlineLevel="1" x14ac:dyDescent="0.3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3" customHeight="1" outlineLevel="1" x14ac:dyDescent="0.3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3" customHeight="1" outlineLevel="1" x14ac:dyDescent="0.3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3" customHeight="1" outlineLevel="1" x14ac:dyDescent="0.3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3" customHeight="1" outlineLevel="1" x14ac:dyDescent="0.3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3" customHeight="1" outlineLevel="1" x14ac:dyDescent="0.3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3" customHeight="1" outlineLevel="1" x14ac:dyDescent="0.3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3" customHeight="1" outlineLevel="1" x14ac:dyDescent="0.3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3" customHeight="1" outlineLevel="1" x14ac:dyDescent="0.3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3" customHeight="1" outlineLevel="1" x14ac:dyDescent="0.3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3" customHeight="1" outlineLevel="1" x14ac:dyDescent="0.3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3" customHeight="1" outlineLevel="1" x14ac:dyDescent="0.3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3" customHeight="1" outlineLevel="1" x14ac:dyDescent="0.3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3" customHeight="1" outlineLevel="1" x14ac:dyDescent="0.3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3" customHeight="1" outlineLevel="1" x14ac:dyDescent="0.3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3" customHeight="1" outlineLevel="1" x14ac:dyDescent="0.3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3" customHeight="1" outlineLevel="1" x14ac:dyDescent="0.3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3" customHeight="1" outlineLevel="1" x14ac:dyDescent="0.3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3" customHeight="1" outlineLevel="1" x14ac:dyDescent="0.3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3" customHeight="1" outlineLevel="1" x14ac:dyDescent="0.3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3" customHeight="1" outlineLevel="1" x14ac:dyDescent="0.3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3" customHeight="1" outlineLevel="1" x14ac:dyDescent="0.3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3" customHeight="1" outlineLevel="1" x14ac:dyDescent="0.3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3" customHeight="1" outlineLevel="1" x14ac:dyDescent="0.3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3" customHeight="1" outlineLevel="1" x14ac:dyDescent="0.3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3" customHeight="1" outlineLevel="1" x14ac:dyDescent="0.3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3" customHeight="1" outlineLevel="1" x14ac:dyDescent="0.3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3" customHeight="1" outlineLevel="1" x14ac:dyDescent="0.3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3" customHeight="1" outlineLevel="1" x14ac:dyDescent="0.3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3" customHeight="1" outlineLevel="1" x14ac:dyDescent="0.3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3" customHeight="1" outlineLevel="1" x14ac:dyDescent="0.3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3" customHeight="1" outlineLevel="1" x14ac:dyDescent="0.3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3" customHeight="1" outlineLevel="1" x14ac:dyDescent="0.3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3" customHeight="1" outlineLevel="1" x14ac:dyDescent="0.3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3" customHeight="1" outlineLevel="1" x14ac:dyDescent="0.3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3" customHeight="1" outlineLevel="1" x14ac:dyDescent="0.3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3" customHeight="1" outlineLevel="1" x14ac:dyDescent="0.3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3" customHeight="1" outlineLevel="1" x14ac:dyDescent="0.3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3" customHeight="1" outlineLevel="1" x14ac:dyDescent="0.3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3" customHeight="1" outlineLevel="1" x14ac:dyDescent="0.3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3" customHeight="1" outlineLevel="1" x14ac:dyDescent="0.3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3" customHeight="1" outlineLevel="1" x14ac:dyDescent="0.3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3" customHeight="1" outlineLevel="1" x14ac:dyDescent="0.3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3" customHeight="1" outlineLevel="1" x14ac:dyDescent="0.3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3" customHeight="1" outlineLevel="1" x14ac:dyDescent="0.3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3" customHeight="1" outlineLevel="1" x14ac:dyDescent="0.3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3" customHeight="1" outlineLevel="1" x14ac:dyDescent="0.3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3" customHeight="1" outlineLevel="1" x14ac:dyDescent="0.3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3" customHeight="1" outlineLevel="1" x14ac:dyDescent="0.3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3" customHeight="1" outlineLevel="1" x14ac:dyDescent="0.3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3" customHeight="1" outlineLevel="1" x14ac:dyDescent="0.3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3" customHeight="1" outlineLevel="1" x14ac:dyDescent="0.3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3" customHeight="1" outlineLevel="1" x14ac:dyDescent="0.3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3" customHeight="1" outlineLevel="1" x14ac:dyDescent="0.3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3" customHeight="1" outlineLevel="1" x14ac:dyDescent="0.3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3" customHeight="1" outlineLevel="1" x14ac:dyDescent="0.3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3" customHeight="1" outlineLevel="1" x14ac:dyDescent="0.3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3" customHeight="1" outlineLevel="1" x14ac:dyDescent="0.3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3" customHeight="1" outlineLevel="1" x14ac:dyDescent="0.3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3" customHeight="1" outlineLevel="1" x14ac:dyDescent="0.3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3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8" t="s">
        <v>756</v>
      </c>
      <c r="H95" s="898"/>
      <c r="I95" s="898"/>
      <c r="J95" s="898"/>
      <c r="K95" s="898" t="s">
        <v>757</v>
      </c>
      <c r="L95" s="898"/>
      <c r="M95" s="898" t="s">
        <v>758</v>
      </c>
      <c r="N95" s="898"/>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99" t="s">
        <v>1236</v>
      </c>
      <c r="I61" s="900"/>
      <c r="J61" s="900"/>
      <c r="K61" s="900"/>
      <c r="L61" s="900"/>
      <c r="M61" s="900"/>
      <c r="N61" s="900"/>
      <c r="O61" s="900"/>
      <c r="P61" s="900"/>
      <c r="Q61" s="900"/>
      <c r="R61" s="900"/>
      <c r="S61" s="900"/>
      <c r="T61" s="901"/>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2" t="s">
        <v>1060</v>
      </c>
      <c r="H598" s="902"/>
      <c r="I598" s="902"/>
      <c r="J598" s="902"/>
      <c r="K598" s="902"/>
      <c r="L598" s="902"/>
      <c r="M598" s="902"/>
      <c r="N598" s="902"/>
      <c r="O598" s="902"/>
      <c r="P598" s="902"/>
      <c r="Q598" s="902"/>
      <c r="R598" s="902"/>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896"/>
      <c r="M742" s="897"/>
      <c r="N742" s="897"/>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99" t="s">
        <v>1237</v>
      </c>
      <c r="I60" s="900"/>
      <c r="J60" s="900"/>
      <c r="K60" s="900"/>
      <c r="L60" s="900"/>
      <c r="M60" s="900"/>
      <c r="N60" s="900"/>
      <c r="O60" s="900"/>
      <c r="P60" s="900"/>
      <c r="Q60" s="900"/>
      <c r="R60" s="900"/>
      <c r="S60" s="900"/>
      <c r="T60" s="901"/>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2" t="s">
        <v>1060</v>
      </c>
      <c r="H588" s="902"/>
      <c r="I588" s="902"/>
      <c r="J588" s="902"/>
      <c r="K588" s="902"/>
      <c r="L588" s="902"/>
      <c r="M588" s="902"/>
      <c r="N588" s="902"/>
      <c r="O588" s="902"/>
      <c r="P588" s="902"/>
      <c r="Q588" s="902"/>
      <c r="R588" s="902"/>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6"/>
      <c r="M732" s="897"/>
      <c r="N732" s="897"/>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8"/>
      <c r="F99" s="903"/>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3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0" t="s">
        <v>1228</v>
      </c>
      <c r="K11" s="911"/>
      <c r="L11" s="911"/>
      <c r="M11" s="911"/>
      <c r="N11" s="911"/>
      <c r="O11" s="911"/>
      <c r="P11" s="911"/>
      <c r="Q11" s="911"/>
      <c r="R11" s="911"/>
      <c r="S11" s="911"/>
      <c r="T11" s="911"/>
      <c r="U11" s="911"/>
      <c r="V11" s="911"/>
      <c r="W11" s="911"/>
      <c r="X11" s="912"/>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3" t="s">
        <v>1238</v>
      </c>
      <c r="K12" s="913"/>
      <c r="L12" s="913"/>
      <c r="M12" s="913"/>
      <c r="N12" s="913"/>
      <c r="O12" s="913"/>
      <c r="P12" s="913"/>
      <c r="Q12" s="913"/>
      <c r="R12" s="913"/>
      <c r="S12" s="913"/>
      <c r="T12" s="913"/>
      <c r="U12" s="913"/>
      <c r="V12" s="913"/>
      <c r="W12" s="913"/>
      <c r="X12" s="913"/>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3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3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3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3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3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3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3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3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3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3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47" t="s">
        <v>939</v>
      </c>
      <c r="K216" s="947"/>
      <c r="L216" s="947" t="s">
        <v>938</v>
      </c>
      <c r="M216" s="947"/>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4" t="s">
        <v>514</v>
      </c>
      <c r="AD251" s="915"/>
      <c r="AE251" s="915"/>
      <c r="AF251" s="916"/>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7"/>
      <c r="AD252" s="918"/>
      <c r="AE252" s="918"/>
      <c r="AF252" s="919"/>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0"/>
      <c r="AD253" s="921"/>
      <c r="AE253" s="921"/>
      <c r="AF253" s="922"/>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4" t="s">
        <v>1096</v>
      </c>
      <c r="AD254" s="915"/>
      <c r="AE254" s="915"/>
      <c r="AF254" s="916"/>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0"/>
      <c r="AD255" s="921"/>
      <c r="AE255" s="921"/>
      <c r="AF255" s="922"/>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3" t="s">
        <v>1033</v>
      </c>
      <c r="P339" s="924"/>
      <c r="Q339" s="924"/>
      <c r="R339" s="924"/>
      <c r="S339" s="924"/>
      <c r="T339" s="924"/>
      <c r="U339" s="924"/>
      <c r="V339" s="924"/>
      <c r="W339" s="924"/>
      <c r="X339" s="925"/>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6"/>
      <c r="P340" s="927"/>
      <c r="Q340" s="927"/>
      <c r="R340" s="927"/>
      <c r="S340" s="927"/>
      <c r="T340" s="927"/>
      <c r="U340" s="927"/>
      <c r="V340" s="927"/>
      <c r="W340" s="927"/>
      <c r="X340" s="928"/>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1108</v>
      </c>
      <c r="I341" s="283">
        <v>1</v>
      </c>
      <c r="J341" s="283" t="b">
        <f>COUNTA(K341:M341)&gt;0</f>
        <v>0</v>
      </c>
      <c r="K341" s="300"/>
      <c r="L341" s="300"/>
      <c r="M341" s="300"/>
      <c r="N341" s="283"/>
      <c r="O341" s="926"/>
      <c r="P341" s="927"/>
      <c r="Q341" s="927"/>
      <c r="R341" s="927"/>
      <c r="S341" s="927"/>
      <c r="T341" s="927"/>
      <c r="U341" s="927"/>
      <c r="V341" s="927"/>
      <c r="W341" s="927"/>
      <c r="X341" s="928"/>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29"/>
      <c r="P342" s="930"/>
      <c r="Q342" s="930"/>
      <c r="R342" s="930"/>
      <c r="S342" s="930"/>
      <c r="T342" s="930"/>
      <c r="U342" s="930"/>
      <c r="V342" s="930"/>
      <c r="W342" s="930"/>
      <c r="X342" s="931"/>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2" t="s">
        <v>910</v>
      </c>
      <c r="Q405" s="932"/>
      <c r="R405" s="932"/>
      <c r="S405" s="932"/>
      <c r="T405" s="932"/>
      <c r="U405" s="932"/>
      <c r="V405" s="932"/>
      <c r="W405" s="932"/>
      <c r="X405" s="932"/>
      <c r="Y405" s="932"/>
      <c r="Z405" s="933"/>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4"/>
      <c r="Q406" s="934"/>
      <c r="R406" s="934"/>
      <c r="S406" s="934"/>
      <c r="T406" s="934"/>
      <c r="U406" s="934"/>
      <c r="V406" s="934"/>
      <c r="W406" s="934"/>
      <c r="X406" s="934"/>
      <c r="Y406" s="934"/>
      <c r="Z406" s="935"/>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34"/>
      <c r="Q407" s="934"/>
      <c r="R407" s="934"/>
      <c r="S407" s="934"/>
      <c r="T407" s="934"/>
      <c r="U407" s="934"/>
      <c r="V407" s="934"/>
      <c r="W407" s="934"/>
      <c r="X407" s="934"/>
      <c r="Y407" s="934"/>
      <c r="Z407" s="935"/>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34"/>
      <c r="Q408" s="934"/>
      <c r="R408" s="934"/>
      <c r="S408" s="934"/>
      <c r="T408" s="934"/>
      <c r="U408" s="934"/>
      <c r="V408" s="934"/>
      <c r="W408" s="934"/>
      <c r="X408" s="934"/>
      <c r="Y408" s="934"/>
      <c r="Z408" s="935"/>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34"/>
      <c r="Q409" s="934"/>
      <c r="R409" s="934"/>
      <c r="S409" s="934"/>
      <c r="T409" s="934"/>
      <c r="U409" s="934"/>
      <c r="V409" s="934"/>
      <c r="W409" s="934"/>
      <c r="X409" s="934"/>
      <c r="Y409" s="934"/>
      <c r="Z409" s="935"/>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4"/>
      <c r="Q410" s="934"/>
      <c r="R410" s="934"/>
      <c r="S410" s="934"/>
      <c r="T410" s="934"/>
      <c r="U410" s="934"/>
      <c r="V410" s="934"/>
      <c r="W410" s="934"/>
      <c r="X410" s="934"/>
      <c r="Y410" s="934"/>
      <c r="Z410" s="935"/>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4"/>
      <c r="Q411" s="934"/>
      <c r="R411" s="934"/>
      <c r="S411" s="934"/>
      <c r="T411" s="934"/>
      <c r="U411" s="934"/>
      <c r="V411" s="934"/>
      <c r="W411" s="934"/>
      <c r="X411" s="934"/>
      <c r="Y411" s="934"/>
      <c r="Z411" s="935"/>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6"/>
      <c r="Q412" s="936"/>
      <c r="R412" s="936"/>
      <c r="S412" s="936"/>
      <c r="T412" s="936"/>
      <c r="U412" s="936"/>
      <c r="V412" s="936"/>
      <c r="W412" s="936"/>
      <c r="X412" s="936"/>
      <c r="Y412" s="936"/>
      <c r="Z412" s="937"/>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8" t="s">
        <v>1207</v>
      </c>
      <c r="T848" s="939"/>
      <c r="U848" s="939"/>
      <c r="V848" s="939"/>
      <c r="W848" s="940"/>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1"/>
      <c r="T849" s="942"/>
      <c r="U849" s="942"/>
      <c r="V849" s="942"/>
      <c r="W849" s="943"/>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1"/>
      <c r="T850" s="942"/>
      <c r="U850" s="942"/>
      <c r="V850" s="942"/>
      <c r="W850" s="943"/>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1"/>
      <c r="T851" s="942"/>
      <c r="U851" s="942"/>
      <c r="V851" s="942"/>
      <c r="W851" s="943"/>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1"/>
      <c r="T852" s="942"/>
      <c r="U852" s="942"/>
      <c r="V852" s="942"/>
      <c r="W852" s="943"/>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1"/>
      <c r="T853" s="942"/>
      <c r="U853" s="942"/>
      <c r="V853" s="942"/>
      <c r="W853" s="943"/>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1"/>
      <c r="T854" s="942"/>
      <c r="U854" s="942"/>
      <c r="V854" s="942"/>
      <c r="W854" s="943"/>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1"/>
      <c r="T855" s="942"/>
      <c r="U855" s="942"/>
      <c r="V855" s="942"/>
      <c r="W855" s="943"/>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1"/>
      <c r="T856" s="942"/>
      <c r="U856" s="942"/>
      <c r="V856" s="942"/>
      <c r="W856" s="943"/>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1"/>
      <c r="T857" s="942"/>
      <c r="U857" s="942"/>
      <c r="V857" s="942"/>
      <c r="W857" s="943"/>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1"/>
      <c r="T858" s="942"/>
      <c r="U858" s="942"/>
      <c r="V858" s="942"/>
      <c r="W858" s="943"/>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1"/>
      <c r="T859" s="942"/>
      <c r="U859" s="942"/>
      <c r="V859" s="942"/>
      <c r="W859" s="943"/>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1"/>
      <c r="T860" s="942"/>
      <c r="U860" s="942"/>
      <c r="V860" s="942"/>
      <c r="W860" s="943"/>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1"/>
      <c r="T861" s="942"/>
      <c r="U861" s="942"/>
      <c r="V861" s="942"/>
      <c r="W861" s="943"/>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1"/>
      <c r="T862" s="942"/>
      <c r="U862" s="942"/>
      <c r="V862" s="942"/>
      <c r="W862" s="943"/>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1"/>
      <c r="T863" s="942"/>
      <c r="U863" s="942"/>
      <c r="V863" s="942"/>
      <c r="W863" s="943"/>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1"/>
      <c r="T864" s="942"/>
      <c r="U864" s="942"/>
      <c r="V864" s="942"/>
      <c r="W864" s="943"/>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4"/>
      <c r="T865" s="945"/>
      <c r="U865" s="945"/>
      <c r="V865" s="945"/>
      <c r="W865" s="946"/>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04" t="s">
        <v>658</v>
      </c>
      <c r="I888" s="905"/>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06"/>
      <c r="I889" s="907"/>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08"/>
      <c r="I890" s="909"/>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04" t="s">
        <v>664</v>
      </c>
      <c r="I892" s="905"/>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06"/>
      <c r="I893" s="907"/>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08"/>
      <c r="I894" s="909"/>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04" t="s">
        <v>666</v>
      </c>
      <c r="I896" s="905"/>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06"/>
      <c r="I897" s="907"/>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08"/>
      <c r="I898" s="909"/>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04" t="s">
        <v>668</v>
      </c>
      <c r="I900" s="905"/>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06"/>
      <c r="I901" s="907"/>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08"/>
      <c r="I902" s="909"/>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04" t="s">
        <v>670</v>
      </c>
      <c r="I904" s="905"/>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06"/>
      <c r="I905" s="907"/>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08"/>
      <c r="I906" s="909"/>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04"/>
      <c r="I908" s="905"/>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06"/>
      <c r="I909" s="907"/>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08"/>
      <c r="I910" s="909"/>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04"/>
      <c r="I912" s="905"/>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06"/>
      <c r="I913" s="907"/>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08"/>
      <c r="I914" s="909"/>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04"/>
      <c r="I916" s="905"/>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06"/>
      <c r="I917" s="907"/>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08"/>
      <c r="I918" s="909"/>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04" t="s">
        <v>1036</v>
      </c>
      <c r="I920" s="905"/>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06"/>
      <c r="I921" s="907"/>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08"/>
      <c r="I922" s="909"/>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04" t="s">
        <v>1037</v>
      </c>
      <c r="I924" s="905"/>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06"/>
      <c r="I925" s="907"/>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08"/>
      <c r="I926" s="909"/>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04" t="s">
        <v>1038</v>
      </c>
      <c r="I928" s="905"/>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06"/>
      <c r="I929" s="907"/>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08"/>
      <c r="I930" s="909"/>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04" t="s">
        <v>1038</v>
      </c>
      <c r="I932" s="905"/>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06"/>
      <c r="I933" s="907"/>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08"/>
      <c r="I934" s="909"/>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04" t="s">
        <v>1038</v>
      </c>
      <c r="I936" s="905"/>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06"/>
      <c r="I937" s="907"/>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08"/>
      <c r="I938" s="909"/>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04" t="s">
        <v>679</v>
      </c>
      <c r="I940" s="905"/>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06"/>
      <c r="I941" s="907"/>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08"/>
      <c r="I942" s="909"/>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04" t="s">
        <v>681</v>
      </c>
      <c r="I944" s="905"/>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06"/>
      <c r="I945" s="907"/>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08"/>
      <c r="I946" s="909"/>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04" t="s">
        <v>683</v>
      </c>
      <c r="I948" s="905"/>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06"/>
      <c r="I949" s="907"/>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08"/>
      <c r="I950" s="909"/>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04"/>
      <c r="I952" s="905"/>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06"/>
      <c r="I953" s="907"/>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08"/>
      <c r="I954" s="909"/>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04" t="s">
        <v>686</v>
      </c>
      <c r="I956" s="905"/>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06"/>
      <c r="I957" s="907"/>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08"/>
      <c r="I958" s="909"/>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04" t="s">
        <v>688</v>
      </c>
      <c r="I960" s="905"/>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06"/>
      <c r="I961" s="907"/>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08"/>
      <c r="I962" s="909"/>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04" t="s">
        <v>690</v>
      </c>
      <c r="I964" s="905"/>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06"/>
      <c r="I965" s="907"/>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08"/>
      <c r="I966" s="909"/>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04" t="s">
        <v>692</v>
      </c>
      <c r="I968" s="905"/>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06"/>
      <c r="I969" s="907"/>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08"/>
      <c r="I970" s="909"/>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04" t="s">
        <v>694</v>
      </c>
      <c r="I972" s="905"/>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06"/>
      <c r="I973" s="907"/>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08"/>
      <c r="I974" s="909"/>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04" t="s">
        <v>696</v>
      </c>
      <c r="I976" s="905"/>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06"/>
      <c r="I977" s="907"/>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08"/>
      <c r="I978" s="909"/>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04" t="s">
        <v>698</v>
      </c>
      <c r="I980" s="905"/>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06"/>
      <c r="I981" s="907"/>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08"/>
      <c r="I982" s="909"/>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04" t="s">
        <v>700</v>
      </c>
      <c r="I984" s="905"/>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06"/>
      <c r="I985" s="907"/>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08"/>
      <c r="I986" s="909"/>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04" t="s">
        <v>1032</v>
      </c>
      <c r="I988" s="905"/>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06"/>
      <c r="I989" s="907"/>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08"/>
      <c r="I990" s="909"/>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04" t="s">
        <v>702</v>
      </c>
      <c r="I992" s="905"/>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06"/>
      <c r="I993" s="907"/>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08"/>
      <c r="I994" s="909"/>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48" t="s">
        <v>954</v>
      </c>
      <c r="L11" s="949"/>
      <c r="M11" s="949"/>
      <c r="N11" s="949"/>
      <c r="O11" s="949"/>
      <c r="P11" s="949"/>
      <c r="Q11" s="949"/>
      <c r="R11" s="949"/>
      <c r="S11" s="949"/>
      <c r="T11" s="949"/>
      <c r="U11" s="949"/>
      <c r="V11" s="949"/>
      <c r="W11" s="949"/>
      <c r="X11" s="949"/>
      <c r="Y11" s="949"/>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0" t="s">
        <v>1239</v>
      </c>
      <c r="L12" s="951"/>
      <c r="M12" s="951"/>
      <c r="N12" s="951"/>
      <c r="O12" s="951"/>
      <c r="P12" s="951"/>
      <c r="Q12" s="951"/>
      <c r="R12" s="951"/>
      <c r="S12" s="951"/>
      <c r="T12" s="951"/>
      <c r="U12" s="951"/>
      <c r="V12" s="951"/>
      <c r="W12" s="951"/>
      <c r="X12" s="951"/>
      <c r="Y12" s="952"/>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1255</v>
      </c>
    </row>
    <row r="13" spans="1:2" x14ac:dyDescent="0.35">
      <c r="A13" t="s">
        <v>1256</v>
      </c>
      <c r="B13" s="849">
        <v>0.1</v>
      </c>
    </row>
    <row r="14" spans="1:2" ht="9.75" customHeight="1" x14ac:dyDescent="0.35"/>
    <row r="15" spans="1:2" x14ac:dyDescent="0.35">
      <c r="A15" s="66" t="s">
        <v>259</v>
      </c>
    </row>
    <row r="16" spans="1:2" x14ac:dyDescent="0.35">
      <c r="A16" t="s">
        <v>1257</v>
      </c>
      <c r="B16" s="849">
        <v>7.4999999999999997E-2</v>
      </c>
    </row>
    <row r="17" spans="1:2" ht="9.75" customHeight="1" x14ac:dyDescent="0.35"/>
    <row r="18" spans="1:2" x14ac:dyDescent="0.35">
      <c r="A18" t="s">
        <v>1230</v>
      </c>
      <c r="B18" s="849">
        <v>7.4999999999999997E-2</v>
      </c>
    </row>
    <row r="20" spans="1:2" x14ac:dyDescent="0.35">
      <c r="A20" s="66" t="s">
        <v>84</v>
      </c>
    </row>
    <row r="21" spans="1:2" x14ac:dyDescent="0.35">
      <c r="A21" t="s">
        <v>1258</v>
      </c>
      <c r="B21" s="849">
        <v>0.15</v>
      </c>
    </row>
    <row r="22" spans="1:2" ht="9.75" customHeight="1" x14ac:dyDescent="0.35"/>
    <row r="23" spans="1:2" x14ac:dyDescent="0.35">
      <c r="A23" t="s">
        <v>1229</v>
      </c>
      <c r="B23" s="84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1170</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1170</v>
      </c>
      <c r="B45" s="205">
        <v>1</v>
      </c>
    </row>
    <row r="47" spans="1:2" x14ac:dyDescent="0.35">
      <c r="A47" t="s">
        <v>1254</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1170</v>
      </c>
      <c r="B56" s="205">
        <v>1</v>
      </c>
    </row>
    <row r="58" spans="1:3" x14ac:dyDescent="0.35">
      <c r="A58" s="66" t="s">
        <v>87</v>
      </c>
    </row>
    <row r="59" spans="1:3" x14ac:dyDescent="0.35">
      <c r="A59" t="s">
        <v>88</v>
      </c>
      <c r="B59" s="729">
        <f>MIN(364,INT((C59 - DATE(YEAR(C59),1,1))))</f>
        <v>104</v>
      </c>
      <c r="C59" s="75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abSelected="1" topLeftCell="A321" zoomScale="80" zoomScaleNormal="80" workbookViewId="0">
      <selection activeCell="X350" sqref="X350:X358"/>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3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3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3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3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3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3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3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35">
      <c r="A246" s="7"/>
      <c r="B246" s="8"/>
      <c r="C246" s="18"/>
      <c r="D246" s="18"/>
      <c r="E246" s="18"/>
      <c r="F246" s="27"/>
      <c r="G246" s="28"/>
      <c r="H246" s="28" t="s">
        <v>976</v>
      </c>
      <c r="I246" s="699" t="str">
        <f>H130</f>
        <v>Harv</v>
      </c>
      <c r="J246" s="655">
        <v>2.56</v>
      </c>
      <c r="K246" s="655">
        <v>7.88</v>
      </c>
      <c r="L246" s="888">
        <f>K246</f>
        <v>7.88</v>
      </c>
      <c r="M246" s="888">
        <f t="shared" ref="M246:P248" si="9">L246</f>
        <v>7.88</v>
      </c>
      <c r="N246" s="888">
        <f t="shared" si="9"/>
        <v>7.88</v>
      </c>
      <c r="O246" s="888">
        <f t="shared" si="9"/>
        <v>7.88</v>
      </c>
      <c r="P246" s="888">
        <f t="shared" si="9"/>
        <v>7.88</v>
      </c>
      <c r="Q246" s="29"/>
      <c r="R246" s="29"/>
      <c r="S246" s="29"/>
      <c r="T246" s="29"/>
      <c r="U246" s="29"/>
      <c r="V246" s="29"/>
      <c r="W246" s="29"/>
      <c r="X246" s="29"/>
      <c r="Y246" s="29"/>
      <c r="Z246" s="29"/>
      <c r="AA246" s="31"/>
      <c r="AB246" s="17"/>
      <c r="AC246" s="9"/>
      <c r="AD246" s="9"/>
      <c r="AE246" s="9"/>
    </row>
    <row r="247" spans="1:31" customFormat="1" outlineLevel="1" x14ac:dyDescent="0.3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3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 t="shared" si="9"/>
        <v>7.88</v>
      </c>
      <c r="Q248" s="29"/>
      <c r="R248" s="29"/>
      <c r="S248" s="29"/>
      <c r="T248" s="29"/>
      <c r="U248" s="29"/>
      <c r="V248" s="29"/>
      <c r="W248" s="29"/>
      <c r="X248" s="29"/>
      <c r="Y248" s="29"/>
      <c r="Z248" s="29"/>
      <c r="AA248" s="31"/>
      <c r="AB248" s="17"/>
      <c r="AC248" s="9"/>
      <c r="AD248" s="9"/>
      <c r="AE248" s="9"/>
    </row>
    <row r="249" spans="1:31"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3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3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3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3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3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35">
      <c r="A255" s="7"/>
      <c r="B255" s="8"/>
      <c r="C255" s="18"/>
      <c r="D255" s="18"/>
      <c r="E255" s="18"/>
      <c r="F255" s="27"/>
      <c r="G255" s="28"/>
      <c r="H255" s="28" t="s">
        <v>1266</v>
      </c>
      <c r="I255" s="953"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35">
      <c r="A256" s="7"/>
      <c r="B256" s="8"/>
      <c r="C256" s="18"/>
      <c r="D256" s="18"/>
      <c r="E256" s="18"/>
      <c r="F256" s="27"/>
      <c r="G256" s="28"/>
      <c r="H256" s="28" t="s">
        <v>1267</v>
      </c>
      <c r="I256" s="953"/>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35">
      <c r="A257" s="7"/>
      <c r="B257" s="8"/>
      <c r="C257" s="18"/>
      <c r="D257" s="18"/>
      <c r="E257" s="18"/>
      <c r="F257" s="27"/>
      <c r="G257" s="28"/>
      <c r="H257" s="28" t="s">
        <v>1268</v>
      </c>
      <c r="I257" s="953"/>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3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3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3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3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3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3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3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3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3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3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3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3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3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3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3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3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3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3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3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3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3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3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3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3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3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3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35">
      <c r="A288" s="7"/>
      <c r="B288" s="8"/>
      <c r="C288" s="18"/>
      <c r="D288" s="18"/>
      <c r="E288" s="18"/>
      <c r="F288" s="27"/>
      <c r="G288" s="28"/>
      <c r="H288" s="28" t="s">
        <v>1266</v>
      </c>
      <c r="I288" s="953"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35">
      <c r="A289" s="7"/>
      <c r="B289" s="8"/>
      <c r="C289" s="18"/>
      <c r="D289" s="18"/>
      <c r="E289" s="18"/>
      <c r="F289" s="27"/>
      <c r="G289" s="28"/>
      <c r="H289" s="28" t="s">
        <v>1267</v>
      </c>
      <c r="I289" s="953"/>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35">
      <c r="A290" s="7"/>
      <c r="B290" s="8"/>
      <c r="C290" s="18"/>
      <c r="D290" s="18"/>
      <c r="E290" s="18"/>
      <c r="F290" s="27"/>
      <c r="G290" s="28"/>
      <c r="H290" s="28" t="s">
        <v>1268</v>
      </c>
      <c r="I290" s="953"/>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3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3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3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3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3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3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3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3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3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3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3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3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3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3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3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3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3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3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3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3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3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3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3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3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3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3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3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35">
      <c r="A324" s="7"/>
      <c r="B324" s="8"/>
      <c r="C324" s="18"/>
      <c r="D324" s="18"/>
      <c r="E324" s="18"/>
      <c r="F324" s="27"/>
      <c r="G324" s="642" t="s">
        <v>975</v>
      </c>
      <c r="H324" s="35"/>
      <c r="I324" s="958" t="s">
        <v>1326</v>
      </c>
      <c r="J324" s="959"/>
      <c r="K324" s="959"/>
      <c r="L324" s="959"/>
      <c r="M324" s="959"/>
      <c r="N324" s="959"/>
      <c r="O324" s="959"/>
      <c r="P324" s="959"/>
      <c r="Q324" s="960"/>
      <c r="R324" s="58"/>
      <c r="S324" s="33"/>
      <c r="T324" s="33"/>
      <c r="U324" s="33"/>
      <c r="V324" s="33"/>
      <c r="W324" s="33"/>
      <c r="X324" s="33"/>
      <c r="Y324" s="33"/>
      <c r="Z324" s="58"/>
      <c r="AA324" s="33"/>
      <c r="AB324" s="17"/>
      <c r="AC324" s="9"/>
      <c r="AD324" s="9"/>
      <c r="AE324" s="9"/>
    </row>
    <row r="325" spans="1:31" customFormat="1" ht="12" customHeight="1" outlineLevel="1" x14ac:dyDescent="0.35">
      <c r="A325" s="7"/>
      <c r="B325" s="8"/>
      <c r="C325" s="18"/>
      <c r="D325" s="18"/>
      <c r="E325" s="18"/>
      <c r="F325" s="27"/>
      <c r="G325" s="642"/>
      <c r="H325" s="35"/>
      <c r="I325" s="961" t="s">
        <v>70</v>
      </c>
      <c r="J325" s="962"/>
      <c r="K325" s="963"/>
      <c r="L325" s="964" t="s">
        <v>67</v>
      </c>
      <c r="M325" s="965"/>
      <c r="N325" s="966"/>
      <c r="O325" s="967" t="s">
        <v>316</v>
      </c>
      <c r="P325" s="968"/>
      <c r="Q325" s="969"/>
      <c r="R325" s="58"/>
      <c r="S325" s="954" t="s">
        <v>999</v>
      </c>
      <c r="T325" s="956" t="s">
        <v>998</v>
      </c>
      <c r="U325" s="891"/>
      <c r="V325" s="891"/>
      <c r="W325" s="891"/>
      <c r="X325" s="970" t="s">
        <v>1325</v>
      </c>
      <c r="Y325" s="891"/>
      <c r="Z325" s="58"/>
      <c r="AA325" s="33"/>
      <c r="AB325" s="17"/>
      <c r="AC325" s="9"/>
      <c r="AD325" s="9"/>
      <c r="AE325" s="9"/>
    </row>
    <row r="326" spans="1:31" customFormat="1" ht="12" customHeight="1" outlineLevel="1" x14ac:dyDescent="0.3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5"/>
      <c r="T326" s="957"/>
      <c r="U326" s="891"/>
      <c r="V326" s="892" t="str">
        <f>IF(ISBLANK(G326),"",G326)</f>
        <v/>
      </c>
      <c r="W326" s="892" t="str">
        <f>IF(ISBLANK(H326),"",H326)</f>
        <v/>
      </c>
      <c r="X326" s="699" t="s">
        <v>1021</v>
      </c>
      <c r="Y326" s="699" t="s">
        <v>1022</v>
      </c>
      <c r="Z326" s="699" t="s">
        <v>1023</v>
      </c>
      <c r="AA326" s="33"/>
      <c r="AB326" s="17"/>
      <c r="AC326" s="9"/>
      <c r="AD326" s="9"/>
      <c r="AE326" s="9"/>
    </row>
    <row r="327" spans="1:31" customFormat="1" ht="12" customHeight="1" outlineLevel="1" x14ac:dyDescent="0.35">
      <c r="A327" s="7"/>
      <c r="B327" s="8"/>
      <c r="C327" s="18">
        <v>0</v>
      </c>
      <c r="D327" s="18"/>
      <c r="E327" s="18"/>
      <c r="F327" s="27"/>
      <c r="G327" s="28" t="s">
        <v>1324</v>
      </c>
      <c r="H327" s="665" t="str">
        <f>General!$G$17</f>
        <v>b</v>
      </c>
      <c r="I327" s="884">
        <f>I$340</f>
        <v>-22.445704693575912</v>
      </c>
      <c r="J327" s="651"/>
      <c r="K327" s="703">
        <f>I327</f>
        <v>-22.445704693575912</v>
      </c>
      <c r="L327" s="884">
        <f t="shared" ref="L327:M328" si="25">L$340</f>
        <v>16.443612688413655</v>
      </c>
      <c r="M327" s="651"/>
      <c r="N327" s="702">
        <f>L327</f>
        <v>16.443612688413655</v>
      </c>
      <c r="O327" s="884">
        <f t="shared" ref="O327:P328" si="26">O$340</f>
        <v>59.381535805420377</v>
      </c>
      <c r="P327" s="651"/>
      <c r="Q327" s="702">
        <f>O327</f>
        <v>59.381535805420377</v>
      </c>
      <c r="R327" s="58"/>
      <c r="S327" s="884">
        <f t="shared" ref="S327:S328" si="27">S$340</f>
        <v>2158</v>
      </c>
      <c r="T327" s="662">
        <f t="shared" ref="T327" si="28">S327/$H$173</f>
        <v>2295.744680851064</v>
      </c>
      <c r="U327" s="891"/>
      <c r="V327" s="892" t="str">
        <f>IF(ISBLANK(G327),"",G327)</f>
        <v>CSIRO</v>
      </c>
      <c r="W327" s="892" t="str">
        <f>IF(ISBLANK(H327),"",H327)</f>
        <v>b</v>
      </c>
      <c r="X327" s="651" t="b">
        <v>0</v>
      </c>
      <c r="Y327" s="651" t="b">
        <v>0</v>
      </c>
      <c r="Z327" s="703" t="b">
        <f>X327</f>
        <v>0</v>
      </c>
      <c r="AA327" s="33"/>
      <c r="AB327" s="17"/>
      <c r="AC327" s="9"/>
      <c r="AD327" s="9"/>
      <c r="AE327" s="9"/>
    </row>
    <row r="328" spans="1:31" customFormat="1" ht="12" customHeight="1" outlineLevel="1" x14ac:dyDescent="0.35">
      <c r="A328" s="7"/>
      <c r="B328" s="8"/>
      <c r="C328" s="18"/>
      <c r="D328" s="18"/>
      <c r="E328" s="18"/>
      <c r="F328" s="27"/>
      <c r="G328" s="28"/>
      <c r="H328" s="665" t="str">
        <f>General!$G$18</f>
        <v>bd</v>
      </c>
      <c r="I328" s="884">
        <f>I$340</f>
        <v>-22.445704693575912</v>
      </c>
      <c r="J328" s="651"/>
      <c r="K328" s="703">
        <f t="shared" ref="K328:K343" si="29">I328</f>
        <v>-22.445704693575912</v>
      </c>
      <c r="L328" s="884">
        <f t="shared" si="25"/>
        <v>16.443612688413655</v>
      </c>
      <c r="M328" s="651"/>
      <c r="N328" s="702">
        <f t="shared" ref="N328:N343" si="30">L328</f>
        <v>16.443612688413655</v>
      </c>
      <c r="O328" s="884">
        <f t="shared" si="26"/>
        <v>59.381535805420377</v>
      </c>
      <c r="P328" s="651"/>
      <c r="Q328" s="702">
        <f t="shared" ref="Q328:Q343" si="31">O328</f>
        <v>59.381535805420377</v>
      </c>
      <c r="R328" s="58"/>
      <c r="S328" s="884">
        <f t="shared" si="27"/>
        <v>2158</v>
      </c>
      <c r="T328" s="662">
        <f t="shared" ref="T328" si="32">S328/$H$174</f>
        <v>2295.744680851064</v>
      </c>
      <c r="U328" s="891"/>
      <c r="V328" s="892" t="str">
        <f>IF(ISBLANK(G328),"",G328)</f>
        <v/>
      </c>
      <c r="W328" s="892" t="str">
        <f>IF(ISBLANK(H328),"",H328)</f>
        <v>bd</v>
      </c>
      <c r="X328" s="651" t="b">
        <v>0</v>
      </c>
      <c r="Y328" s="651" t="b">
        <v>0</v>
      </c>
      <c r="Z328" s="703" t="b">
        <f t="shared" ref="Z328:Z343" si="33">X328</f>
        <v>0</v>
      </c>
      <c r="AA328" s="33"/>
      <c r="AB328" s="17"/>
      <c r="AC328" s="9"/>
      <c r="AD328" s="9"/>
      <c r="AE328" s="9"/>
    </row>
    <row r="329" spans="1:31" customFormat="1" ht="12" customHeight="1" outlineLevel="1" x14ac:dyDescent="0.35">
      <c r="A329" s="7"/>
      <c r="B329" s="8"/>
      <c r="C329" s="18"/>
      <c r="D329" s="18"/>
      <c r="E329" s="18"/>
      <c r="F329" s="27"/>
      <c r="G329" s="28"/>
      <c r="H329" s="665" t="str">
        <f>General!$G$19</f>
        <v>f</v>
      </c>
      <c r="I329" s="651"/>
      <c r="J329" s="651"/>
      <c r="K329" s="703">
        <f t="shared" si="29"/>
        <v>0</v>
      </c>
      <c r="L329" s="881"/>
      <c r="M329" s="651"/>
      <c r="N329" s="702">
        <f t="shared" si="30"/>
        <v>0</v>
      </c>
      <c r="O329" s="247"/>
      <c r="P329" s="651"/>
      <c r="Q329" s="702">
        <f t="shared" si="31"/>
        <v>0</v>
      </c>
      <c r="R329" s="58"/>
      <c r="S329" s="247"/>
      <c r="T329" s="662">
        <f t="shared" ref="T329" si="34">S329/$H$175</f>
        <v>0</v>
      </c>
      <c r="U329" s="891"/>
      <c r="V329" s="892" t="str">
        <f>IF(ISBLANK(G329),"",G329)</f>
        <v/>
      </c>
      <c r="W329" s="892" t="str">
        <f>IF(ISBLANK(H329),"",H329)</f>
        <v>f</v>
      </c>
      <c r="X329" s="651" t="b">
        <v>0</v>
      </c>
      <c r="Y329" s="651" t="b">
        <v>0</v>
      </c>
      <c r="Z329" s="703" t="b">
        <f t="shared" si="33"/>
        <v>0</v>
      </c>
      <c r="AA329" s="33"/>
      <c r="AB329" s="17"/>
      <c r="AC329" s="9"/>
      <c r="AD329" s="9"/>
      <c r="AE329" s="9"/>
    </row>
    <row r="330" spans="1:31" customFormat="1" ht="12" customHeight="1" outlineLevel="1" x14ac:dyDescent="0.35">
      <c r="A330" s="7"/>
      <c r="B330" s="8"/>
      <c r="C330" s="18"/>
      <c r="D330" s="18"/>
      <c r="E330" s="18"/>
      <c r="F330" s="27"/>
      <c r="G330" s="28"/>
      <c r="H330" s="665" t="str">
        <f>General!$G$20</f>
        <v>h</v>
      </c>
      <c r="I330" s="651"/>
      <c r="J330" s="651"/>
      <c r="K330" s="703">
        <f t="shared" ref="K330:K339" si="35">I330</f>
        <v>0</v>
      </c>
      <c r="L330" s="881"/>
      <c r="M330" s="651"/>
      <c r="N330" s="702">
        <f t="shared" ref="N330:N339" si="36">L330</f>
        <v>0</v>
      </c>
      <c r="O330" s="247"/>
      <c r="P330" s="651"/>
      <c r="Q330" s="702">
        <f t="shared" si="31"/>
        <v>0</v>
      </c>
      <c r="R330" s="58"/>
      <c r="S330" s="247"/>
      <c r="T330" s="662">
        <f t="shared" ref="T330" si="37">S330/$H$176</f>
        <v>0</v>
      </c>
      <c r="U330" s="891"/>
      <c r="V330" s="892" t="str">
        <f>IF(ISBLANK(G330),"",G330)</f>
        <v/>
      </c>
      <c r="W330" s="892" t="str">
        <f>IF(ISBLANK(H330),"",H330)</f>
        <v>h</v>
      </c>
      <c r="X330" s="651" t="b">
        <v>0</v>
      </c>
      <c r="Y330" s="651" t="b">
        <v>0</v>
      </c>
      <c r="Z330" s="703" t="b">
        <f t="shared" si="33"/>
        <v>0</v>
      </c>
      <c r="AA330" s="33"/>
      <c r="AB330" s="17"/>
      <c r="AC330" s="9"/>
      <c r="AD330" s="9"/>
      <c r="AE330" s="9"/>
    </row>
    <row r="331" spans="1:31" customFormat="1" ht="12" customHeight="1" outlineLevel="1" x14ac:dyDescent="0.35">
      <c r="A331" s="7"/>
      <c r="B331" s="8"/>
      <c r="C331" s="18"/>
      <c r="D331" s="18"/>
      <c r="E331" s="18"/>
      <c r="F331" s="27"/>
      <c r="G331" s="28"/>
      <c r="H331" s="665" t="str">
        <f>General!$G$21</f>
        <v>i</v>
      </c>
      <c r="I331" s="651"/>
      <c r="J331" s="651"/>
      <c r="K331" s="703">
        <f t="shared" si="35"/>
        <v>0</v>
      </c>
      <c r="L331" s="881"/>
      <c r="M331" s="651"/>
      <c r="N331" s="702">
        <f t="shared" si="36"/>
        <v>0</v>
      </c>
      <c r="O331" s="247"/>
      <c r="P331" s="651"/>
      <c r="Q331" s="702">
        <f t="shared" si="31"/>
        <v>0</v>
      </c>
      <c r="R331" s="58"/>
      <c r="S331" s="247"/>
      <c r="T331" s="662">
        <f t="shared" ref="T331" si="38">S331/$H$177</f>
        <v>0</v>
      </c>
      <c r="U331" s="891"/>
      <c r="V331" s="892" t="str">
        <f>IF(ISBLANK(G331),"",G331)</f>
        <v/>
      </c>
      <c r="W331" s="892" t="str">
        <f>IF(ISBLANK(H331),"",H331)</f>
        <v>i</v>
      </c>
      <c r="X331" s="651" t="b">
        <v>0</v>
      </c>
      <c r="Y331" s="651" t="b">
        <v>0</v>
      </c>
      <c r="Z331" s="703" t="b">
        <f t="shared" si="33"/>
        <v>0</v>
      </c>
      <c r="AA331" s="33"/>
      <c r="AB331" s="17"/>
      <c r="AC331" s="9"/>
      <c r="AD331" s="9"/>
      <c r="AE331" s="9"/>
    </row>
    <row r="332" spans="1:31" customFormat="1" ht="12" customHeight="1" outlineLevel="1" x14ac:dyDescent="0.35">
      <c r="A332" s="7"/>
      <c r="B332" s="8"/>
      <c r="C332" s="18"/>
      <c r="D332" s="18"/>
      <c r="E332" s="18"/>
      <c r="F332" s="27"/>
      <c r="G332" s="28"/>
      <c r="H332" s="665" t="str">
        <f>General!$G$22</f>
        <v>k</v>
      </c>
      <c r="I332" s="651"/>
      <c r="J332" s="651"/>
      <c r="K332" s="703">
        <f t="shared" si="35"/>
        <v>0</v>
      </c>
      <c r="L332" s="881"/>
      <c r="M332" s="651"/>
      <c r="N332" s="702">
        <f t="shared" si="36"/>
        <v>0</v>
      </c>
      <c r="O332" s="247"/>
      <c r="P332" s="651"/>
      <c r="Q332" s="702">
        <f t="shared" si="31"/>
        <v>0</v>
      </c>
      <c r="R332" s="58"/>
      <c r="S332" s="247"/>
      <c r="T332" s="662">
        <f t="shared" ref="T332" si="39">S332/$H$178</f>
        <v>0</v>
      </c>
      <c r="U332" s="891"/>
      <c r="V332" s="892" t="str">
        <f>IF(ISBLANK(G332),"",G332)</f>
        <v/>
      </c>
      <c r="W332" s="892" t="str">
        <f>IF(ISBLANK(H332),"",H332)</f>
        <v>k</v>
      </c>
      <c r="X332" s="651" t="b">
        <v>0</v>
      </c>
      <c r="Y332" s="651" t="b">
        <v>0</v>
      </c>
      <c r="Z332" s="703" t="b">
        <f t="shared" si="33"/>
        <v>0</v>
      </c>
      <c r="AA332" s="33"/>
      <c r="AB332" s="17"/>
      <c r="AC332" s="9"/>
      <c r="AD332" s="9"/>
      <c r="AE332" s="9"/>
    </row>
    <row r="333" spans="1:31" customFormat="1" ht="12" customHeight="1" outlineLevel="1" x14ac:dyDescent="0.35">
      <c r="A333" s="7"/>
      <c r="B333" s="8"/>
      <c r="C333" s="18"/>
      <c r="D333" s="18"/>
      <c r="E333" s="18"/>
      <c r="F333" s="27"/>
      <c r="G333" s="28"/>
      <c r="H333" s="665" t="str">
        <f>General!$G$23</f>
        <v>l</v>
      </c>
      <c r="I333" s="651"/>
      <c r="J333" s="651"/>
      <c r="K333" s="703">
        <f t="shared" si="35"/>
        <v>0</v>
      </c>
      <c r="L333" s="881"/>
      <c r="M333" s="651"/>
      <c r="N333" s="702">
        <f t="shared" si="36"/>
        <v>0</v>
      </c>
      <c r="O333" s="247"/>
      <c r="P333" s="651"/>
      <c r="Q333" s="702">
        <f t="shared" si="31"/>
        <v>0</v>
      </c>
      <c r="R333" s="58"/>
      <c r="S333" s="247"/>
      <c r="T333" s="662">
        <f t="shared" ref="T333" si="40">S333/$H$179</f>
        <v>0</v>
      </c>
      <c r="U333" s="891"/>
      <c r="V333" s="892" t="str">
        <f>IF(ISBLANK(G333),"",G333)</f>
        <v/>
      </c>
      <c r="W333" s="892" t="str">
        <f>IF(ISBLANK(H333),"",H333)</f>
        <v>l</v>
      </c>
      <c r="X333" s="651" t="b">
        <v>0</v>
      </c>
      <c r="Y333" s="651" t="b">
        <v>0</v>
      </c>
      <c r="Z333" s="703" t="b">
        <f t="shared" si="33"/>
        <v>0</v>
      </c>
      <c r="AA333" s="33"/>
      <c r="AB333" s="17"/>
      <c r="AC333" s="9"/>
      <c r="AD333" s="9"/>
      <c r="AE333" s="9"/>
    </row>
    <row r="334" spans="1:31" customFormat="1" ht="12" customHeight="1" outlineLevel="1" x14ac:dyDescent="0.35">
      <c r="A334" s="7"/>
      <c r="B334" s="8"/>
      <c r="C334" s="18"/>
      <c r="D334" s="18"/>
      <c r="E334" s="18"/>
      <c r="F334" s="27"/>
      <c r="G334" s="28"/>
      <c r="H334" s="665" t="str">
        <f>General!$G$24</f>
        <v>o</v>
      </c>
      <c r="I334" s="884">
        <f>I$340</f>
        <v>-22.445704693575912</v>
      </c>
      <c r="J334" s="651"/>
      <c r="K334" s="703">
        <f t="shared" si="35"/>
        <v>-22.445704693575912</v>
      </c>
      <c r="L334" s="884">
        <f>L$340</f>
        <v>16.443612688413655</v>
      </c>
      <c r="M334" s="651"/>
      <c r="N334" s="702">
        <f t="shared" si="36"/>
        <v>16.443612688413655</v>
      </c>
      <c r="O334" s="884">
        <f>O$340</f>
        <v>59.381535805420377</v>
      </c>
      <c r="P334" s="651"/>
      <c r="Q334" s="702">
        <f t="shared" si="31"/>
        <v>59.381535805420377</v>
      </c>
      <c r="R334" s="58"/>
      <c r="S334" s="884">
        <f>S$340</f>
        <v>2158</v>
      </c>
      <c r="T334" s="662">
        <f t="shared" ref="T334" si="41">S334/$H$180</f>
        <v>2295.744680851064</v>
      </c>
      <c r="U334" s="891"/>
      <c r="V334" s="892" t="str">
        <f>IF(ISBLANK(G334),"",G334)</f>
        <v/>
      </c>
      <c r="W334" s="892" t="str">
        <f>IF(ISBLANK(H334),"",H334)</f>
        <v>o</v>
      </c>
      <c r="X334" s="651" t="b">
        <v>0</v>
      </c>
      <c r="Y334" s="651" t="b">
        <v>0</v>
      </c>
      <c r="Z334" s="703" t="b">
        <f t="shared" si="33"/>
        <v>0</v>
      </c>
      <c r="AA334" s="33"/>
      <c r="AB334" s="17"/>
      <c r="AC334" s="9"/>
      <c r="AD334" s="9"/>
      <c r="AE334" s="9"/>
    </row>
    <row r="335" spans="1:31" customFormat="1" ht="12" customHeight="1" outlineLevel="1" x14ac:dyDescent="0.35">
      <c r="A335" s="7"/>
      <c r="B335" s="8"/>
      <c r="C335" s="18"/>
      <c r="D335" s="18"/>
      <c r="E335" s="18"/>
      <c r="F335" s="27"/>
      <c r="G335" s="28"/>
      <c r="H335" s="665" t="str">
        <f>General!$G$25</f>
        <v>od</v>
      </c>
      <c r="I335" s="884">
        <f>I$340</f>
        <v>-22.445704693575912</v>
      </c>
      <c r="J335" s="651"/>
      <c r="K335" s="703">
        <f t="shared" si="35"/>
        <v>-22.445704693575912</v>
      </c>
      <c r="L335" s="884">
        <f>L$340</f>
        <v>16.443612688413655</v>
      </c>
      <c r="M335" s="651"/>
      <c r="N335" s="702">
        <f t="shared" si="36"/>
        <v>16.443612688413655</v>
      </c>
      <c r="O335" s="884">
        <f>O$340</f>
        <v>59.381535805420377</v>
      </c>
      <c r="P335" s="651"/>
      <c r="Q335" s="702">
        <f t="shared" si="31"/>
        <v>59.381535805420377</v>
      </c>
      <c r="R335" s="58"/>
      <c r="S335" s="884">
        <f>S$340</f>
        <v>2158</v>
      </c>
      <c r="T335" s="662">
        <f t="shared" ref="T335" si="42">S335/$H$181</f>
        <v>2295.744680851064</v>
      </c>
      <c r="U335" s="891"/>
      <c r="V335" s="892" t="str">
        <f>IF(ISBLANK(G335),"",G335)</f>
        <v/>
      </c>
      <c r="W335" s="892" t="str">
        <f>IF(ISBLANK(H335),"",H335)</f>
        <v>od</v>
      </c>
      <c r="X335" s="651" t="b">
        <v>0</v>
      </c>
      <c r="Y335" s="651" t="b">
        <v>0</v>
      </c>
      <c r="Z335" s="703" t="b">
        <f t="shared" si="33"/>
        <v>0</v>
      </c>
      <c r="AA335" s="33"/>
      <c r="AB335" s="17"/>
      <c r="AC335" s="9"/>
      <c r="AD335" s="9"/>
      <c r="AE335" s="9"/>
    </row>
    <row r="336" spans="1:31" customFormat="1" ht="12" customHeight="1" outlineLevel="1" x14ac:dyDescent="0.35">
      <c r="A336" s="7"/>
      <c r="B336" s="8"/>
      <c r="C336" s="18"/>
      <c r="D336" s="18"/>
      <c r="E336" s="18"/>
      <c r="F336" s="27"/>
      <c r="G336" s="28"/>
      <c r="H336" s="665" t="str">
        <f>General!$G$26</f>
        <v>of</v>
      </c>
      <c r="I336" s="884">
        <f t="shared" ref="I336:J336" si="43">I$340</f>
        <v>-22.445704693575912</v>
      </c>
      <c r="J336" s="651"/>
      <c r="K336" s="703">
        <f t="shared" si="35"/>
        <v>-22.445704693575912</v>
      </c>
      <c r="L336" s="884">
        <f t="shared" ref="L336:M336" si="44">L$340</f>
        <v>16.443612688413655</v>
      </c>
      <c r="M336" s="651"/>
      <c r="N336" s="702">
        <f t="shared" si="36"/>
        <v>16.443612688413655</v>
      </c>
      <c r="O336" s="884">
        <f t="shared" ref="O336:P336" si="45">O$340</f>
        <v>59.381535805420377</v>
      </c>
      <c r="P336" s="651"/>
      <c r="Q336" s="702">
        <f t="shared" si="31"/>
        <v>59.381535805420377</v>
      </c>
      <c r="R336" s="58"/>
      <c r="S336" s="884">
        <f t="shared" ref="S336" si="46">S$340</f>
        <v>2158</v>
      </c>
      <c r="T336" s="251">
        <v>2296</v>
      </c>
      <c r="U336" s="891"/>
      <c r="V336" s="892" t="str">
        <f>IF(ISBLANK(G336),"",G336)</f>
        <v/>
      </c>
      <c r="W336" s="892" t="str">
        <f>IF(ISBLANK(H336),"",H336)</f>
        <v>of</v>
      </c>
      <c r="X336" s="651" t="b">
        <v>0</v>
      </c>
      <c r="Y336" s="651" t="b">
        <v>0</v>
      </c>
      <c r="Z336" s="703" t="b">
        <f t="shared" si="33"/>
        <v>0</v>
      </c>
      <c r="AA336" s="33"/>
      <c r="AB336" s="17"/>
      <c r="AC336" s="9"/>
      <c r="AD336" s="9"/>
      <c r="AE336" s="9"/>
    </row>
    <row r="337" spans="1:31" customFormat="1" ht="12" customHeight="1" outlineLevel="1" x14ac:dyDescent="0.35">
      <c r="A337" s="7"/>
      <c r="B337" s="8"/>
      <c r="C337" s="18"/>
      <c r="D337" s="18"/>
      <c r="E337" s="18"/>
      <c r="F337" s="27"/>
      <c r="G337" s="28"/>
      <c r="H337" s="665" t="str">
        <f>General!$G$27</f>
        <v>r</v>
      </c>
      <c r="I337" s="651"/>
      <c r="J337" s="651"/>
      <c r="K337" s="703">
        <f t="shared" si="35"/>
        <v>0</v>
      </c>
      <c r="L337" s="881"/>
      <c r="M337" s="651"/>
      <c r="N337" s="702">
        <f t="shared" si="36"/>
        <v>0</v>
      </c>
      <c r="O337" s="247"/>
      <c r="P337" s="651"/>
      <c r="Q337" s="702">
        <f t="shared" si="31"/>
        <v>0</v>
      </c>
      <c r="R337" s="58"/>
      <c r="S337" s="251"/>
      <c r="T337" s="662">
        <f t="shared" ref="T337" si="47">S337/$H$183</f>
        <v>0</v>
      </c>
      <c r="U337" s="891"/>
      <c r="V337" s="892" t="str">
        <f>IF(ISBLANK(G337),"",G337)</f>
        <v/>
      </c>
      <c r="W337" s="892" t="str">
        <f>IF(ISBLANK(H337),"",H337)</f>
        <v>r</v>
      </c>
      <c r="X337" s="651" t="b">
        <v>0</v>
      </c>
      <c r="Y337" s="651" t="b">
        <v>0</v>
      </c>
      <c r="Z337" s="703" t="b">
        <f t="shared" si="33"/>
        <v>0</v>
      </c>
      <c r="AA337" s="33"/>
      <c r="AB337" s="17"/>
      <c r="AC337" s="9"/>
      <c r="AD337" s="9"/>
      <c r="AE337" s="9"/>
    </row>
    <row r="338" spans="1:31" customFormat="1" ht="12" customHeight="1" outlineLevel="1" x14ac:dyDescent="0.35">
      <c r="A338" s="7"/>
      <c r="B338" s="8"/>
      <c r="C338" s="18"/>
      <c r="D338" s="18"/>
      <c r="E338" s="18"/>
      <c r="F338" s="27"/>
      <c r="G338" s="28"/>
      <c r="H338" s="665" t="str">
        <f>General!$G$28</f>
        <v>rd</v>
      </c>
      <c r="I338" s="651"/>
      <c r="J338" s="651"/>
      <c r="K338" s="703">
        <f t="shared" si="35"/>
        <v>0</v>
      </c>
      <c r="L338" s="881"/>
      <c r="M338" s="651"/>
      <c r="N338" s="702">
        <f t="shared" si="36"/>
        <v>0</v>
      </c>
      <c r="O338" s="247"/>
      <c r="P338" s="651"/>
      <c r="Q338" s="702">
        <f t="shared" si="31"/>
        <v>0</v>
      </c>
      <c r="R338" s="58"/>
      <c r="S338" s="251"/>
      <c r="T338" s="662">
        <f t="shared" ref="T338" si="48">S338/$H$184</f>
        <v>0</v>
      </c>
      <c r="U338" s="891"/>
      <c r="V338" s="892" t="str">
        <f>IF(ISBLANK(G338),"",G338)</f>
        <v/>
      </c>
      <c r="W338" s="892" t="str">
        <f>IF(ISBLANK(H338),"",H338)</f>
        <v>rd</v>
      </c>
      <c r="X338" s="651" t="b">
        <v>0</v>
      </c>
      <c r="Y338" s="651" t="b">
        <v>0</v>
      </c>
      <c r="Z338" s="703" t="b">
        <f t="shared" si="33"/>
        <v>0</v>
      </c>
      <c r="AA338" s="33"/>
      <c r="AB338" s="17"/>
      <c r="AC338" s="9"/>
      <c r="AD338" s="9"/>
      <c r="AE338" s="9"/>
    </row>
    <row r="339" spans="1:31" customFormat="1" ht="12" customHeight="1" outlineLevel="1" x14ac:dyDescent="0.35">
      <c r="A339" s="7"/>
      <c r="B339" s="8"/>
      <c r="C339" s="18"/>
      <c r="D339" s="18"/>
      <c r="E339" s="18"/>
      <c r="F339" s="27"/>
      <c r="G339" s="28"/>
      <c r="H339" s="665" t="str">
        <f>General!$G$29</f>
        <v>v</v>
      </c>
      <c r="I339" s="651"/>
      <c r="J339" s="651"/>
      <c r="K339" s="703">
        <f t="shared" si="35"/>
        <v>0</v>
      </c>
      <c r="L339" s="881"/>
      <c r="M339" s="651"/>
      <c r="N339" s="702">
        <f t="shared" si="36"/>
        <v>0</v>
      </c>
      <c r="O339" s="247"/>
      <c r="P339" s="651"/>
      <c r="Q339" s="702">
        <f t="shared" si="31"/>
        <v>0</v>
      </c>
      <c r="R339" s="58"/>
      <c r="S339" s="251"/>
      <c r="T339" s="662">
        <f t="shared" ref="T339" si="49">S339/$H$185</f>
        <v>0</v>
      </c>
      <c r="U339" s="891"/>
      <c r="V339" s="892" t="str">
        <f>IF(ISBLANK(G339),"",G339)</f>
        <v/>
      </c>
      <c r="W339" s="892" t="str">
        <f>IF(ISBLANK(H339),"",H339)</f>
        <v>v</v>
      </c>
      <c r="X339" s="651" t="b">
        <v>0</v>
      </c>
      <c r="Y339" s="651" t="b">
        <v>0</v>
      </c>
      <c r="Z339" s="703" t="b">
        <f t="shared" si="33"/>
        <v>0</v>
      </c>
      <c r="AA339" s="33"/>
      <c r="AB339" s="17"/>
      <c r="AC339" s="9"/>
      <c r="AD339" s="9"/>
      <c r="AE339" s="9"/>
    </row>
    <row r="340" spans="1:31" customFormat="1" ht="12" customHeight="1" outlineLevel="1" x14ac:dyDescent="0.35">
      <c r="A340" s="7"/>
      <c r="B340" s="8"/>
      <c r="C340" s="18"/>
      <c r="D340" s="18"/>
      <c r="E340" s="18"/>
      <c r="F340" s="27"/>
      <c r="G340" s="28"/>
      <c r="H340" s="665" t="str">
        <f>General!$G$30</f>
        <v>w</v>
      </c>
      <c r="I340" s="651">
        <v>-22.445704693575912</v>
      </c>
      <c r="J340" s="651"/>
      <c r="K340" s="703">
        <f>I340</f>
        <v>-22.445704693575912</v>
      </c>
      <c r="L340" s="881">
        <v>16.443612688413655</v>
      </c>
      <c r="M340" s="651"/>
      <c r="N340" s="702">
        <f>L340</f>
        <v>16.443612688413655</v>
      </c>
      <c r="O340" s="247">
        <v>59.381535805420377</v>
      </c>
      <c r="P340" s="651"/>
      <c r="Q340" s="702">
        <f t="shared" si="31"/>
        <v>59.381535805420377</v>
      </c>
      <c r="R340" s="58"/>
      <c r="S340" s="251">
        <v>2158</v>
      </c>
      <c r="T340" s="662">
        <f t="shared" ref="T340" si="50">S340/$H$186</f>
        <v>2295.744680851064</v>
      </c>
      <c r="U340" s="891"/>
      <c r="V340" s="892" t="str">
        <f>IF(ISBLANK(G340),"",G340)</f>
        <v/>
      </c>
      <c r="W340" s="892" t="str">
        <f>IF(ISBLANK(H340),"",H340)</f>
        <v>w</v>
      </c>
      <c r="X340" s="651" t="b">
        <v>0</v>
      </c>
      <c r="Y340" s="651" t="b">
        <v>0</v>
      </c>
      <c r="Z340" s="703" t="b">
        <f t="shared" si="33"/>
        <v>0</v>
      </c>
      <c r="AA340" s="33"/>
      <c r="AB340" s="17"/>
      <c r="AC340" s="9"/>
      <c r="AD340" s="9"/>
      <c r="AE340" s="9"/>
    </row>
    <row r="341" spans="1:31" customFormat="1" outlineLevel="1" x14ac:dyDescent="0.35">
      <c r="A341" s="7"/>
      <c r="B341" s="8"/>
      <c r="C341" s="18"/>
      <c r="D341" s="18"/>
      <c r="E341" s="18"/>
      <c r="F341" s="27"/>
      <c r="G341" s="28"/>
      <c r="H341" s="665" t="str">
        <f>General!$G$31</f>
        <v>wd</v>
      </c>
      <c r="I341" s="884">
        <f>I340</f>
        <v>-22.445704693575912</v>
      </c>
      <c r="J341" s="651"/>
      <c r="K341" s="703">
        <f t="shared" si="29"/>
        <v>-22.445704693575912</v>
      </c>
      <c r="L341" s="882">
        <f>L340</f>
        <v>16.443612688413655</v>
      </c>
      <c r="M341" s="651"/>
      <c r="N341" s="702">
        <f t="shared" si="30"/>
        <v>16.443612688413655</v>
      </c>
      <c r="O341" s="882">
        <f>O340</f>
        <v>59.381535805420377</v>
      </c>
      <c r="P341" s="651"/>
      <c r="Q341" s="702">
        <f t="shared" si="31"/>
        <v>59.381535805420377</v>
      </c>
      <c r="R341" s="58"/>
      <c r="S341" s="882">
        <f>S340</f>
        <v>2158</v>
      </c>
      <c r="T341" s="662">
        <f t="shared" ref="T341" si="51">S341/$H$187</f>
        <v>2295.744680851064</v>
      </c>
      <c r="U341" s="891"/>
      <c r="V341" s="892" t="str">
        <f>IF(ISBLANK(G341),"",G341)</f>
        <v/>
      </c>
      <c r="W341" s="892" t="str">
        <f>IF(ISBLANK(H341),"",H341)</f>
        <v>wd</v>
      </c>
      <c r="X341" s="651" t="b">
        <v>0</v>
      </c>
      <c r="Y341" s="651" t="b">
        <v>0</v>
      </c>
      <c r="Z341" s="703" t="b">
        <f t="shared" si="33"/>
        <v>0</v>
      </c>
      <c r="AA341" s="33"/>
      <c r="AB341" s="17"/>
      <c r="AC341" s="9"/>
      <c r="AD341" s="9"/>
      <c r="AE341" s="9"/>
    </row>
    <row r="342" spans="1:31" customFormat="1" outlineLevel="1" x14ac:dyDescent="0.35">
      <c r="A342" s="7"/>
      <c r="B342" s="8"/>
      <c r="C342" s="18"/>
      <c r="D342" s="18"/>
      <c r="E342" s="18"/>
      <c r="F342" s="27"/>
      <c r="G342" s="27"/>
      <c r="H342" s="665" t="str">
        <f>General!$G$32</f>
        <v>z</v>
      </c>
      <c r="I342" s="651"/>
      <c r="J342" s="651"/>
      <c r="K342" s="703">
        <f t="shared" si="29"/>
        <v>0</v>
      </c>
      <c r="L342" s="881"/>
      <c r="M342" s="651"/>
      <c r="N342" s="702">
        <f t="shared" si="30"/>
        <v>0</v>
      </c>
      <c r="O342" s="247"/>
      <c r="P342" s="651"/>
      <c r="Q342" s="702">
        <f t="shared" si="31"/>
        <v>0</v>
      </c>
      <c r="R342" s="645"/>
      <c r="S342" s="251"/>
      <c r="T342" s="662">
        <f t="shared" ref="T342" si="52">S342/$H$188</f>
        <v>0</v>
      </c>
      <c r="U342" s="891"/>
      <c r="V342" s="892" t="str">
        <f>IF(ISBLANK(G342),"",G342)</f>
        <v/>
      </c>
      <c r="W342" s="892" t="str">
        <f>IF(ISBLANK(H342),"",H342)</f>
        <v>z</v>
      </c>
      <c r="X342" s="651" t="b">
        <v>0</v>
      </c>
      <c r="Y342" s="651" t="b">
        <v>0</v>
      </c>
      <c r="Z342" s="703" t="b">
        <f t="shared" si="33"/>
        <v>0</v>
      </c>
      <c r="AA342" s="39"/>
      <c r="AB342" s="17"/>
      <c r="AC342" s="9"/>
      <c r="AD342" s="9"/>
      <c r="AE342" s="9"/>
    </row>
    <row r="343" spans="1:31" customFormat="1" outlineLevel="1" x14ac:dyDescent="0.35">
      <c r="A343" s="7"/>
      <c r="B343" s="8"/>
      <c r="C343" s="18"/>
      <c r="D343" s="18"/>
      <c r="E343" s="18"/>
      <c r="F343" s="27"/>
      <c r="G343" s="27"/>
      <c r="H343" s="665" t="str">
        <f>General!$G$33</f>
        <v>zd</v>
      </c>
      <c r="I343" s="651"/>
      <c r="J343" s="651"/>
      <c r="K343" s="703">
        <f t="shared" si="29"/>
        <v>0</v>
      </c>
      <c r="L343" s="881"/>
      <c r="M343" s="881"/>
      <c r="N343" s="702">
        <f t="shared" si="30"/>
        <v>0</v>
      </c>
      <c r="O343" s="247"/>
      <c r="P343" s="247"/>
      <c r="Q343" s="702">
        <f t="shared" si="31"/>
        <v>0</v>
      </c>
      <c r="R343" s="39"/>
      <c r="S343" s="251"/>
      <c r="T343" s="662">
        <f t="shared" ref="T343" si="53">S343/$H$189</f>
        <v>0</v>
      </c>
      <c r="U343" s="891"/>
      <c r="V343" s="892" t="str">
        <f>IF(ISBLANK(G343),"",G343)</f>
        <v/>
      </c>
      <c r="W343" s="892" t="str">
        <f>IF(ISBLANK(H343),"",H343)</f>
        <v>zd</v>
      </c>
      <c r="X343" s="651" t="b">
        <v>0</v>
      </c>
      <c r="Y343" s="651" t="b">
        <v>0</v>
      </c>
      <c r="Z343" s="703" t="b">
        <f t="shared" si="33"/>
        <v>0</v>
      </c>
      <c r="AA343" s="31"/>
      <c r="AB343" s="17"/>
      <c r="AC343" s="9"/>
      <c r="AD343" s="9"/>
      <c r="AE343" s="9"/>
    </row>
    <row r="344" spans="1:31" customFormat="1" ht="12" customHeight="1" outlineLevel="1" x14ac:dyDescent="0.3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4">S344/$H$173</f>
        <v>3031.9148936170213</v>
      </c>
      <c r="U344" s="891"/>
      <c r="V344" s="892" t="str">
        <f>IF(ISBLANK(G344),"",G344)</f>
        <v>Ed's trials</v>
      </c>
      <c r="W344" s="892" t="str">
        <f>IF(ISBLANK(H344),"",H344)</f>
        <v>b</v>
      </c>
      <c r="X344" s="651" t="b">
        <v>1</v>
      </c>
      <c r="Y344" s="651" t="b">
        <v>1</v>
      </c>
      <c r="Z344" s="703" t="b">
        <f>X344</f>
        <v>1</v>
      </c>
      <c r="AA344" s="33"/>
      <c r="AB344" s="17"/>
      <c r="AC344" s="9"/>
      <c r="AD344" s="9"/>
      <c r="AE344" s="9"/>
    </row>
    <row r="345" spans="1:31" customFormat="1" ht="12" customHeight="1" outlineLevel="2" x14ac:dyDescent="0.35">
      <c r="A345" s="7"/>
      <c r="B345" s="8"/>
      <c r="C345" s="18"/>
      <c r="D345" s="18"/>
      <c r="E345" s="18"/>
      <c r="F345" s="27"/>
      <c r="G345" s="28"/>
      <c r="H345" s="665" t="str">
        <f>General!$G$18</f>
        <v>bd</v>
      </c>
      <c r="I345" s="884">
        <f>I344</f>
        <v>-0.66707717569786473</v>
      </c>
      <c r="J345" s="884">
        <f>J344</f>
        <v>-2.1449647872016701E-2</v>
      </c>
      <c r="K345" s="703">
        <f t="shared" ref="K345:K360" si="55">I345</f>
        <v>-0.66707717569786473</v>
      </c>
      <c r="L345" s="882">
        <f>L344</f>
        <v>2.7140565101111087</v>
      </c>
      <c r="M345" s="882">
        <f>M344</f>
        <v>1.3987353317483329</v>
      </c>
      <c r="N345" s="702">
        <f t="shared" ref="N345:N360" si="56">L345</f>
        <v>2.7140565101111087</v>
      </c>
      <c r="O345" s="882">
        <f>O344</f>
        <v>73.228399228543893</v>
      </c>
      <c r="P345" s="882">
        <f>P344</f>
        <v>49.949846871547493</v>
      </c>
      <c r="Q345" s="702">
        <f t="shared" ref="Q345:Q360" si="57">O345</f>
        <v>73.228399228543893</v>
      </c>
      <c r="R345" s="58"/>
      <c r="S345" s="251">
        <v>2850</v>
      </c>
      <c r="T345" s="662">
        <f t="shared" ref="T345" si="58">S345/$H$174</f>
        <v>3031.9148936170213</v>
      </c>
      <c r="U345" s="891"/>
      <c r="V345" s="892" t="str">
        <f>IF(ISBLANK(G345),"",G345)</f>
        <v/>
      </c>
      <c r="W345" s="892" t="str">
        <f>IF(ISBLANK(H345),"",H345)</f>
        <v>bd</v>
      </c>
      <c r="X345" s="651" t="b">
        <v>1</v>
      </c>
      <c r="Y345" s="651" t="b">
        <v>1</v>
      </c>
      <c r="Z345" s="703" t="b">
        <f t="shared" ref="Z345:Z360" si="59">X345</f>
        <v>1</v>
      </c>
      <c r="AA345" s="33"/>
      <c r="AB345" s="17"/>
      <c r="AC345" s="9"/>
      <c r="AD345" s="9"/>
      <c r="AE345" s="9"/>
    </row>
    <row r="346" spans="1:31" customFormat="1" ht="12" customHeight="1" outlineLevel="2" x14ac:dyDescent="0.35">
      <c r="A346" s="7"/>
      <c r="B346" s="8"/>
      <c r="C346" s="18"/>
      <c r="D346" s="18"/>
      <c r="E346" s="18"/>
      <c r="F346" s="27"/>
      <c r="G346" s="28"/>
      <c r="H346" s="665" t="str">
        <f>General!$G$19</f>
        <v>f</v>
      </c>
      <c r="I346" s="887">
        <f>I350</f>
        <v>-0.74098032031926875</v>
      </c>
      <c r="J346" s="887">
        <f>J350</f>
        <v>-1.4E-2</v>
      </c>
      <c r="K346" s="703">
        <f t="shared" si="55"/>
        <v>-0.74098032031926875</v>
      </c>
      <c r="L346" s="887">
        <f>L350</f>
        <v>2.7904598516458123</v>
      </c>
      <c r="M346" s="887">
        <f>M350</f>
        <v>0.75600000000000001</v>
      </c>
      <c r="N346" s="702">
        <f t="shared" si="56"/>
        <v>2.7904598516458123</v>
      </c>
      <c r="O346" s="887">
        <f>O350</f>
        <v>57.445790754257906</v>
      </c>
      <c r="P346" s="887">
        <f>P350</f>
        <v>27</v>
      </c>
      <c r="Q346" s="702">
        <f t="shared" si="57"/>
        <v>57.445790754257906</v>
      </c>
      <c r="R346" s="58"/>
      <c r="S346" s="251">
        <v>2000</v>
      </c>
      <c r="T346" s="662">
        <f t="shared" ref="T346" si="60">S346/$H$175</f>
        <v>2222.2222222222222</v>
      </c>
      <c r="U346" s="891"/>
      <c r="V346" s="892" t="str">
        <f>IF(ISBLANK(G346),"",G346)</f>
        <v/>
      </c>
      <c r="W346" s="892" t="str">
        <f>IF(ISBLANK(H346),"",H346)</f>
        <v>f</v>
      </c>
      <c r="X346" s="651" t="b">
        <v>1</v>
      </c>
      <c r="Y346" s="651" t="b">
        <v>1</v>
      </c>
      <c r="Z346" s="703" t="b">
        <f t="shared" si="59"/>
        <v>1</v>
      </c>
      <c r="AA346" s="33"/>
      <c r="AB346" s="17"/>
      <c r="AC346" s="9"/>
      <c r="AD346" s="9"/>
      <c r="AE346" s="9"/>
    </row>
    <row r="347" spans="1:31" customFormat="1" ht="12" customHeight="1" outlineLevel="2" x14ac:dyDescent="0.35">
      <c r="A347" s="7"/>
      <c r="B347" s="8"/>
      <c r="C347" s="18"/>
      <c r="D347" s="18"/>
      <c r="E347" s="18"/>
      <c r="F347" s="27"/>
      <c r="G347" s="28"/>
      <c r="H347" s="665" t="str">
        <f>General!$G$20</f>
        <v>h</v>
      </c>
      <c r="I347" s="887">
        <f>I351</f>
        <v>-0.66707717569786473</v>
      </c>
      <c r="J347" s="887">
        <f>J351</f>
        <v>-0.23832942080018599</v>
      </c>
      <c r="K347" s="703">
        <f t="shared" si="55"/>
        <v>-0.66707717569786473</v>
      </c>
      <c r="L347" s="887">
        <f>L351</f>
        <v>2.7140565101111087</v>
      </c>
      <c r="M347" s="887">
        <f>M351</f>
        <v>4.6624511058277696</v>
      </c>
      <c r="N347" s="702">
        <f t="shared" si="56"/>
        <v>2.7140565101111087</v>
      </c>
      <c r="O347" s="887">
        <f>O351</f>
        <v>73.228399228543893</v>
      </c>
      <c r="P347" s="887">
        <f>P351</f>
        <v>49.9498468715475</v>
      </c>
      <c r="Q347" s="702">
        <f t="shared" si="57"/>
        <v>73.228399228543893</v>
      </c>
      <c r="R347" s="58"/>
      <c r="S347" s="251">
        <v>2850</v>
      </c>
      <c r="T347" s="662">
        <f t="shared" ref="T347" si="61">S347/$H$176</f>
        <v>3031.9148936170213</v>
      </c>
      <c r="U347" s="891"/>
      <c r="V347" s="892" t="str">
        <f>IF(ISBLANK(G347),"",G347)</f>
        <v/>
      </c>
      <c r="W347" s="892" t="str">
        <f>IF(ISBLANK(H347),"",H347)</f>
        <v>h</v>
      </c>
      <c r="X347" s="651" t="b">
        <v>1</v>
      </c>
      <c r="Y347" s="651" t="b">
        <v>1</v>
      </c>
      <c r="Z347" s="703" t="b">
        <f t="shared" si="59"/>
        <v>1</v>
      </c>
      <c r="AA347" s="33"/>
      <c r="AB347" s="17"/>
      <c r="AC347" s="9"/>
      <c r="AD347" s="9"/>
      <c r="AE347" s="9"/>
    </row>
    <row r="348" spans="1:31" customFormat="1" ht="12" customHeight="1" outlineLevel="2" x14ac:dyDescent="0.35">
      <c r="A348" s="7"/>
      <c r="B348" s="8"/>
      <c r="C348" s="18"/>
      <c r="D348" s="18"/>
      <c r="E348" s="18"/>
      <c r="F348" s="27"/>
      <c r="G348" s="28"/>
      <c r="H348" s="665" t="str">
        <f>General!$G$21</f>
        <v>i</v>
      </c>
      <c r="I348" s="887">
        <f>I350</f>
        <v>-0.74098032031926875</v>
      </c>
      <c r="J348" s="887">
        <f>J350</f>
        <v>-1.4E-2</v>
      </c>
      <c r="K348" s="703">
        <f t="shared" si="55"/>
        <v>-0.74098032031926875</v>
      </c>
      <c r="L348" s="887">
        <f>L350</f>
        <v>2.7904598516458123</v>
      </c>
      <c r="M348" s="887">
        <f>M350</f>
        <v>0.75600000000000001</v>
      </c>
      <c r="N348" s="702">
        <f t="shared" si="56"/>
        <v>2.7904598516458123</v>
      </c>
      <c r="O348" s="887">
        <f>O350</f>
        <v>57.445790754257906</v>
      </c>
      <c r="P348" s="887">
        <f>P350</f>
        <v>27</v>
      </c>
      <c r="Q348" s="702">
        <f t="shared" si="57"/>
        <v>57.445790754257906</v>
      </c>
      <c r="R348" s="58"/>
      <c r="S348" s="251">
        <v>2000</v>
      </c>
      <c r="T348" s="662">
        <f t="shared" ref="T348" si="62">S348/$H$177</f>
        <v>2222.2222222222222</v>
      </c>
      <c r="U348" s="891"/>
      <c r="V348" s="892" t="str">
        <f>IF(ISBLANK(G348),"",G348)</f>
        <v/>
      </c>
      <c r="W348" s="892" t="str">
        <f>IF(ISBLANK(H348),"",H348)</f>
        <v>i</v>
      </c>
      <c r="X348" s="651" t="b">
        <v>1</v>
      </c>
      <c r="Y348" s="651" t="b">
        <v>1</v>
      </c>
      <c r="Z348" s="703" t="b">
        <f t="shared" si="59"/>
        <v>1</v>
      </c>
      <c r="AA348" s="33"/>
      <c r="AB348" s="17"/>
      <c r="AC348" s="9"/>
      <c r="AD348" s="9"/>
      <c r="AE348" s="9"/>
    </row>
    <row r="349" spans="1:31" customFormat="1" ht="12" customHeight="1" outlineLevel="2" x14ac:dyDescent="0.35">
      <c r="A349" s="7"/>
      <c r="B349" s="8"/>
      <c r="C349" s="18"/>
      <c r="D349" s="18"/>
      <c r="E349" s="18"/>
      <c r="F349" s="27"/>
      <c r="G349" s="28"/>
      <c r="H349" s="665" t="str">
        <f>General!$G$22</f>
        <v>k</v>
      </c>
      <c r="I349" s="887">
        <f>I350</f>
        <v>-0.74098032031926875</v>
      </c>
      <c r="J349" s="887">
        <f>J350</f>
        <v>-1.4E-2</v>
      </c>
      <c r="K349" s="703">
        <f t="shared" si="55"/>
        <v>-0.74098032031926875</v>
      </c>
      <c r="L349" s="887">
        <f>L350</f>
        <v>2.7904598516458123</v>
      </c>
      <c r="M349" s="887">
        <f>M350</f>
        <v>0.75600000000000001</v>
      </c>
      <c r="N349" s="702">
        <f t="shared" si="56"/>
        <v>2.7904598516458123</v>
      </c>
      <c r="O349" s="887">
        <f>O350</f>
        <v>57.445790754257906</v>
      </c>
      <c r="P349" s="887">
        <f>P350</f>
        <v>27</v>
      </c>
      <c r="Q349" s="702">
        <f t="shared" si="57"/>
        <v>57.445790754257906</v>
      </c>
      <c r="R349" s="58"/>
      <c r="S349" s="251">
        <v>2000</v>
      </c>
      <c r="T349" s="662">
        <f t="shared" ref="T349" si="63">S349/$H$178</f>
        <v>2222.2222222222222</v>
      </c>
      <c r="U349" s="891"/>
      <c r="V349" s="892" t="str">
        <f>IF(ISBLANK(G349),"",G349)</f>
        <v/>
      </c>
      <c r="W349" s="892" t="str">
        <f>IF(ISBLANK(H349),"",H349)</f>
        <v>k</v>
      </c>
      <c r="X349" s="651" t="b">
        <v>1</v>
      </c>
      <c r="Y349" s="651" t="b">
        <v>1</v>
      </c>
      <c r="Z349" s="703" t="b">
        <f t="shared" si="59"/>
        <v>1</v>
      </c>
      <c r="AA349" s="33"/>
      <c r="AB349" s="17"/>
      <c r="AC349" s="9"/>
      <c r="AD349" s="9"/>
      <c r="AE349" s="9"/>
    </row>
    <row r="350" spans="1:31" customFormat="1" ht="12" customHeight="1" outlineLevel="2" x14ac:dyDescent="0.35">
      <c r="A350" s="7"/>
      <c r="B350" s="8"/>
      <c r="C350" s="18"/>
      <c r="D350" s="18"/>
      <c r="E350" s="18"/>
      <c r="F350" s="27"/>
      <c r="G350" s="28"/>
      <c r="H350" s="665" t="str">
        <f>General!$G$23</f>
        <v>l</v>
      </c>
      <c r="I350" s="651">
        <f>-0.00460107284020328/(7.88/100)^2</f>
        <v>-0.74098032031926875</v>
      </c>
      <c r="J350" s="651">
        <f>-0.00126/(30/100)^2</f>
        <v>-1.4E-2</v>
      </c>
      <c r="K350" s="703">
        <f t="shared" si="55"/>
        <v>-0.74098032031926875</v>
      </c>
      <c r="L350" s="881">
        <f>0.21988823630969/7.88*100</f>
        <v>2.7904598516458123</v>
      </c>
      <c r="M350" s="881">
        <f>0.2268/30*100</f>
        <v>0.75600000000000001</v>
      </c>
      <c r="N350" s="702">
        <f t="shared" si="56"/>
        <v>2.7904598516458123</v>
      </c>
      <c r="O350" s="247">
        <v>57.445790754257906</v>
      </c>
      <c r="P350" s="247">
        <v>27</v>
      </c>
      <c r="Q350" s="702">
        <f t="shared" si="57"/>
        <v>57.445790754257906</v>
      </c>
      <c r="R350" s="58"/>
      <c r="S350" s="251">
        <v>2000</v>
      </c>
      <c r="T350" s="662">
        <f t="shared" ref="T350" si="64">S350/$H$179</f>
        <v>2222.2222222222222</v>
      </c>
      <c r="U350" s="891"/>
      <c r="V350" s="892" t="str">
        <f>IF(ISBLANK(G350),"",G350)</f>
        <v/>
      </c>
      <c r="W350" s="892" t="str">
        <f>IF(ISBLANK(H350),"",H350)</f>
        <v>l</v>
      </c>
      <c r="X350" s="651" t="b">
        <v>1</v>
      </c>
      <c r="Y350" s="651" t="b">
        <v>0</v>
      </c>
      <c r="Z350" s="703" t="b">
        <f t="shared" si="59"/>
        <v>1</v>
      </c>
      <c r="AA350" s="33"/>
      <c r="AB350" s="17"/>
      <c r="AC350" s="9"/>
      <c r="AD350" s="9"/>
      <c r="AE350" s="9"/>
    </row>
    <row r="351" spans="1:31" customFormat="1" ht="12" customHeight="1" outlineLevel="2" x14ac:dyDescent="0.35">
      <c r="A351" s="7"/>
      <c r="B351" s="8"/>
      <c r="C351" s="18"/>
      <c r="D351" s="18"/>
      <c r="E351" s="18"/>
      <c r="F351" s="27"/>
      <c r="G351" s="28"/>
      <c r="H351" s="665" t="str">
        <f>General!$G$24</f>
        <v>o</v>
      </c>
      <c r="I351" s="651">
        <f>I344</f>
        <v>-0.66707717569786473</v>
      </c>
      <c r="J351" s="651">
        <v>-0.23832942080018599</v>
      </c>
      <c r="K351" s="703">
        <f t="shared" si="55"/>
        <v>-0.66707717569786473</v>
      </c>
      <c r="L351" s="651">
        <f>L344</f>
        <v>2.7140565101111087</v>
      </c>
      <c r="M351" s="881">
        <v>4.6624511058277696</v>
      </c>
      <c r="N351" s="702">
        <f t="shared" si="56"/>
        <v>2.7140565101111087</v>
      </c>
      <c r="O351" s="651">
        <f>O344</f>
        <v>73.228399228543893</v>
      </c>
      <c r="P351" s="247">
        <v>49.9498468715475</v>
      </c>
      <c r="Q351" s="702">
        <f t="shared" si="57"/>
        <v>73.228399228543893</v>
      </c>
      <c r="R351" s="58"/>
      <c r="S351" s="251">
        <v>2850</v>
      </c>
      <c r="T351" s="662">
        <f t="shared" ref="T351" si="65">S351/$H$180</f>
        <v>3031.9148936170213</v>
      </c>
      <c r="U351" s="891"/>
      <c r="V351" s="892" t="str">
        <f>IF(ISBLANK(G351),"",G351)</f>
        <v/>
      </c>
      <c r="W351" s="892" t="str">
        <f>IF(ISBLANK(H351),"",H351)</f>
        <v>o</v>
      </c>
      <c r="X351" s="651" t="b">
        <v>1</v>
      </c>
      <c r="Y351" s="651" t="b">
        <v>1</v>
      </c>
      <c r="Z351" s="703" t="b">
        <f t="shared" si="59"/>
        <v>1</v>
      </c>
      <c r="AA351" s="33"/>
      <c r="AB351" s="17"/>
      <c r="AC351" s="9"/>
      <c r="AD351" s="9"/>
      <c r="AE351" s="9"/>
    </row>
    <row r="352" spans="1:31" customFormat="1" ht="12" customHeight="1" outlineLevel="2" x14ac:dyDescent="0.35">
      <c r="A352" s="7"/>
      <c r="B352" s="8"/>
      <c r="C352" s="18"/>
      <c r="D352" s="18"/>
      <c r="E352" s="18"/>
      <c r="F352" s="27"/>
      <c r="G352" s="28"/>
      <c r="H352" s="665" t="str">
        <f>General!$G$25</f>
        <v>od</v>
      </c>
      <c r="I352" s="884">
        <f t="shared" ref="I352:J352" si="66">I351</f>
        <v>-0.66707717569786473</v>
      </c>
      <c r="J352" s="884">
        <f t="shared" si="66"/>
        <v>-0.23832942080018599</v>
      </c>
      <c r="K352" s="703">
        <f t="shared" si="55"/>
        <v>-0.66707717569786473</v>
      </c>
      <c r="L352" s="882">
        <f t="shared" ref="L352:M352" si="67">L351</f>
        <v>2.7140565101111087</v>
      </c>
      <c r="M352" s="882">
        <f t="shared" si="67"/>
        <v>4.6624511058277696</v>
      </c>
      <c r="N352" s="702">
        <f t="shared" si="56"/>
        <v>2.7140565101111087</v>
      </c>
      <c r="O352" s="882">
        <f t="shared" ref="O352:P353" si="68">O351</f>
        <v>73.228399228543893</v>
      </c>
      <c r="P352" s="882">
        <f t="shared" si="68"/>
        <v>49.9498468715475</v>
      </c>
      <c r="Q352" s="702">
        <f t="shared" si="57"/>
        <v>73.228399228543893</v>
      </c>
      <c r="R352" s="58"/>
      <c r="S352" s="251">
        <v>2850</v>
      </c>
      <c r="T352" s="662">
        <f t="shared" ref="T352" si="69">S352/$H$181</f>
        <v>3031.9148936170213</v>
      </c>
      <c r="U352" s="891"/>
      <c r="V352" s="892" t="str">
        <f>IF(ISBLANK(G352),"",G352)</f>
        <v/>
      </c>
      <c r="W352" s="892" t="str">
        <f>IF(ISBLANK(H352),"",H352)</f>
        <v>od</v>
      </c>
      <c r="X352" s="651" t="b">
        <v>1</v>
      </c>
      <c r="Y352" s="651" t="b">
        <v>1</v>
      </c>
      <c r="Z352" s="703" t="b">
        <f t="shared" si="59"/>
        <v>1</v>
      </c>
      <c r="AA352" s="33"/>
      <c r="AB352" s="17"/>
      <c r="AC352" s="9"/>
      <c r="AD352" s="9"/>
      <c r="AE352" s="9"/>
    </row>
    <row r="353" spans="1:31" customFormat="1" ht="12" customHeight="1" outlineLevel="2" x14ac:dyDescent="0.35">
      <c r="A353" s="7"/>
      <c r="B353" s="8"/>
      <c r="C353" s="18"/>
      <c r="D353" s="18"/>
      <c r="E353" s="18"/>
      <c r="F353" s="27"/>
      <c r="G353" s="28"/>
      <c r="H353" s="665" t="str">
        <f>General!$G$26</f>
        <v>of</v>
      </c>
      <c r="I353" s="884">
        <f t="shared" ref="I353:J353" si="70">I352</f>
        <v>-0.66707717569786473</v>
      </c>
      <c r="J353" s="884">
        <f t="shared" si="70"/>
        <v>-0.23832942080018599</v>
      </c>
      <c r="K353" s="703">
        <f t="shared" si="55"/>
        <v>-0.66707717569786473</v>
      </c>
      <c r="L353" s="882">
        <f t="shared" ref="L353:M353" si="71">L352</f>
        <v>2.7140565101111087</v>
      </c>
      <c r="M353" s="882">
        <f t="shared" si="71"/>
        <v>4.6624511058277696</v>
      </c>
      <c r="N353" s="702">
        <f t="shared" si="56"/>
        <v>2.7140565101111087</v>
      </c>
      <c r="O353" s="882">
        <f t="shared" si="68"/>
        <v>73.228399228543893</v>
      </c>
      <c r="P353" s="882">
        <f t="shared" si="68"/>
        <v>49.9498468715475</v>
      </c>
      <c r="Q353" s="702">
        <f t="shared" si="57"/>
        <v>73.228399228543893</v>
      </c>
      <c r="R353" s="58"/>
      <c r="S353" s="251"/>
      <c r="T353" s="251">
        <v>3032</v>
      </c>
      <c r="U353" s="891"/>
      <c r="V353" s="892" t="str">
        <f>IF(ISBLANK(G353),"",G353)</f>
        <v/>
      </c>
      <c r="W353" s="892" t="str">
        <f>IF(ISBLANK(H353),"",H353)</f>
        <v>of</v>
      </c>
      <c r="X353" s="651" t="b">
        <v>1</v>
      </c>
      <c r="Y353" s="651" t="b">
        <v>1</v>
      </c>
      <c r="Z353" s="703" t="b">
        <f t="shared" si="59"/>
        <v>1</v>
      </c>
      <c r="AA353" s="33"/>
      <c r="AB353" s="17"/>
      <c r="AC353" s="9"/>
      <c r="AD353" s="9"/>
      <c r="AE353" s="9"/>
    </row>
    <row r="354" spans="1:31" customFormat="1" ht="12" customHeight="1" outlineLevel="2" x14ac:dyDescent="0.35">
      <c r="A354" s="7"/>
      <c r="B354" s="8"/>
      <c r="C354" s="18"/>
      <c r="D354" s="18"/>
      <c r="E354" s="18"/>
      <c r="F354" s="27"/>
      <c r="G354" s="28"/>
      <c r="H354" s="665" t="str">
        <f>General!$G$27</f>
        <v>r</v>
      </c>
      <c r="I354" s="651">
        <v>-1.2189769835128734</v>
      </c>
      <c r="J354" s="651">
        <v>-2.1449647872016701E-2</v>
      </c>
      <c r="K354" s="703">
        <f t="shared" si="55"/>
        <v>-1.2189769835128734</v>
      </c>
      <c r="L354" s="881">
        <v>3.68221380318731</v>
      </c>
      <c r="M354" s="881">
        <v>1.3987353317483329</v>
      </c>
      <c r="N354" s="702">
        <f t="shared" si="56"/>
        <v>3.68221380318731</v>
      </c>
      <c r="O354" s="247">
        <v>58.418686131386863</v>
      </c>
      <c r="P354" s="247">
        <v>49.949846871547493</v>
      </c>
      <c r="Q354" s="702">
        <f t="shared" si="57"/>
        <v>58.418686131386863</v>
      </c>
      <c r="R354" s="58"/>
      <c r="S354" s="251">
        <v>1600</v>
      </c>
      <c r="T354" s="662">
        <f t="shared" ref="T354" si="72">S354/$H$183</f>
        <v>1649.4845360824743</v>
      </c>
      <c r="U354" s="891"/>
      <c r="V354" s="892" t="str">
        <f>IF(ISBLANK(G354),"",G354)</f>
        <v/>
      </c>
      <c r="W354" s="892" t="str">
        <f>IF(ISBLANK(H354),"",H354)</f>
        <v>r</v>
      </c>
      <c r="X354" s="651" t="b">
        <v>1</v>
      </c>
      <c r="Y354" s="651" t="b">
        <v>1</v>
      </c>
      <c r="Z354" s="703" t="b">
        <f t="shared" si="59"/>
        <v>1</v>
      </c>
      <c r="AA354" s="33"/>
      <c r="AB354" s="17"/>
      <c r="AC354" s="9"/>
      <c r="AD354" s="9"/>
      <c r="AE354" s="9"/>
    </row>
    <row r="355" spans="1:31" customFormat="1" ht="12" customHeight="1" outlineLevel="2" x14ac:dyDescent="0.35">
      <c r="A355" s="7"/>
      <c r="B355" s="8"/>
      <c r="C355" s="18"/>
      <c r="D355" s="18"/>
      <c r="E355" s="18"/>
      <c r="F355" s="27"/>
      <c r="G355" s="28"/>
      <c r="H355" s="665" t="str">
        <f>General!$G$28</f>
        <v>rd</v>
      </c>
      <c r="I355" s="884">
        <f>I354</f>
        <v>-1.2189769835128734</v>
      </c>
      <c r="J355" s="884">
        <f>J354</f>
        <v>-2.1449647872016701E-2</v>
      </c>
      <c r="K355" s="703">
        <f t="shared" si="55"/>
        <v>-1.2189769835128734</v>
      </c>
      <c r="L355" s="882">
        <f>L354</f>
        <v>3.68221380318731</v>
      </c>
      <c r="M355" s="882">
        <f>M354</f>
        <v>1.3987353317483329</v>
      </c>
      <c r="N355" s="702">
        <f t="shared" si="56"/>
        <v>3.68221380318731</v>
      </c>
      <c r="O355" s="882">
        <f>O354</f>
        <v>58.418686131386863</v>
      </c>
      <c r="P355" s="882">
        <f>P354</f>
        <v>49.949846871547493</v>
      </c>
      <c r="Q355" s="702">
        <f t="shared" si="57"/>
        <v>58.418686131386863</v>
      </c>
      <c r="R355" s="58"/>
      <c r="S355" s="251">
        <v>1600</v>
      </c>
      <c r="T355" s="662">
        <f t="shared" ref="T355" si="73">S355/$H$184</f>
        <v>1649.4845360824743</v>
      </c>
      <c r="U355" s="891"/>
      <c r="V355" s="892" t="str">
        <f>IF(ISBLANK(G355),"",G355)</f>
        <v/>
      </c>
      <c r="W355" s="892" t="str">
        <f>IF(ISBLANK(H355),"",H355)</f>
        <v>rd</v>
      </c>
      <c r="X355" s="651" t="b">
        <v>1</v>
      </c>
      <c r="Y355" s="651" t="b">
        <v>1</v>
      </c>
      <c r="Z355" s="703" t="b">
        <f t="shared" si="59"/>
        <v>1</v>
      </c>
      <c r="AA355" s="33"/>
      <c r="AB355" s="17"/>
      <c r="AC355" s="9"/>
      <c r="AD355" s="9"/>
      <c r="AE355" s="9"/>
    </row>
    <row r="356" spans="1:31" customFormat="1" ht="12" customHeight="1" outlineLevel="2" x14ac:dyDescent="0.35">
      <c r="A356" s="7"/>
      <c r="B356" s="8"/>
      <c r="C356" s="18"/>
      <c r="D356" s="18"/>
      <c r="E356" s="18"/>
      <c r="F356" s="27"/>
      <c r="G356" s="28"/>
      <c r="H356" s="665" t="str">
        <f>General!$G$29</f>
        <v>v</v>
      </c>
      <c r="I356" s="887">
        <f>I350</f>
        <v>-0.74098032031926875</v>
      </c>
      <c r="J356" s="887">
        <f>J350</f>
        <v>-1.4E-2</v>
      </c>
      <c r="K356" s="703">
        <f t="shared" si="55"/>
        <v>-0.74098032031926875</v>
      </c>
      <c r="L356" s="886">
        <f>L350</f>
        <v>2.7904598516458123</v>
      </c>
      <c r="M356" s="886">
        <f>M350</f>
        <v>0.75600000000000001</v>
      </c>
      <c r="N356" s="702">
        <f t="shared" si="56"/>
        <v>2.7904598516458123</v>
      </c>
      <c r="O356" s="886">
        <f>O350</f>
        <v>57.445790754257906</v>
      </c>
      <c r="P356" s="886">
        <f>P350</f>
        <v>27</v>
      </c>
      <c r="Q356" s="702">
        <f t="shared" si="57"/>
        <v>57.445790754257906</v>
      </c>
      <c r="R356" s="58"/>
      <c r="S356" s="251">
        <v>2000</v>
      </c>
      <c r="T356" s="662">
        <f t="shared" ref="T356" si="74">S356/$H$185</f>
        <v>2222.2222222222222</v>
      </c>
      <c r="U356" s="891"/>
      <c r="V356" s="892" t="str">
        <f>IF(ISBLANK(G356),"",G356)</f>
        <v/>
      </c>
      <c r="W356" s="892" t="str">
        <f>IF(ISBLANK(H356),"",H356)</f>
        <v>v</v>
      </c>
      <c r="X356" s="651" t="b">
        <v>1</v>
      </c>
      <c r="Y356" s="651" t="b">
        <v>1</v>
      </c>
      <c r="Z356" s="703" t="b">
        <f t="shared" si="59"/>
        <v>1</v>
      </c>
      <c r="AA356" s="33"/>
      <c r="AB356" s="17"/>
      <c r="AC356" s="9"/>
      <c r="AD356" s="9"/>
      <c r="AE356" s="9"/>
    </row>
    <row r="357" spans="1:31" customFormat="1" ht="12" customHeight="1" outlineLevel="2" x14ac:dyDescent="0.35">
      <c r="A357" s="7"/>
      <c r="B357" s="8"/>
      <c r="C357" s="18"/>
      <c r="D357" s="18"/>
      <c r="E357" s="18"/>
      <c r="F357" s="27"/>
      <c r="G357" s="28"/>
      <c r="H357" s="665" t="str">
        <f>General!$G$30</f>
        <v>w</v>
      </c>
      <c r="I357" s="651">
        <v>-1.5702191175394</v>
      </c>
      <c r="J357" s="651">
        <v>-2.1449647872016701E-2</v>
      </c>
      <c r="K357" s="703">
        <f t="shared" si="55"/>
        <v>-1.5702191175394</v>
      </c>
      <c r="L357" s="881">
        <v>3.9558257584621561</v>
      </c>
      <c r="M357" s="881">
        <v>1.3987353317483329</v>
      </c>
      <c r="N357" s="702">
        <f t="shared" si="56"/>
        <v>3.9558257584621561</v>
      </c>
      <c r="O357" s="247">
        <v>55.103333333333332</v>
      </c>
      <c r="P357" s="247">
        <v>49.949846871547493</v>
      </c>
      <c r="Q357" s="702">
        <f t="shared" si="57"/>
        <v>55.103333333333332</v>
      </c>
      <c r="R357" s="58"/>
      <c r="S357" s="251">
        <v>2850</v>
      </c>
      <c r="T357" s="662">
        <f t="shared" ref="T357" si="75">S357/$H$186</f>
        <v>3031.9148936170213</v>
      </c>
      <c r="U357" s="891"/>
      <c r="V357" s="892" t="str">
        <f>IF(ISBLANK(G357),"",G357)</f>
        <v/>
      </c>
      <c r="W357" s="892" t="str">
        <f>IF(ISBLANK(H357),"",H357)</f>
        <v>w</v>
      </c>
      <c r="X357" s="651" t="b">
        <v>1</v>
      </c>
      <c r="Y357" s="651" t="b">
        <v>1</v>
      </c>
      <c r="Z357" s="703" t="b">
        <f t="shared" si="59"/>
        <v>1</v>
      </c>
      <c r="AA357" s="33"/>
      <c r="AB357" s="17"/>
      <c r="AC357" s="9"/>
      <c r="AD357" s="9"/>
      <c r="AE357" s="9"/>
    </row>
    <row r="358" spans="1:31" customFormat="1" outlineLevel="2" x14ac:dyDescent="0.35">
      <c r="A358" s="7"/>
      <c r="B358" s="8"/>
      <c r="C358" s="18"/>
      <c r="D358" s="18"/>
      <c r="E358" s="18"/>
      <c r="F358" s="27"/>
      <c r="G358" s="28"/>
      <c r="H358" s="665" t="str">
        <f>General!$G$31</f>
        <v>wd</v>
      </c>
      <c r="I358" s="884">
        <f>I357</f>
        <v>-1.5702191175394</v>
      </c>
      <c r="J358" s="884">
        <f>J357</f>
        <v>-2.1449647872016701E-2</v>
      </c>
      <c r="K358" s="703">
        <f t="shared" si="55"/>
        <v>-1.5702191175394</v>
      </c>
      <c r="L358" s="882">
        <f>L357</f>
        <v>3.9558257584621561</v>
      </c>
      <c r="M358" s="882">
        <f>M357</f>
        <v>1.3987353317483329</v>
      </c>
      <c r="N358" s="702">
        <f t="shared" si="56"/>
        <v>3.9558257584621561</v>
      </c>
      <c r="O358" s="882">
        <f>O357</f>
        <v>55.103333333333332</v>
      </c>
      <c r="P358" s="882">
        <f>P357</f>
        <v>49.949846871547493</v>
      </c>
      <c r="Q358" s="702">
        <f t="shared" si="57"/>
        <v>55.103333333333332</v>
      </c>
      <c r="R358" s="58"/>
      <c r="S358" s="251">
        <v>2850</v>
      </c>
      <c r="T358" s="662">
        <f t="shared" ref="T358" si="76">S358/$H$187</f>
        <v>3031.9148936170213</v>
      </c>
      <c r="U358" s="891"/>
      <c r="V358" s="892" t="str">
        <f>IF(ISBLANK(G358),"",G358)</f>
        <v/>
      </c>
      <c r="W358" s="892" t="str">
        <f>IF(ISBLANK(H358),"",H358)</f>
        <v>wd</v>
      </c>
      <c r="X358" s="651" t="b">
        <v>1</v>
      </c>
      <c r="Y358" s="651" t="b">
        <v>1</v>
      </c>
      <c r="Z358" s="703" t="b">
        <f t="shared" si="59"/>
        <v>1</v>
      </c>
      <c r="AA358" s="33"/>
      <c r="AB358" s="17"/>
      <c r="AC358" s="9"/>
      <c r="AD358" s="9"/>
      <c r="AE358" s="9"/>
    </row>
    <row r="359" spans="1:31" customFormat="1" outlineLevel="2" x14ac:dyDescent="0.35">
      <c r="A359" s="7"/>
      <c r="B359" s="8"/>
      <c r="C359" s="18"/>
      <c r="D359" s="18"/>
      <c r="E359" s="18"/>
      <c r="F359" s="27"/>
      <c r="G359" s="27"/>
      <c r="H359" s="665" t="str">
        <f>General!$G$32</f>
        <v>z</v>
      </c>
      <c r="I359" s="885">
        <f>I354</f>
        <v>-1.2189769835128734</v>
      </c>
      <c r="J359" s="885">
        <f>J354</f>
        <v>-2.1449647872016701E-2</v>
      </c>
      <c r="K359" s="703">
        <f t="shared" si="55"/>
        <v>-1.2189769835128734</v>
      </c>
      <c r="L359" s="883">
        <f>L354</f>
        <v>3.68221380318731</v>
      </c>
      <c r="M359" s="883">
        <f>M354</f>
        <v>1.3987353317483329</v>
      </c>
      <c r="N359" s="702">
        <f t="shared" si="56"/>
        <v>3.68221380318731</v>
      </c>
      <c r="O359" s="883">
        <f>O354</f>
        <v>58.418686131386863</v>
      </c>
      <c r="P359" s="883">
        <f>P354</f>
        <v>49.949846871547493</v>
      </c>
      <c r="Q359" s="702">
        <f t="shared" si="57"/>
        <v>58.418686131386863</v>
      </c>
      <c r="R359" s="645"/>
      <c r="S359" s="251">
        <v>1600</v>
      </c>
      <c r="T359" s="662">
        <f t="shared" ref="T359" si="77">S359/$H$188</f>
        <v>1649.4845360824743</v>
      </c>
      <c r="U359" s="891"/>
      <c r="V359" s="892" t="str">
        <f>IF(ISBLANK(G359),"",G359)</f>
        <v/>
      </c>
      <c r="W359" s="892" t="str">
        <f>IF(ISBLANK(H359),"",H359)</f>
        <v>z</v>
      </c>
      <c r="X359" s="651" t="b">
        <v>1</v>
      </c>
      <c r="Y359" s="651" t="b">
        <v>1</v>
      </c>
      <c r="Z359" s="703" t="b">
        <f t="shared" si="59"/>
        <v>1</v>
      </c>
      <c r="AA359" s="39"/>
      <c r="AB359" s="17"/>
      <c r="AC359" s="9"/>
      <c r="AD359" s="9"/>
      <c r="AE359" s="9"/>
    </row>
    <row r="360" spans="1:31" customFormat="1" outlineLevel="2" x14ac:dyDescent="0.35">
      <c r="A360" s="7"/>
      <c r="B360" s="8"/>
      <c r="C360" s="18"/>
      <c r="D360" s="18"/>
      <c r="E360" s="18"/>
      <c r="F360" s="27"/>
      <c r="G360" s="27"/>
      <c r="H360" s="665" t="str">
        <f>General!$G$33</f>
        <v>zd</v>
      </c>
      <c r="I360" s="884">
        <f>I359</f>
        <v>-1.2189769835128734</v>
      </c>
      <c r="J360" s="884">
        <f>J359</f>
        <v>-2.1449647872016701E-2</v>
      </c>
      <c r="K360" s="703">
        <f t="shared" si="55"/>
        <v>-1.2189769835128734</v>
      </c>
      <c r="L360" s="882">
        <f>L359</f>
        <v>3.68221380318731</v>
      </c>
      <c r="M360" s="882">
        <f>M359</f>
        <v>1.3987353317483329</v>
      </c>
      <c r="N360" s="702">
        <f t="shared" si="56"/>
        <v>3.68221380318731</v>
      </c>
      <c r="O360" s="882">
        <f>O359</f>
        <v>58.418686131386863</v>
      </c>
      <c r="P360" s="882">
        <f>P359</f>
        <v>49.949846871547493</v>
      </c>
      <c r="Q360" s="702">
        <f t="shared" si="57"/>
        <v>58.418686131386863</v>
      </c>
      <c r="R360" s="39"/>
      <c r="S360" s="251">
        <v>1600</v>
      </c>
      <c r="T360" s="662">
        <f t="shared" ref="T360" si="78">S360/$H$189</f>
        <v>1649.4845360824743</v>
      </c>
      <c r="U360" s="891"/>
      <c r="V360" s="892" t="str">
        <f>IF(ISBLANK(G360),"",G360)</f>
        <v/>
      </c>
      <c r="W360" s="892" t="str">
        <f>IF(ISBLANK(H360),"",H360)</f>
        <v>zd</v>
      </c>
      <c r="X360" s="651" t="b">
        <v>1</v>
      </c>
      <c r="Y360" s="651" t="b">
        <v>1</v>
      </c>
      <c r="Z360" s="703" t="b">
        <f t="shared" si="59"/>
        <v>1</v>
      </c>
      <c r="AA360" s="31"/>
      <c r="AB360" s="17"/>
      <c r="AC360" s="9"/>
      <c r="AD360" s="9"/>
      <c r="AE360" s="9"/>
    </row>
    <row r="361" spans="1:31" customFormat="1" ht="12" customHeight="1" outlineLevel="1" x14ac:dyDescent="0.3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79">S361/$H$173</f>
        <v>0</v>
      </c>
      <c r="U361" s="891"/>
      <c r="V361" s="892" t="str">
        <f>IF(ISBLANK(G361),"",G361)</f>
        <v>White</v>
      </c>
      <c r="W361" s="892" t="str">
        <f>IF(ISBLANK(H361),"",H361)</f>
        <v>b</v>
      </c>
      <c r="X361" s="651" t="b">
        <v>0</v>
      </c>
      <c r="Y361" s="651" t="b">
        <v>0</v>
      </c>
      <c r="Z361" s="703" t="b">
        <f>X361</f>
        <v>0</v>
      </c>
      <c r="AA361" s="33"/>
      <c r="AB361" s="17"/>
      <c r="AC361" s="9"/>
      <c r="AD361" s="9"/>
      <c r="AE361" s="9"/>
    </row>
    <row r="362" spans="1:31" customFormat="1" ht="12" customHeight="1" outlineLevel="2" x14ac:dyDescent="0.35">
      <c r="A362" s="7"/>
      <c r="B362" s="8"/>
      <c r="C362" s="18"/>
      <c r="D362" s="18"/>
      <c r="E362" s="18"/>
      <c r="F362" s="27"/>
      <c r="G362" s="28"/>
      <c r="H362" s="665" t="str">
        <f>General!$G$18</f>
        <v>bd</v>
      </c>
      <c r="I362" s="651"/>
      <c r="J362" s="651"/>
      <c r="K362" s="703">
        <f t="shared" ref="K362:K377" si="80">I362</f>
        <v>0</v>
      </c>
      <c r="L362" s="881"/>
      <c r="M362" s="881"/>
      <c r="N362" s="702">
        <f t="shared" ref="N362:N377" si="81">L362</f>
        <v>0</v>
      </c>
      <c r="O362" s="247"/>
      <c r="P362" s="247"/>
      <c r="Q362" s="702">
        <f t="shared" ref="Q362:Q377" si="82">O362</f>
        <v>0</v>
      </c>
      <c r="R362" s="58"/>
      <c r="S362" s="251"/>
      <c r="T362" s="662">
        <f t="shared" ref="T362" si="83">S362/$H$174</f>
        <v>0</v>
      </c>
      <c r="U362" s="891"/>
      <c r="V362" s="892" t="str">
        <f>IF(ISBLANK(G362),"",G362)</f>
        <v/>
      </c>
      <c r="W362" s="892" t="str">
        <f>IF(ISBLANK(H362),"",H362)</f>
        <v>bd</v>
      </c>
      <c r="X362" s="651" t="b">
        <v>0</v>
      </c>
      <c r="Y362" s="651" t="b">
        <v>0</v>
      </c>
      <c r="Z362" s="703" t="b">
        <f t="shared" ref="Z362:Z377" si="84">X362</f>
        <v>0</v>
      </c>
      <c r="AA362" s="33"/>
      <c r="AB362" s="17"/>
      <c r="AC362" s="9"/>
      <c r="AD362" s="9"/>
      <c r="AE362" s="9"/>
    </row>
    <row r="363" spans="1:31" customFormat="1" ht="12" customHeight="1" outlineLevel="2" x14ac:dyDescent="0.35">
      <c r="A363" s="7"/>
      <c r="B363" s="8"/>
      <c r="C363" s="18"/>
      <c r="D363" s="18"/>
      <c r="E363" s="18"/>
      <c r="F363" s="27"/>
      <c r="G363" s="28"/>
      <c r="H363" s="665" t="str">
        <f>General!$G$19</f>
        <v>f</v>
      </c>
      <c r="I363" s="651"/>
      <c r="J363" s="651"/>
      <c r="K363" s="703">
        <f t="shared" si="80"/>
        <v>0</v>
      </c>
      <c r="L363" s="881"/>
      <c r="M363" s="881"/>
      <c r="N363" s="702">
        <f t="shared" si="81"/>
        <v>0</v>
      </c>
      <c r="O363" s="247"/>
      <c r="P363" s="247"/>
      <c r="Q363" s="702">
        <f t="shared" si="82"/>
        <v>0</v>
      </c>
      <c r="R363" s="58"/>
      <c r="S363" s="251"/>
      <c r="T363" s="662">
        <f t="shared" ref="T363" si="85">S363/$H$175</f>
        <v>0</v>
      </c>
      <c r="U363" s="891"/>
      <c r="V363" s="892" t="str">
        <f>IF(ISBLANK(G363),"",G363)</f>
        <v/>
      </c>
      <c r="W363" s="892" t="str">
        <f>IF(ISBLANK(H363),"",H363)</f>
        <v>f</v>
      </c>
      <c r="X363" s="651" t="b">
        <v>0</v>
      </c>
      <c r="Y363" s="651" t="b">
        <v>0</v>
      </c>
      <c r="Z363" s="703" t="b">
        <f t="shared" si="84"/>
        <v>0</v>
      </c>
      <c r="AA363" s="33"/>
      <c r="AB363" s="17"/>
      <c r="AC363" s="9"/>
      <c r="AD363" s="9"/>
      <c r="AE363" s="9"/>
    </row>
    <row r="364" spans="1:31" customFormat="1" ht="12" customHeight="1" outlineLevel="2" x14ac:dyDescent="0.35">
      <c r="A364" s="7"/>
      <c r="B364" s="8"/>
      <c r="C364" s="18"/>
      <c r="D364" s="18"/>
      <c r="E364" s="18"/>
      <c r="F364" s="27"/>
      <c r="G364" s="28"/>
      <c r="H364" s="665" t="str">
        <f>General!$G$20</f>
        <v>h</v>
      </c>
      <c r="I364" s="651"/>
      <c r="J364" s="651"/>
      <c r="K364" s="703">
        <f t="shared" si="80"/>
        <v>0</v>
      </c>
      <c r="L364" s="881"/>
      <c r="M364" s="881"/>
      <c r="N364" s="702">
        <f t="shared" si="81"/>
        <v>0</v>
      </c>
      <c r="O364" s="247"/>
      <c r="P364" s="247"/>
      <c r="Q364" s="702">
        <f t="shared" si="82"/>
        <v>0</v>
      </c>
      <c r="R364" s="58"/>
      <c r="S364" s="251"/>
      <c r="T364" s="662">
        <f t="shared" ref="T364" si="86">S364/$H$176</f>
        <v>0</v>
      </c>
      <c r="U364" s="891"/>
      <c r="V364" s="892" t="str">
        <f>IF(ISBLANK(G364),"",G364)</f>
        <v/>
      </c>
      <c r="W364" s="892" t="str">
        <f>IF(ISBLANK(H364),"",H364)</f>
        <v>h</v>
      </c>
      <c r="X364" s="651" t="b">
        <v>0</v>
      </c>
      <c r="Y364" s="651" t="b">
        <v>0</v>
      </c>
      <c r="Z364" s="703" t="b">
        <f t="shared" si="84"/>
        <v>0</v>
      </c>
      <c r="AA364" s="33"/>
      <c r="AB364" s="17"/>
      <c r="AC364" s="9"/>
      <c r="AD364" s="9"/>
      <c r="AE364" s="9"/>
    </row>
    <row r="365" spans="1:31" customFormat="1" ht="12" customHeight="1" outlineLevel="2" x14ac:dyDescent="0.35">
      <c r="A365" s="7"/>
      <c r="B365" s="8"/>
      <c r="C365" s="18"/>
      <c r="D365" s="18"/>
      <c r="E365" s="18"/>
      <c r="F365" s="27"/>
      <c r="G365" s="28"/>
      <c r="H365" s="665" t="str">
        <f>General!$G$21</f>
        <v>i</v>
      </c>
      <c r="I365" s="651"/>
      <c r="J365" s="651"/>
      <c r="K365" s="703">
        <f t="shared" si="80"/>
        <v>0</v>
      </c>
      <c r="L365" s="881"/>
      <c r="M365" s="881"/>
      <c r="N365" s="702">
        <f t="shared" si="81"/>
        <v>0</v>
      </c>
      <c r="O365" s="247"/>
      <c r="P365" s="247"/>
      <c r="Q365" s="702">
        <f t="shared" si="82"/>
        <v>0</v>
      </c>
      <c r="R365" s="58"/>
      <c r="S365" s="251"/>
      <c r="T365" s="662">
        <f t="shared" ref="T365" si="87">S365/$H$177</f>
        <v>0</v>
      </c>
      <c r="U365" s="891"/>
      <c r="V365" s="892" t="str">
        <f>IF(ISBLANK(G365),"",G365)</f>
        <v/>
      </c>
      <c r="W365" s="892" t="str">
        <f>IF(ISBLANK(H365),"",H365)</f>
        <v>i</v>
      </c>
      <c r="X365" s="651" t="b">
        <v>0</v>
      </c>
      <c r="Y365" s="651" t="b">
        <v>0</v>
      </c>
      <c r="Z365" s="703" t="b">
        <f t="shared" si="84"/>
        <v>0</v>
      </c>
      <c r="AA365" s="33"/>
      <c r="AB365" s="17"/>
      <c r="AC365" s="9"/>
      <c r="AD365" s="9"/>
      <c r="AE365" s="9"/>
    </row>
    <row r="366" spans="1:31" customFormat="1" ht="12" customHeight="1" outlineLevel="2" x14ac:dyDescent="0.35">
      <c r="A366" s="7"/>
      <c r="B366" s="8"/>
      <c r="C366" s="18"/>
      <c r="D366" s="18"/>
      <c r="E366" s="18"/>
      <c r="F366" s="27"/>
      <c r="G366" s="28"/>
      <c r="H366" s="665" t="str">
        <f>General!$G$22</f>
        <v>k</v>
      </c>
      <c r="I366" s="651"/>
      <c r="J366" s="651"/>
      <c r="K366" s="703">
        <f t="shared" si="80"/>
        <v>0</v>
      </c>
      <c r="L366" s="881"/>
      <c r="M366" s="881"/>
      <c r="N366" s="702">
        <f t="shared" si="81"/>
        <v>0</v>
      </c>
      <c r="O366" s="247"/>
      <c r="P366" s="247"/>
      <c r="Q366" s="702">
        <f t="shared" si="82"/>
        <v>0</v>
      </c>
      <c r="R366" s="58"/>
      <c r="S366" s="251"/>
      <c r="T366" s="662">
        <f t="shared" ref="T366" si="88">S366/$H$178</f>
        <v>0</v>
      </c>
      <c r="U366" s="891"/>
      <c r="V366" s="892" t="str">
        <f>IF(ISBLANK(G366),"",G366)</f>
        <v/>
      </c>
      <c r="W366" s="892" t="str">
        <f>IF(ISBLANK(H366),"",H366)</f>
        <v>k</v>
      </c>
      <c r="X366" s="651" t="b">
        <v>0</v>
      </c>
      <c r="Y366" s="651" t="b">
        <v>0</v>
      </c>
      <c r="Z366" s="703" t="b">
        <f t="shared" si="84"/>
        <v>0</v>
      </c>
      <c r="AA366" s="33"/>
      <c r="AB366" s="17"/>
      <c r="AC366" s="9"/>
      <c r="AD366" s="9"/>
      <c r="AE366" s="9"/>
    </row>
    <row r="367" spans="1:31" customFormat="1" ht="12" customHeight="1" outlineLevel="2" x14ac:dyDescent="0.35">
      <c r="A367" s="7"/>
      <c r="B367" s="8"/>
      <c r="C367" s="18"/>
      <c r="D367" s="18"/>
      <c r="E367" s="18"/>
      <c r="F367" s="27"/>
      <c r="G367" s="28"/>
      <c r="H367" s="665" t="str">
        <f>General!$G$23</f>
        <v>l</v>
      </c>
      <c r="I367" s="651"/>
      <c r="J367" s="651">
        <v>-2.3153920285814016E-2</v>
      </c>
      <c r="K367" s="703">
        <f t="shared" si="80"/>
        <v>0</v>
      </c>
      <c r="L367" s="881"/>
      <c r="M367" s="881">
        <v>0.8739669217175331</v>
      </c>
      <c r="N367" s="702">
        <f t="shared" si="81"/>
        <v>0</v>
      </c>
      <c r="O367" s="247"/>
      <c r="P367" s="247">
        <v>32.148520299581264</v>
      </c>
      <c r="Q367" s="702">
        <f t="shared" si="82"/>
        <v>0</v>
      </c>
      <c r="R367" s="58"/>
      <c r="S367" s="251"/>
      <c r="T367" s="251">
        <v>3190</v>
      </c>
      <c r="U367" s="891"/>
      <c r="V367" s="892" t="str">
        <f>IF(ISBLANK(G367),"",G367)</f>
        <v/>
      </c>
      <c r="W367" s="892" t="str">
        <f>IF(ISBLANK(H367),"",H367)</f>
        <v>l</v>
      </c>
      <c r="X367" s="651" t="b">
        <v>0</v>
      </c>
      <c r="Y367" s="651" t="b">
        <v>0</v>
      </c>
      <c r="Z367" s="703" t="b">
        <f t="shared" si="84"/>
        <v>0</v>
      </c>
      <c r="AA367" s="33"/>
      <c r="AB367" s="17"/>
      <c r="AC367" s="9"/>
      <c r="AD367" s="9"/>
      <c r="AE367" s="9"/>
    </row>
    <row r="368" spans="1:31" customFormat="1" ht="12" customHeight="1" outlineLevel="2" x14ac:dyDescent="0.35">
      <c r="A368" s="7"/>
      <c r="B368" s="8"/>
      <c r="C368" s="18"/>
      <c r="D368" s="18"/>
      <c r="E368" s="18"/>
      <c r="F368" s="27"/>
      <c r="G368" s="28"/>
      <c r="H368" s="665" t="str">
        <f>General!$G$24</f>
        <v>o</v>
      </c>
      <c r="I368" s="651"/>
      <c r="J368" s="651"/>
      <c r="K368" s="703">
        <f t="shared" si="80"/>
        <v>0</v>
      </c>
      <c r="L368" s="881"/>
      <c r="M368" s="881"/>
      <c r="N368" s="702">
        <f t="shared" si="81"/>
        <v>0</v>
      </c>
      <c r="O368" s="247"/>
      <c r="P368" s="247"/>
      <c r="Q368" s="702">
        <f t="shared" si="82"/>
        <v>0</v>
      </c>
      <c r="R368" s="58"/>
      <c r="S368" s="251"/>
      <c r="T368" s="662">
        <f t="shared" ref="T368" si="89">S368/$H$180</f>
        <v>0</v>
      </c>
      <c r="U368" s="891"/>
      <c r="V368" s="892" t="str">
        <f>IF(ISBLANK(G368),"",G368)</f>
        <v/>
      </c>
      <c r="W368" s="892" t="str">
        <f>IF(ISBLANK(H368),"",H368)</f>
        <v>o</v>
      </c>
      <c r="X368" s="651" t="b">
        <v>0</v>
      </c>
      <c r="Y368" s="651" t="b">
        <v>0</v>
      </c>
      <c r="Z368" s="703" t="b">
        <f t="shared" si="84"/>
        <v>0</v>
      </c>
      <c r="AA368" s="33"/>
      <c r="AB368" s="17"/>
      <c r="AC368" s="9"/>
      <c r="AD368" s="9"/>
      <c r="AE368" s="9"/>
    </row>
    <row r="369" spans="1:31" customFormat="1" ht="12" customHeight="1" outlineLevel="2" x14ac:dyDescent="0.35">
      <c r="A369" s="7"/>
      <c r="B369" s="8"/>
      <c r="C369" s="18"/>
      <c r="D369" s="18"/>
      <c r="E369" s="18"/>
      <c r="F369" s="27"/>
      <c r="G369" s="28"/>
      <c r="H369" s="665" t="str">
        <f>General!$G$25</f>
        <v>od</v>
      </c>
      <c r="I369" s="651"/>
      <c r="J369" s="651"/>
      <c r="K369" s="703">
        <f t="shared" si="80"/>
        <v>0</v>
      </c>
      <c r="L369" s="881"/>
      <c r="M369" s="881"/>
      <c r="N369" s="702">
        <f t="shared" si="81"/>
        <v>0</v>
      </c>
      <c r="O369" s="247"/>
      <c r="P369" s="247"/>
      <c r="Q369" s="702">
        <f t="shared" si="82"/>
        <v>0</v>
      </c>
      <c r="R369" s="58"/>
      <c r="S369" s="251"/>
      <c r="T369" s="662">
        <f t="shared" ref="T369" si="90">S369/$H$181</f>
        <v>0</v>
      </c>
      <c r="U369" s="891"/>
      <c r="V369" s="892" t="str">
        <f>IF(ISBLANK(G369),"",G369)</f>
        <v/>
      </c>
      <c r="W369" s="892" t="str">
        <f>IF(ISBLANK(H369),"",H369)</f>
        <v>od</v>
      </c>
      <c r="X369" s="651" t="b">
        <v>0</v>
      </c>
      <c r="Y369" s="651" t="b">
        <v>0</v>
      </c>
      <c r="Z369" s="703" t="b">
        <f t="shared" si="84"/>
        <v>0</v>
      </c>
      <c r="AA369" s="33"/>
      <c r="AB369" s="17"/>
      <c r="AC369" s="9"/>
      <c r="AD369" s="9"/>
      <c r="AE369" s="9"/>
    </row>
    <row r="370" spans="1:31" customFormat="1" ht="12" customHeight="1" outlineLevel="2" x14ac:dyDescent="0.35">
      <c r="A370" s="7"/>
      <c r="B370" s="8"/>
      <c r="C370" s="18"/>
      <c r="D370" s="18"/>
      <c r="E370" s="18"/>
      <c r="F370" s="27"/>
      <c r="G370" s="28"/>
      <c r="H370" s="665" t="str">
        <f>General!$G$26</f>
        <v>of</v>
      </c>
      <c r="I370" s="651"/>
      <c r="J370" s="651"/>
      <c r="K370" s="703">
        <f t="shared" si="80"/>
        <v>0</v>
      </c>
      <c r="L370" s="881"/>
      <c r="M370" s="881"/>
      <c r="N370" s="702">
        <f t="shared" si="81"/>
        <v>0</v>
      </c>
      <c r="O370" s="247"/>
      <c r="P370" s="247"/>
      <c r="Q370" s="702">
        <f t="shared" si="82"/>
        <v>0</v>
      </c>
      <c r="R370" s="58"/>
      <c r="S370" s="251"/>
      <c r="T370" s="251">
        <v>3032</v>
      </c>
      <c r="U370" s="891"/>
      <c r="V370" s="892" t="str">
        <f>IF(ISBLANK(G370),"",G370)</f>
        <v/>
      </c>
      <c r="W370" s="892" t="str">
        <f>IF(ISBLANK(H370),"",H370)</f>
        <v>of</v>
      </c>
      <c r="X370" s="651" t="b">
        <v>0</v>
      </c>
      <c r="Y370" s="651" t="b">
        <v>0</v>
      </c>
      <c r="Z370" s="703" t="b">
        <f t="shared" si="84"/>
        <v>0</v>
      </c>
      <c r="AA370" s="33"/>
      <c r="AB370" s="17"/>
      <c r="AC370" s="9"/>
      <c r="AD370" s="9"/>
      <c r="AE370" s="9"/>
    </row>
    <row r="371" spans="1:31" customFormat="1" ht="12" customHeight="1" outlineLevel="2" x14ac:dyDescent="0.35">
      <c r="A371" s="7"/>
      <c r="B371" s="8"/>
      <c r="C371" s="18"/>
      <c r="D371" s="18"/>
      <c r="E371" s="18"/>
      <c r="F371" s="27"/>
      <c r="G371" s="28"/>
      <c r="H371" s="665" t="str">
        <f>General!$G$27</f>
        <v>r</v>
      </c>
      <c r="I371" s="651"/>
      <c r="J371" s="651"/>
      <c r="K371" s="703">
        <f t="shared" si="80"/>
        <v>0</v>
      </c>
      <c r="L371" s="881"/>
      <c r="M371" s="881"/>
      <c r="N371" s="702">
        <f t="shared" si="81"/>
        <v>0</v>
      </c>
      <c r="O371" s="247"/>
      <c r="P371" s="247"/>
      <c r="Q371" s="702">
        <f t="shared" si="82"/>
        <v>0</v>
      </c>
      <c r="R371" s="58"/>
      <c r="S371" s="251"/>
      <c r="T371" s="662">
        <f t="shared" ref="T371" si="91">S371/$H$183</f>
        <v>0</v>
      </c>
      <c r="U371" s="891"/>
      <c r="V371" s="892" t="str">
        <f>IF(ISBLANK(G371),"",G371)</f>
        <v/>
      </c>
      <c r="W371" s="892" t="str">
        <f>IF(ISBLANK(H371),"",H371)</f>
        <v>r</v>
      </c>
      <c r="X371" s="651" t="b">
        <v>0</v>
      </c>
      <c r="Y371" s="651" t="b">
        <v>0</v>
      </c>
      <c r="Z371" s="703" t="b">
        <f t="shared" si="84"/>
        <v>0</v>
      </c>
      <c r="AA371" s="33"/>
      <c r="AB371" s="17"/>
      <c r="AC371" s="9"/>
      <c r="AD371" s="9"/>
      <c r="AE371" s="9"/>
    </row>
    <row r="372" spans="1:31" customFormat="1" ht="12" customHeight="1" outlineLevel="2" x14ac:dyDescent="0.35">
      <c r="A372" s="7"/>
      <c r="B372" s="8"/>
      <c r="C372" s="18"/>
      <c r="D372" s="18"/>
      <c r="E372" s="18"/>
      <c r="F372" s="27"/>
      <c r="G372" s="28"/>
      <c r="H372" s="665" t="str">
        <f>General!$G$28</f>
        <v>rd</v>
      </c>
      <c r="I372" s="651"/>
      <c r="J372" s="651"/>
      <c r="K372" s="703">
        <f t="shared" si="80"/>
        <v>0</v>
      </c>
      <c r="L372" s="881"/>
      <c r="M372" s="881"/>
      <c r="N372" s="702">
        <f t="shared" si="81"/>
        <v>0</v>
      </c>
      <c r="O372" s="247"/>
      <c r="P372" s="247"/>
      <c r="Q372" s="702">
        <f t="shared" si="82"/>
        <v>0</v>
      </c>
      <c r="R372" s="58"/>
      <c r="S372" s="251"/>
      <c r="T372" s="662">
        <f t="shared" ref="T372" si="92">S372/$H$184</f>
        <v>0</v>
      </c>
      <c r="U372" s="891"/>
      <c r="V372" s="892" t="str">
        <f>IF(ISBLANK(G372),"",G372)</f>
        <v/>
      </c>
      <c r="W372" s="892" t="str">
        <f>IF(ISBLANK(H372),"",H372)</f>
        <v>rd</v>
      </c>
      <c r="X372" s="651" t="b">
        <v>0</v>
      </c>
      <c r="Y372" s="651" t="b">
        <v>0</v>
      </c>
      <c r="Z372" s="703" t="b">
        <f t="shared" si="84"/>
        <v>0</v>
      </c>
      <c r="AA372" s="33"/>
      <c r="AB372" s="17"/>
      <c r="AC372" s="9"/>
      <c r="AD372" s="9"/>
      <c r="AE372" s="9"/>
    </row>
    <row r="373" spans="1:31" customFormat="1" ht="12" customHeight="1" outlineLevel="2" x14ac:dyDescent="0.35">
      <c r="A373" s="7"/>
      <c r="B373" s="8"/>
      <c r="C373" s="18"/>
      <c r="D373" s="18"/>
      <c r="E373" s="18"/>
      <c r="F373" s="27"/>
      <c r="G373" s="28"/>
      <c r="H373" s="665" t="str">
        <f>General!$G$29</f>
        <v>v</v>
      </c>
      <c r="I373" s="651"/>
      <c r="J373" s="651"/>
      <c r="K373" s="703">
        <f t="shared" si="80"/>
        <v>0</v>
      </c>
      <c r="L373" s="881"/>
      <c r="M373" s="881"/>
      <c r="N373" s="702">
        <f t="shared" si="81"/>
        <v>0</v>
      </c>
      <c r="O373" s="247"/>
      <c r="P373" s="247"/>
      <c r="Q373" s="702">
        <f t="shared" si="82"/>
        <v>0</v>
      </c>
      <c r="R373" s="58"/>
      <c r="S373" s="251"/>
      <c r="T373" s="662">
        <f t="shared" ref="T373" si="93">S373/$H$185</f>
        <v>0</v>
      </c>
      <c r="U373" s="891"/>
      <c r="V373" s="892" t="str">
        <f>IF(ISBLANK(G373),"",G373)</f>
        <v/>
      </c>
      <c r="W373" s="892" t="str">
        <f>IF(ISBLANK(H373),"",H373)</f>
        <v>v</v>
      </c>
      <c r="X373" s="651" t="b">
        <v>0</v>
      </c>
      <c r="Y373" s="651" t="b">
        <v>0</v>
      </c>
      <c r="Z373" s="703" t="b">
        <f t="shared" si="84"/>
        <v>0</v>
      </c>
      <c r="AA373" s="33"/>
      <c r="AB373" s="17"/>
      <c r="AC373" s="9"/>
      <c r="AD373" s="9"/>
      <c r="AE373" s="9"/>
    </row>
    <row r="374" spans="1:31" customFormat="1" ht="12" customHeight="1" outlineLevel="2" x14ac:dyDescent="0.35">
      <c r="A374" s="7"/>
      <c r="B374" s="8"/>
      <c r="C374" s="18"/>
      <c r="D374" s="18"/>
      <c r="E374" s="18"/>
      <c r="F374" s="27"/>
      <c r="G374" s="28"/>
      <c r="H374" s="665" t="str">
        <f>General!$G$30</f>
        <v>w</v>
      </c>
      <c r="I374" s="651"/>
      <c r="J374" s="651"/>
      <c r="K374" s="703">
        <f t="shared" si="80"/>
        <v>0</v>
      </c>
      <c r="L374" s="881"/>
      <c r="M374" s="881"/>
      <c r="N374" s="702">
        <f t="shared" si="81"/>
        <v>0</v>
      </c>
      <c r="O374" s="247"/>
      <c r="P374" s="247"/>
      <c r="Q374" s="702">
        <f t="shared" si="82"/>
        <v>0</v>
      </c>
      <c r="R374" s="58"/>
      <c r="S374" s="251"/>
      <c r="T374" s="662">
        <f t="shared" ref="T374" si="94">S374/$H$186</f>
        <v>0</v>
      </c>
      <c r="U374" s="891"/>
      <c r="V374" s="892" t="str">
        <f>IF(ISBLANK(G374),"",G374)</f>
        <v/>
      </c>
      <c r="W374" s="892" t="str">
        <f>IF(ISBLANK(H374),"",H374)</f>
        <v>w</v>
      </c>
      <c r="X374" s="651" t="b">
        <v>0</v>
      </c>
      <c r="Y374" s="651" t="b">
        <v>0</v>
      </c>
      <c r="Z374" s="703" t="b">
        <f t="shared" si="84"/>
        <v>0</v>
      </c>
      <c r="AA374" s="33"/>
      <c r="AB374" s="17"/>
      <c r="AC374" s="9"/>
      <c r="AD374" s="9"/>
      <c r="AE374" s="9"/>
    </row>
    <row r="375" spans="1:31" customFormat="1" outlineLevel="2" x14ac:dyDescent="0.35">
      <c r="A375" s="7"/>
      <c r="B375" s="8"/>
      <c r="C375" s="18"/>
      <c r="D375" s="18"/>
      <c r="E375" s="18"/>
      <c r="F375" s="27"/>
      <c r="G375" s="28"/>
      <c r="H375" s="665" t="str">
        <f>General!$G$31</f>
        <v>wd</v>
      </c>
      <c r="I375" s="651"/>
      <c r="J375" s="651"/>
      <c r="K375" s="703">
        <f t="shared" si="80"/>
        <v>0</v>
      </c>
      <c r="L375" s="881"/>
      <c r="M375" s="881"/>
      <c r="N375" s="702">
        <f t="shared" si="81"/>
        <v>0</v>
      </c>
      <c r="O375" s="247"/>
      <c r="P375" s="247"/>
      <c r="Q375" s="702">
        <f t="shared" si="82"/>
        <v>0</v>
      </c>
      <c r="R375" s="58"/>
      <c r="S375" s="251"/>
      <c r="T375" s="662">
        <f t="shared" ref="T375" si="95">S375/$H$187</f>
        <v>0</v>
      </c>
      <c r="U375" s="891"/>
      <c r="V375" s="892" t="str">
        <f>IF(ISBLANK(G375),"",G375)</f>
        <v/>
      </c>
      <c r="W375" s="892" t="str">
        <f>IF(ISBLANK(H375),"",H375)</f>
        <v>wd</v>
      </c>
      <c r="X375" s="651" t="b">
        <v>0</v>
      </c>
      <c r="Y375" s="651" t="b">
        <v>0</v>
      </c>
      <c r="Z375" s="703" t="b">
        <f t="shared" si="84"/>
        <v>0</v>
      </c>
      <c r="AA375" s="33"/>
      <c r="AB375" s="17"/>
      <c r="AC375" s="9"/>
      <c r="AD375" s="9"/>
      <c r="AE375" s="9"/>
    </row>
    <row r="376" spans="1:31" customFormat="1" outlineLevel="2" x14ac:dyDescent="0.35">
      <c r="A376" s="7"/>
      <c r="B376" s="8"/>
      <c r="C376" s="18"/>
      <c r="D376" s="18"/>
      <c r="E376" s="18"/>
      <c r="F376" s="27"/>
      <c r="G376" s="27"/>
      <c r="H376" s="665" t="str">
        <f>General!$G$32</f>
        <v>z</v>
      </c>
      <c r="I376" s="651"/>
      <c r="J376" s="651"/>
      <c r="K376" s="703">
        <f t="shared" si="80"/>
        <v>0</v>
      </c>
      <c r="L376" s="881"/>
      <c r="M376" s="881"/>
      <c r="N376" s="702">
        <f t="shared" si="81"/>
        <v>0</v>
      </c>
      <c r="O376" s="247"/>
      <c r="P376" s="247"/>
      <c r="Q376" s="702">
        <f t="shared" si="82"/>
        <v>0</v>
      </c>
      <c r="R376" s="645"/>
      <c r="S376" s="251"/>
      <c r="T376" s="662">
        <f t="shared" ref="T376" si="96">S376/$H$188</f>
        <v>0</v>
      </c>
      <c r="U376" s="891"/>
      <c r="V376" s="892" t="str">
        <f>IF(ISBLANK(G376),"",G376)</f>
        <v/>
      </c>
      <c r="W376" s="892" t="str">
        <f>IF(ISBLANK(H376),"",H376)</f>
        <v>z</v>
      </c>
      <c r="X376" s="651" t="b">
        <v>0</v>
      </c>
      <c r="Y376" s="651" t="b">
        <v>0</v>
      </c>
      <c r="Z376" s="703" t="b">
        <f t="shared" si="84"/>
        <v>0</v>
      </c>
      <c r="AA376" s="39"/>
      <c r="AB376" s="17"/>
      <c r="AC376" s="9"/>
      <c r="AD376" s="9"/>
      <c r="AE376" s="9"/>
    </row>
    <row r="377" spans="1:31" customFormat="1" outlineLevel="2" x14ac:dyDescent="0.35">
      <c r="A377" s="7"/>
      <c r="B377" s="8"/>
      <c r="C377" s="18"/>
      <c r="D377" s="18"/>
      <c r="E377" s="18"/>
      <c r="F377" s="27"/>
      <c r="G377" s="27"/>
      <c r="H377" s="665" t="str">
        <f>General!$G$33</f>
        <v>zd</v>
      </c>
      <c r="I377" s="651"/>
      <c r="J377" s="651"/>
      <c r="K377" s="703">
        <f t="shared" si="80"/>
        <v>0</v>
      </c>
      <c r="L377" s="881"/>
      <c r="M377" s="881"/>
      <c r="N377" s="702">
        <f t="shared" si="81"/>
        <v>0</v>
      </c>
      <c r="O377" s="247"/>
      <c r="P377" s="247"/>
      <c r="Q377" s="702">
        <f t="shared" si="82"/>
        <v>0</v>
      </c>
      <c r="R377" s="39"/>
      <c r="S377" s="251"/>
      <c r="T377" s="662">
        <f t="shared" ref="T377" si="97">S377/$H$189</f>
        <v>0</v>
      </c>
      <c r="U377" s="891"/>
      <c r="V377" s="892" t="str">
        <f>IF(ISBLANK(G377),"",G377)</f>
        <v/>
      </c>
      <c r="W377" s="892" t="str">
        <f>IF(ISBLANK(H377),"",H377)</f>
        <v>zd</v>
      </c>
      <c r="X377" s="651" t="b">
        <v>0</v>
      </c>
      <c r="Y377" s="651" t="b">
        <v>0</v>
      </c>
      <c r="Z377" s="703" t="b">
        <f t="shared" si="84"/>
        <v>0</v>
      </c>
      <c r="AA377" s="31"/>
      <c r="AB377" s="17"/>
      <c r="AC377" s="9"/>
      <c r="AD377" s="9"/>
      <c r="AE377" s="9"/>
    </row>
    <row r="378" spans="1:31" customFormat="1" ht="12" customHeight="1" outlineLevel="1" x14ac:dyDescent="0.3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98">S378/$H$173</f>
        <v>0</v>
      </c>
      <c r="U378" s="891"/>
      <c r="V378" s="892" t="str">
        <f>IF(ISBLANK(G378),"",G378)</f>
        <v>Scanlon</v>
      </c>
      <c r="W378" s="892" t="str">
        <f>IF(ISBLANK(H378),"",H378)</f>
        <v>b</v>
      </c>
      <c r="X378" s="651" t="b">
        <v>0</v>
      </c>
      <c r="Y378" s="651" t="b">
        <v>0</v>
      </c>
      <c r="Z378" s="703" t="b">
        <f>X378</f>
        <v>0</v>
      </c>
      <c r="AA378" s="33"/>
      <c r="AB378" s="17"/>
      <c r="AC378" s="9"/>
      <c r="AD378" s="9"/>
      <c r="AE378" s="9"/>
    </row>
    <row r="379" spans="1:31" customFormat="1" ht="12" customHeight="1" outlineLevel="2" x14ac:dyDescent="0.35">
      <c r="A379" s="7"/>
      <c r="B379" s="8"/>
      <c r="C379" s="18"/>
      <c r="D379" s="18"/>
      <c r="E379" s="18"/>
      <c r="F379" s="27"/>
      <c r="G379" s="28"/>
      <c r="H379" s="665" t="str">
        <f>General!$G$18</f>
        <v>bd</v>
      </c>
      <c r="I379" s="651"/>
      <c r="J379" s="651"/>
      <c r="K379" s="703">
        <f t="shared" ref="K379:K394" si="99">I379</f>
        <v>0</v>
      </c>
      <c r="L379" s="881"/>
      <c r="M379" s="881"/>
      <c r="N379" s="702">
        <f t="shared" ref="N379:N394" si="100">L379</f>
        <v>0</v>
      </c>
      <c r="O379" s="247"/>
      <c r="P379" s="247"/>
      <c r="Q379" s="702">
        <f t="shared" ref="Q379:Q394" si="101">O379</f>
        <v>0</v>
      </c>
      <c r="R379" s="58"/>
      <c r="S379" s="251"/>
      <c r="T379" s="662">
        <f t="shared" ref="T379" si="102">S379/$H$174</f>
        <v>0</v>
      </c>
      <c r="U379" s="891"/>
      <c r="V379" s="892" t="str">
        <f>IF(ISBLANK(G379),"",G379)</f>
        <v/>
      </c>
      <c r="W379" s="892" t="str">
        <f>IF(ISBLANK(H379),"",H379)</f>
        <v>bd</v>
      </c>
      <c r="X379" s="651" t="b">
        <v>0</v>
      </c>
      <c r="Y379" s="651" t="b">
        <v>0</v>
      </c>
      <c r="Z379" s="703" t="b">
        <f t="shared" ref="Z379:Z394" si="103">X379</f>
        <v>0</v>
      </c>
      <c r="AA379" s="33"/>
      <c r="AB379" s="17"/>
      <c r="AC379" s="9"/>
      <c r="AD379" s="9"/>
      <c r="AE379" s="9"/>
    </row>
    <row r="380" spans="1:31" customFormat="1" ht="12" customHeight="1" outlineLevel="2" x14ac:dyDescent="0.35">
      <c r="A380" s="7"/>
      <c r="B380" s="8"/>
      <c r="C380" s="18"/>
      <c r="D380" s="18"/>
      <c r="E380" s="18"/>
      <c r="F380" s="27"/>
      <c r="G380" s="28"/>
      <c r="H380" s="665" t="str">
        <f>General!$G$19</f>
        <v>f</v>
      </c>
      <c r="I380" s="651"/>
      <c r="J380" s="651"/>
      <c r="K380" s="703">
        <f t="shared" si="99"/>
        <v>0</v>
      </c>
      <c r="L380" s="881"/>
      <c r="M380" s="881"/>
      <c r="N380" s="702">
        <f t="shared" si="100"/>
        <v>0</v>
      </c>
      <c r="O380" s="247"/>
      <c r="P380" s="247"/>
      <c r="Q380" s="702">
        <f t="shared" si="101"/>
        <v>0</v>
      </c>
      <c r="R380" s="58"/>
      <c r="S380" s="251"/>
      <c r="T380" s="662">
        <f t="shared" ref="T380" si="104">S380/$H$175</f>
        <v>0</v>
      </c>
      <c r="U380" s="891"/>
      <c r="V380" s="892" t="str">
        <f>IF(ISBLANK(G380),"",G380)</f>
        <v/>
      </c>
      <c r="W380" s="892" t="str">
        <f>IF(ISBLANK(H380),"",H380)</f>
        <v>f</v>
      </c>
      <c r="X380" s="651" t="b">
        <v>0</v>
      </c>
      <c r="Y380" s="651" t="b">
        <v>0</v>
      </c>
      <c r="Z380" s="703" t="b">
        <f t="shared" si="103"/>
        <v>0</v>
      </c>
      <c r="AA380" s="33"/>
      <c r="AB380" s="17"/>
      <c r="AC380" s="9"/>
      <c r="AD380" s="9"/>
      <c r="AE380" s="9"/>
    </row>
    <row r="381" spans="1:31" customFormat="1" ht="12" customHeight="1" outlineLevel="2" x14ac:dyDescent="0.35">
      <c r="A381" s="7"/>
      <c r="B381" s="8"/>
      <c r="C381" s="18"/>
      <c r="D381" s="18"/>
      <c r="E381" s="18"/>
      <c r="F381" s="27"/>
      <c r="G381" s="28"/>
      <c r="H381" s="665" t="str">
        <f>General!$G$20</f>
        <v>h</v>
      </c>
      <c r="I381" s="651"/>
      <c r="J381" s="651"/>
      <c r="K381" s="703">
        <f t="shared" si="99"/>
        <v>0</v>
      </c>
      <c r="L381" s="881"/>
      <c r="M381" s="881"/>
      <c r="N381" s="702">
        <f t="shared" si="100"/>
        <v>0</v>
      </c>
      <c r="O381" s="247"/>
      <c r="P381" s="247"/>
      <c r="Q381" s="702">
        <f t="shared" si="101"/>
        <v>0</v>
      </c>
      <c r="R381" s="58"/>
      <c r="S381" s="251"/>
      <c r="T381" s="662">
        <f t="shared" ref="T381" si="105">S381/$H$176</f>
        <v>0</v>
      </c>
      <c r="U381" s="891"/>
      <c r="V381" s="892" t="str">
        <f>IF(ISBLANK(G381),"",G381)</f>
        <v/>
      </c>
      <c r="W381" s="892" t="str">
        <f>IF(ISBLANK(H381),"",H381)</f>
        <v>h</v>
      </c>
      <c r="X381" s="651" t="b">
        <v>0</v>
      </c>
      <c r="Y381" s="651" t="b">
        <v>0</v>
      </c>
      <c r="Z381" s="703" t="b">
        <f t="shared" si="103"/>
        <v>0</v>
      </c>
      <c r="AA381" s="33"/>
      <c r="AB381" s="17"/>
      <c r="AC381" s="9"/>
      <c r="AD381" s="9"/>
      <c r="AE381" s="9"/>
    </row>
    <row r="382" spans="1:31" customFormat="1" ht="12" customHeight="1" outlineLevel="2" x14ac:dyDescent="0.35">
      <c r="A382" s="7"/>
      <c r="B382" s="8"/>
      <c r="C382" s="18"/>
      <c r="D382" s="18"/>
      <c r="E382" s="18"/>
      <c r="F382" s="27"/>
      <c r="G382" s="28"/>
      <c r="H382" s="665" t="str">
        <f>General!$G$21</f>
        <v>i</v>
      </c>
      <c r="I382" s="651"/>
      <c r="J382" s="651"/>
      <c r="K382" s="703">
        <f t="shared" si="99"/>
        <v>0</v>
      </c>
      <c r="L382" s="881"/>
      <c r="M382" s="881"/>
      <c r="N382" s="702">
        <f t="shared" si="100"/>
        <v>0</v>
      </c>
      <c r="O382" s="247"/>
      <c r="P382" s="247"/>
      <c r="Q382" s="702">
        <f t="shared" si="101"/>
        <v>0</v>
      </c>
      <c r="R382" s="58"/>
      <c r="S382" s="251"/>
      <c r="T382" s="662">
        <f t="shared" ref="T382" si="106">S382/$H$177</f>
        <v>0</v>
      </c>
      <c r="U382" s="891"/>
      <c r="V382" s="892" t="str">
        <f>IF(ISBLANK(G382),"",G382)</f>
        <v/>
      </c>
      <c r="W382" s="892" t="str">
        <f>IF(ISBLANK(H382),"",H382)</f>
        <v>i</v>
      </c>
      <c r="X382" s="651" t="b">
        <v>0</v>
      </c>
      <c r="Y382" s="651" t="b">
        <v>0</v>
      </c>
      <c r="Z382" s="703" t="b">
        <f t="shared" si="103"/>
        <v>0</v>
      </c>
      <c r="AA382" s="33"/>
      <c r="AB382" s="17"/>
      <c r="AC382" s="9"/>
      <c r="AD382" s="9"/>
      <c r="AE382" s="9"/>
    </row>
    <row r="383" spans="1:31" customFormat="1" ht="12" customHeight="1" outlineLevel="2" x14ac:dyDescent="0.35">
      <c r="A383" s="7"/>
      <c r="B383" s="8"/>
      <c r="C383" s="18"/>
      <c r="D383" s="18"/>
      <c r="E383" s="18"/>
      <c r="F383" s="27"/>
      <c r="G383" s="28"/>
      <c r="H383" s="665" t="str">
        <f>General!$G$22</f>
        <v>k</v>
      </c>
      <c r="I383" s="651"/>
      <c r="J383" s="651"/>
      <c r="K383" s="703">
        <f t="shared" si="99"/>
        <v>0</v>
      </c>
      <c r="L383" s="881"/>
      <c r="M383" s="881"/>
      <c r="N383" s="702">
        <f t="shared" si="100"/>
        <v>0</v>
      </c>
      <c r="O383" s="247"/>
      <c r="P383" s="247"/>
      <c r="Q383" s="702">
        <f t="shared" si="101"/>
        <v>0</v>
      </c>
      <c r="R383" s="58"/>
      <c r="S383" s="251"/>
      <c r="T383" s="662">
        <f t="shared" ref="T383" si="107">S383/$H$178</f>
        <v>0</v>
      </c>
      <c r="U383" s="891"/>
      <c r="V383" s="892" t="str">
        <f>IF(ISBLANK(G383),"",G383)</f>
        <v/>
      </c>
      <c r="W383" s="892" t="str">
        <f>IF(ISBLANK(H383),"",H383)</f>
        <v>k</v>
      </c>
      <c r="X383" s="651" t="b">
        <v>0</v>
      </c>
      <c r="Y383" s="651" t="b">
        <v>0</v>
      </c>
      <c r="Z383" s="703" t="b">
        <f t="shared" si="103"/>
        <v>0</v>
      </c>
      <c r="AA383" s="33"/>
      <c r="AB383" s="17"/>
      <c r="AC383" s="9"/>
      <c r="AD383" s="9"/>
      <c r="AE383" s="9"/>
    </row>
    <row r="384" spans="1:31" customFormat="1" ht="12" customHeight="1" outlineLevel="2" x14ac:dyDescent="0.35">
      <c r="A384" s="7"/>
      <c r="B384" s="8"/>
      <c r="C384" s="18"/>
      <c r="D384" s="18"/>
      <c r="E384" s="18"/>
      <c r="F384" s="27"/>
      <c r="G384" s="28"/>
      <c r="H384" s="665" t="str">
        <f>General!$G$23</f>
        <v>l</v>
      </c>
      <c r="I384" s="651"/>
      <c r="J384" s="651">
        <v>-9.2590097541280607E-3</v>
      </c>
      <c r="K384" s="703">
        <f t="shared" si="99"/>
        <v>0</v>
      </c>
      <c r="L384" s="881"/>
      <c r="M384" s="881">
        <v>0.68734865245418886</v>
      </c>
      <c r="N384" s="702">
        <f t="shared" si="100"/>
        <v>0</v>
      </c>
      <c r="O384" s="247"/>
      <c r="P384" s="247">
        <v>21.217017991446205</v>
      </c>
      <c r="Q384" s="702">
        <f t="shared" si="101"/>
        <v>0</v>
      </c>
      <c r="R384" s="58"/>
      <c r="S384" s="251"/>
      <c r="T384" s="251">
        <v>4130</v>
      </c>
      <c r="U384" s="891"/>
      <c r="V384" s="892" t="str">
        <f>IF(ISBLANK(G384),"",G384)</f>
        <v/>
      </c>
      <c r="W384" s="892" t="str">
        <f>IF(ISBLANK(H384),"",H384)</f>
        <v>l</v>
      </c>
      <c r="X384" s="651" t="b">
        <v>0</v>
      </c>
      <c r="Y384" s="651" t="b">
        <v>1</v>
      </c>
      <c r="Z384" s="703" t="b">
        <f t="shared" si="103"/>
        <v>0</v>
      </c>
      <c r="AA384" s="33"/>
      <c r="AB384" s="17"/>
      <c r="AC384" s="9"/>
      <c r="AD384" s="9"/>
      <c r="AE384" s="9"/>
    </row>
    <row r="385" spans="1:31" customFormat="1" ht="12" customHeight="1" outlineLevel="2" x14ac:dyDescent="0.35">
      <c r="A385" s="7"/>
      <c r="B385" s="8"/>
      <c r="C385" s="18"/>
      <c r="D385" s="18"/>
      <c r="E385" s="18"/>
      <c r="F385" s="27"/>
      <c r="G385" s="28"/>
      <c r="H385" s="665" t="str">
        <f>General!$G$24</f>
        <v>o</v>
      </c>
      <c r="I385" s="651"/>
      <c r="J385" s="651"/>
      <c r="K385" s="703">
        <f t="shared" si="99"/>
        <v>0</v>
      </c>
      <c r="L385" s="881"/>
      <c r="M385" s="881"/>
      <c r="N385" s="702">
        <f t="shared" si="100"/>
        <v>0</v>
      </c>
      <c r="O385" s="247"/>
      <c r="P385" s="247"/>
      <c r="Q385" s="702">
        <f t="shared" si="101"/>
        <v>0</v>
      </c>
      <c r="R385" s="58"/>
      <c r="S385" s="251"/>
      <c r="T385" s="662">
        <f t="shared" ref="T385" si="108">S385/$H$180</f>
        <v>0</v>
      </c>
      <c r="U385" s="891"/>
      <c r="V385" s="892" t="str">
        <f>IF(ISBLANK(G385),"",G385)</f>
        <v/>
      </c>
      <c r="W385" s="892" t="str">
        <f>IF(ISBLANK(H385),"",H385)</f>
        <v>o</v>
      </c>
      <c r="X385" s="651" t="b">
        <v>0</v>
      </c>
      <c r="Y385" s="651" t="b">
        <v>0</v>
      </c>
      <c r="Z385" s="703" t="b">
        <f t="shared" si="103"/>
        <v>0</v>
      </c>
      <c r="AA385" s="33"/>
      <c r="AB385" s="17"/>
      <c r="AC385" s="9"/>
      <c r="AD385" s="9"/>
      <c r="AE385" s="9"/>
    </row>
    <row r="386" spans="1:31" customFormat="1" ht="12" customHeight="1" outlineLevel="2" x14ac:dyDescent="0.35">
      <c r="A386" s="7"/>
      <c r="B386" s="8"/>
      <c r="C386" s="18"/>
      <c r="D386" s="18"/>
      <c r="E386" s="18"/>
      <c r="F386" s="27"/>
      <c r="G386" s="28"/>
      <c r="H386" s="665" t="str">
        <f>General!$G$25</f>
        <v>od</v>
      </c>
      <c r="I386" s="651"/>
      <c r="J386" s="651"/>
      <c r="K386" s="703">
        <f t="shared" si="99"/>
        <v>0</v>
      </c>
      <c r="L386" s="881"/>
      <c r="M386" s="881"/>
      <c r="N386" s="702">
        <f t="shared" si="100"/>
        <v>0</v>
      </c>
      <c r="O386" s="247"/>
      <c r="P386" s="247"/>
      <c r="Q386" s="702">
        <f t="shared" si="101"/>
        <v>0</v>
      </c>
      <c r="R386" s="58"/>
      <c r="S386" s="251"/>
      <c r="T386" s="662">
        <f t="shared" ref="T386" si="109">S386/$H$181</f>
        <v>0</v>
      </c>
      <c r="U386" s="891"/>
      <c r="V386" s="892" t="str">
        <f>IF(ISBLANK(G386),"",G386)</f>
        <v/>
      </c>
      <c r="W386" s="892" t="str">
        <f>IF(ISBLANK(H386),"",H386)</f>
        <v>od</v>
      </c>
      <c r="X386" s="651" t="b">
        <v>0</v>
      </c>
      <c r="Y386" s="651" t="b">
        <v>0</v>
      </c>
      <c r="Z386" s="703" t="b">
        <f t="shared" si="103"/>
        <v>0</v>
      </c>
      <c r="AA386" s="33"/>
      <c r="AB386" s="17"/>
      <c r="AC386" s="9"/>
      <c r="AD386" s="9"/>
      <c r="AE386" s="9"/>
    </row>
    <row r="387" spans="1:31" customFormat="1" ht="12" customHeight="1" outlineLevel="2" x14ac:dyDescent="0.35">
      <c r="A387" s="7"/>
      <c r="B387" s="8"/>
      <c r="C387" s="18"/>
      <c r="D387" s="18"/>
      <c r="E387" s="18"/>
      <c r="F387" s="27"/>
      <c r="G387" s="28"/>
      <c r="H387" s="665" t="str">
        <f>General!$G$26</f>
        <v>of</v>
      </c>
      <c r="I387" s="651"/>
      <c r="J387" s="651"/>
      <c r="K387" s="703">
        <f t="shared" si="99"/>
        <v>0</v>
      </c>
      <c r="L387" s="881"/>
      <c r="M387" s="881"/>
      <c r="N387" s="702">
        <f t="shared" si="100"/>
        <v>0</v>
      </c>
      <c r="O387" s="247"/>
      <c r="P387" s="247"/>
      <c r="Q387" s="702">
        <f t="shared" si="101"/>
        <v>0</v>
      </c>
      <c r="R387" s="58"/>
      <c r="S387" s="251"/>
      <c r="T387" s="251">
        <v>3032</v>
      </c>
      <c r="U387" s="891"/>
      <c r="V387" s="892" t="str">
        <f>IF(ISBLANK(G387),"",G387)</f>
        <v/>
      </c>
      <c r="W387" s="892" t="str">
        <f>IF(ISBLANK(H387),"",H387)</f>
        <v>of</v>
      </c>
      <c r="X387" s="651" t="b">
        <v>0</v>
      </c>
      <c r="Y387" s="651" t="b">
        <v>0</v>
      </c>
      <c r="Z387" s="703" t="b">
        <f t="shared" si="103"/>
        <v>0</v>
      </c>
      <c r="AA387" s="33"/>
      <c r="AB387" s="17"/>
      <c r="AC387" s="9"/>
      <c r="AD387" s="9"/>
      <c r="AE387" s="9"/>
    </row>
    <row r="388" spans="1:31" customFormat="1" ht="12" customHeight="1" outlineLevel="2" x14ac:dyDescent="0.35">
      <c r="A388" s="7"/>
      <c r="B388" s="8"/>
      <c r="C388" s="18"/>
      <c r="D388" s="18"/>
      <c r="E388" s="18"/>
      <c r="F388" s="27"/>
      <c r="G388" s="28"/>
      <c r="H388" s="665" t="str">
        <f>General!$G$27</f>
        <v>r</v>
      </c>
      <c r="I388" s="651"/>
      <c r="J388" s="651"/>
      <c r="K388" s="703">
        <f t="shared" si="99"/>
        <v>0</v>
      </c>
      <c r="L388" s="881"/>
      <c r="M388" s="881"/>
      <c r="N388" s="702">
        <f t="shared" si="100"/>
        <v>0</v>
      </c>
      <c r="O388" s="247"/>
      <c r="P388" s="247"/>
      <c r="Q388" s="702">
        <f t="shared" si="101"/>
        <v>0</v>
      </c>
      <c r="R388" s="58"/>
      <c r="S388" s="251"/>
      <c r="T388" s="662">
        <f t="shared" ref="T388" si="110">S388/$H$183</f>
        <v>0</v>
      </c>
      <c r="U388" s="891"/>
      <c r="V388" s="892" t="str">
        <f>IF(ISBLANK(G388),"",G388)</f>
        <v/>
      </c>
      <c r="W388" s="892" t="str">
        <f>IF(ISBLANK(H388),"",H388)</f>
        <v>r</v>
      </c>
      <c r="X388" s="651" t="b">
        <v>0</v>
      </c>
      <c r="Y388" s="651" t="b">
        <v>0</v>
      </c>
      <c r="Z388" s="703" t="b">
        <f t="shared" si="103"/>
        <v>0</v>
      </c>
      <c r="AA388" s="33"/>
      <c r="AB388" s="17"/>
      <c r="AC388" s="9"/>
      <c r="AD388" s="9"/>
      <c r="AE388" s="9"/>
    </row>
    <row r="389" spans="1:31" customFormat="1" ht="12" customHeight="1" outlineLevel="2" x14ac:dyDescent="0.35">
      <c r="A389" s="7"/>
      <c r="B389" s="8"/>
      <c r="C389" s="18"/>
      <c r="D389" s="18"/>
      <c r="E389" s="18"/>
      <c r="F389" s="27"/>
      <c r="G389" s="28"/>
      <c r="H389" s="665" t="str">
        <f>General!$G$28</f>
        <v>rd</v>
      </c>
      <c r="I389" s="651"/>
      <c r="J389" s="651"/>
      <c r="K389" s="703">
        <f t="shared" si="99"/>
        <v>0</v>
      </c>
      <c r="L389" s="881"/>
      <c r="M389" s="881"/>
      <c r="N389" s="702">
        <f t="shared" si="100"/>
        <v>0</v>
      </c>
      <c r="O389" s="247"/>
      <c r="P389" s="247"/>
      <c r="Q389" s="702">
        <f t="shared" si="101"/>
        <v>0</v>
      </c>
      <c r="R389" s="58"/>
      <c r="S389" s="251"/>
      <c r="T389" s="662">
        <f t="shared" ref="T389" si="111">S389/$H$184</f>
        <v>0</v>
      </c>
      <c r="U389" s="891"/>
      <c r="V389" s="892" t="str">
        <f>IF(ISBLANK(G389),"",G389)</f>
        <v/>
      </c>
      <c r="W389" s="892" t="str">
        <f>IF(ISBLANK(H389),"",H389)</f>
        <v>rd</v>
      </c>
      <c r="X389" s="651" t="b">
        <v>0</v>
      </c>
      <c r="Y389" s="651" t="b">
        <v>0</v>
      </c>
      <c r="Z389" s="703" t="b">
        <f t="shared" si="103"/>
        <v>0</v>
      </c>
      <c r="AA389" s="33"/>
      <c r="AB389" s="17"/>
      <c r="AC389" s="9"/>
      <c r="AD389" s="9"/>
      <c r="AE389" s="9"/>
    </row>
    <row r="390" spans="1:31" customFormat="1" ht="12" customHeight="1" outlineLevel="2" x14ac:dyDescent="0.35">
      <c r="A390" s="7"/>
      <c r="B390" s="8"/>
      <c r="C390" s="18"/>
      <c r="D390" s="18"/>
      <c r="E390" s="18"/>
      <c r="F390" s="27"/>
      <c r="G390" s="28"/>
      <c r="H390" s="665" t="str">
        <f>General!$G$29</f>
        <v>v</v>
      </c>
      <c r="I390" s="651"/>
      <c r="J390" s="651"/>
      <c r="K390" s="703">
        <f t="shared" si="99"/>
        <v>0</v>
      </c>
      <c r="L390" s="881"/>
      <c r="M390" s="881"/>
      <c r="N390" s="702">
        <f t="shared" si="100"/>
        <v>0</v>
      </c>
      <c r="O390" s="247"/>
      <c r="P390" s="247"/>
      <c r="Q390" s="702">
        <f t="shared" si="101"/>
        <v>0</v>
      </c>
      <c r="R390" s="58"/>
      <c r="S390" s="251"/>
      <c r="T390" s="662">
        <f t="shared" ref="T390" si="112">S390/$H$185</f>
        <v>0</v>
      </c>
      <c r="U390" s="891"/>
      <c r="V390" s="892" t="str">
        <f>IF(ISBLANK(G390),"",G390)</f>
        <v/>
      </c>
      <c r="W390" s="892" t="str">
        <f>IF(ISBLANK(H390),"",H390)</f>
        <v>v</v>
      </c>
      <c r="X390" s="651" t="b">
        <v>0</v>
      </c>
      <c r="Y390" s="651" t="b">
        <v>0</v>
      </c>
      <c r="Z390" s="703" t="b">
        <f t="shared" si="103"/>
        <v>0</v>
      </c>
      <c r="AA390" s="33"/>
      <c r="AB390" s="17"/>
      <c r="AC390" s="9"/>
      <c r="AD390" s="9"/>
      <c r="AE390" s="9"/>
    </row>
    <row r="391" spans="1:31" customFormat="1" ht="12" customHeight="1" outlineLevel="2" x14ac:dyDescent="0.35">
      <c r="A391" s="7"/>
      <c r="B391" s="8"/>
      <c r="C391" s="18"/>
      <c r="D391" s="18"/>
      <c r="E391" s="18"/>
      <c r="F391" s="27"/>
      <c r="G391" s="28"/>
      <c r="H391" s="665" t="str">
        <f>General!$G$30</f>
        <v>w</v>
      </c>
      <c r="I391" s="651"/>
      <c r="J391" s="651"/>
      <c r="K391" s="703">
        <f t="shared" si="99"/>
        <v>0</v>
      </c>
      <c r="L391" s="881"/>
      <c r="M391" s="881"/>
      <c r="N391" s="702">
        <f t="shared" si="100"/>
        <v>0</v>
      </c>
      <c r="O391" s="247"/>
      <c r="P391" s="247"/>
      <c r="Q391" s="702">
        <f t="shared" si="101"/>
        <v>0</v>
      </c>
      <c r="R391" s="58"/>
      <c r="S391" s="251"/>
      <c r="T391" s="662">
        <f t="shared" ref="T391" si="113">S391/$H$186</f>
        <v>0</v>
      </c>
      <c r="U391" s="891"/>
      <c r="V391" s="892" t="str">
        <f>IF(ISBLANK(G391),"",G391)</f>
        <v/>
      </c>
      <c r="W391" s="892" t="str">
        <f>IF(ISBLANK(H391),"",H391)</f>
        <v>w</v>
      </c>
      <c r="X391" s="651" t="b">
        <v>0</v>
      </c>
      <c r="Y391" s="651" t="b">
        <v>0</v>
      </c>
      <c r="Z391" s="703" t="b">
        <f t="shared" si="103"/>
        <v>0</v>
      </c>
      <c r="AA391" s="33"/>
      <c r="AB391" s="17"/>
      <c r="AC391" s="9"/>
      <c r="AD391" s="9"/>
      <c r="AE391" s="9"/>
    </row>
    <row r="392" spans="1:31" customFormat="1" outlineLevel="2" x14ac:dyDescent="0.35">
      <c r="A392" s="7"/>
      <c r="B392" s="8"/>
      <c r="C392" s="18"/>
      <c r="D392" s="18"/>
      <c r="E392" s="18"/>
      <c r="F392" s="27"/>
      <c r="G392" s="28"/>
      <c r="H392" s="665" t="str">
        <f>General!$G$31</f>
        <v>wd</v>
      </c>
      <c r="I392" s="651"/>
      <c r="J392" s="651"/>
      <c r="K392" s="703">
        <f t="shared" si="99"/>
        <v>0</v>
      </c>
      <c r="L392" s="881"/>
      <c r="M392" s="881"/>
      <c r="N392" s="702">
        <f t="shared" si="100"/>
        <v>0</v>
      </c>
      <c r="O392" s="247"/>
      <c r="P392" s="247"/>
      <c r="Q392" s="702">
        <f t="shared" si="101"/>
        <v>0</v>
      </c>
      <c r="R392" s="58"/>
      <c r="S392" s="251"/>
      <c r="T392" s="662">
        <f t="shared" ref="T392" si="114">S392/$H$187</f>
        <v>0</v>
      </c>
      <c r="U392" s="891"/>
      <c r="V392" s="892" t="str">
        <f>IF(ISBLANK(G392),"",G392)</f>
        <v/>
      </c>
      <c r="W392" s="892" t="str">
        <f>IF(ISBLANK(H392),"",H392)</f>
        <v>wd</v>
      </c>
      <c r="X392" s="651" t="b">
        <v>0</v>
      </c>
      <c r="Y392" s="651" t="b">
        <v>0</v>
      </c>
      <c r="Z392" s="703" t="b">
        <f t="shared" si="103"/>
        <v>0</v>
      </c>
      <c r="AA392" s="33"/>
      <c r="AB392" s="17"/>
      <c r="AC392" s="9"/>
      <c r="AD392" s="9"/>
      <c r="AE392" s="9"/>
    </row>
    <row r="393" spans="1:31" customFormat="1" outlineLevel="2" x14ac:dyDescent="0.35">
      <c r="A393" s="7"/>
      <c r="B393" s="8"/>
      <c r="C393" s="18"/>
      <c r="D393" s="18"/>
      <c r="E393" s="18"/>
      <c r="F393" s="27"/>
      <c r="G393" s="27"/>
      <c r="H393" s="665" t="str">
        <f>General!$G$32</f>
        <v>z</v>
      </c>
      <c r="I393" s="651"/>
      <c r="J393" s="651"/>
      <c r="K393" s="703">
        <f t="shared" si="99"/>
        <v>0</v>
      </c>
      <c r="L393" s="881"/>
      <c r="M393" s="881"/>
      <c r="N393" s="702">
        <f t="shared" si="100"/>
        <v>0</v>
      </c>
      <c r="O393" s="247"/>
      <c r="P393" s="247"/>
      <c r="Q393" s="702">
        <f t="shared" si="101"/>
        <v>0</v>
      </c>
      <c r="R393" s="645"/>
      <c r="S393" s="251"/>
      <c r="T393" s="662">
        <f t="shared" ref="T393" si="115">S393/$H$188</f>
        <v>0</v>
      </c>
      <c r="U393" s="891"/>
      <c r="V393" s="892" t="str">
        <f>IF(ISBLANK(G393),"",G393)</f>
        <v/>
      </c>
      <c r="W393" s="892" t="str">
        <f>IF(ISBLANK(H393),"",H393)</f>
        <v>z</v>
      </c>
      <c r="X393" s="651" t="b">
        <v>0</v>
      </c>
      <c r="Y393" s="651" t="b">
        <v>0</v>
      </c>
      <c r="Z393" s="703" t="b">
        <f t="shared" si="103"/>
        <v>0</v>
      </c>
      <c r="AA393" s="39"/>
      <c r="AB393" s="17"/>
      <c r="AC393" s="9"/>
      <c r="AD393" s="9"/>
      <c r="AE393" s="9"/>
    </row>
    <row r="394" spans="1:31" customFormat="1" outlineLevel="2" x14ac:dyDescent="0.35">
      <c r="A394" s="7"/>
      <c r="B394" s="8"/>
      <c r="C394" s="18"/>
      <c r="D394" s="18"/>
      <c r="E394" s="18"/>
      <c r="F394" s="27"/>
      <c r="G394" s="27"/>
      <c r="H394" s="665" t="str">
        <f>General!$G$33</f>
        <v>zd</v>
      </c>
      <c r="I394" s="651"/>
      <c r="J394" s="651"/>
      <c r="K394" s="703">
        <f t="shared" si="99"/>
        <v>0</v>
      </c>
      <c r="L394" s="881"/>
      <c r="M394" s="881"/>
      <c r="N394" s="702">
        <f t="shared" si="100"/>
        <v>0</v>
      </c>
      <c r="O394" s="247"/>
      <c r="P394" s="247"/>
      <c r="Q394" s="702">
        <f t="shared" si="101"/>
        <v>0</v>
      </c>
      <c r="R394" s="39"/>
      <c r="S394" s="251"/>
      <c r="T394" s="662">
        <f t="shared" ref="T394" si="116">S394/$H$189</f>
        <v>0</v>
      </c>
      <c r="U394" s="891"/>
      <c r="V394" s="892" t="str">
        <f>IF(ISBLANK(G394),"",G394)</f>
        <v/>
      </c>
      <c r="W394" s="892" t="str">
        <f>IF(ISBLANK(H394),"",H394)</f>
        <v>zd</v>
      </c>
      <c r="X394" s="651" t="b">
        <v>0</v>
      </c>
      <c r="Y394" s="651" t="b">
        <v>0</v>
      </c>
      <c r="Z394" s="703" t="b">
        <f t="shared" si="103"/>
        <v>0</v>
      </c>
      <c r="AA394" s="31"/>
      <c r="AB394" s="17"/>
      <c r="AC394" s="9"/>
      <c r="AD394" s="9"/>
      <c r="AE394" s="9"/>
    </row>
    <row r="395" spans="1:31" customFormat="1" ht="12" customHeight="1" outlineLevel="1" x14ac:dyDescent="0.3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17">S395/$H$173</f>
        <v>0</v>
      </c>
      <c r="U395" s="891"/>
      <c r="V395" s="892" t="str">
        <f>IF(ISBLANK(G395),"",G395)</f>
        <v>Watts</v>
      </c>
      <c r="W395" s="892" t="str">
        <f>IF(ISBLANK(H395),"",H395)</f>
        <v>b</v>
      </c>
      <c r="X395" s="651" t="b">
        <v>0</v>
      </c>
      <c r="Y395" s="651" t="b">
        <v>0</v>
      </c>
      <c r="Z395" s="703" t="b">
        <f>X395</f>
        <v>0</v>
      </c>
      <c r="AA395" s="33"/>
      <c r="AB395" s="17"/>
      <c r="AC395" s="9"/>
      <c r="AD395" s="9"/>
      <c r="AE395" s="9"/>
    </row>
    <row r="396" spans="1:31" customFormat="1" ht="12" customHeight="1" outlineLevel="2" x14ac:dyDescent="0.35">
      <c r="A396" s="7"/>
      <c r="B396" s="8"/>
      <c r="C396" s="18"/>
      <c r="D396" s="18"/>
      <c r="E396" s="18"/>
      <c r="F396" s="27"/>
      <c r="G396" s="28"/>
      <c r="H396" s="665" t="str">
        <f>General!$G$18</f>
        <v>bd</v>
      </c>
      <c r="I396" s="651"/>
      <c r="J396" s="651"/>
      <c r="K396" s="703">
        <f t="shared" ref="K396:K411" si="118">I396</f>
        <v>0</v>
      </c>
      <c r="L396" s="881"/>
      <c r="M396" s="881"/>
      <c r="N396" s="702">
        <f t="shared" ref="N396:N411" si="119">L396</f>
        <v>0</v>
      </c>
      <c r="O396" s="247"/>
      <c r="P396" s="247"/>
      <c r="Q396" s="702">
        <f t="shared" ref="Q396:Q411" si="120">O396</f>
        <v>0</v>
      </c>
      <c r="R396" s="58"/>
      <c r="S396" s="251"/>
      <c r="T396" s="662">
        <f t="shared" ref="T396" si="121">S396/$H$174</f>
        <v>0</v>
      </c>
      <c r="U396" s="891"/>
      <c r="V396" s="892" t="str">
        <f>IF(ISBLANK(G396),"",G396)</f>
        <v/>
      </c>
      <c r="W396" s="892" t="str">
        <f>IF(ISBLANK(H396),"",H396)</f>
        <v>bd</v>
      </c>
      <c r="X396" s="651" t="b">
        <v>0</v>
      </c>
      <c r="Y396" s="651" t="b">
        <v>0</v>
      </c>
      <c r="Z396" s="703" t="b">
        <f t="shared" ref="Z396:Z411" si="122">X396</f>
        <v>0</v>
      </c>
      <c r="AA396" s="33"/>
      <c r="AB396" s="17"/>
      <c r="AC396" s="9"/>
      <c r="AD396" s="9"/>
      <c r="AE396" s="9"/>
    </row>
    <row r="397" spans="1:31" customFormat="1" ht="12" customHeight="1" outlineLevel="2" x14ac:dyDescent="0.35">
      <c r="A397" s="7"/>
      <c r="B397" s="8"/>
      <c r="C397" s="18"/>
      <c r="D397" s="18"/>
      <c r="E397" s="18"/>
      <c r="F397" s="27"/>
      <c r="G397" s="28"/>
      <c r="H397" s="665" t="str">
        <f>General!$G$19</f>
        <v>f</v>
      </c>
      <c r="I397" s="651"/>
      <c r="J397" s="651"/>
      <c r="K397" s="703">
        <f t="shared" si="118"/>
        <v>0</v>
      </c>
      <c r="L397" s="881"/>
      <c r="M397" s="881"/>
      <c r="N397" s="702">
        <f t="shared" si="119"/>
        <v>0</v>
      </c>
      <c r="O397" s="247"/>
      <c r="P397" s="247"/>
      <c r="Q397" s="702">
        <f t="shared" si="120"/>
        <v>0</v>
      </c>
      <c r="R397" s="58"/>
      <c r="S397" s="251"/>
      <c r="T397" s="662">
        <f t="shared" ref="T397" si="123">S397/$H$175</f>
        <v>0</v>
      </c>
      <c r="U397" s="891"/>
      <c r="V397" s="892" t="str">
        <f>IF(ISBLANK(G397),"",G397)</f>
        <v/>
      </c>
      <c r="W397" s="892" t="str">
        <f>IF(ISBLANK(H397),"",H397)</f>
        <v>f</v>
      </c>
      <c r="X397" s="651" t="b">
        <v>0</v>
      </c>
      <c r="Y397" s="651" t="b">
        <v>0</v>
      </c>
      <c r="Z397" s="703" t="b">
        <f t="shared" si="122"/>
        <v>0</v>
      </c>
      <c r="AA397" s="33"/>
      <c r="AB397" s="17"/>
      <c r="AC397" s="9"/>
      <c r="AD397" s="9"/>
      <c r="AE397" s="9"/>
    </row>
    <row r="398" spans="1:31" customFormat="1" ht="12" customHeight="1" outlineLevel="2" x14ac:dyDescent="0.35">
      <c r="A398" s="7"/>
      <c r="B398" s="8"/>
      <c r="C398" s="18"/>
      <c r="D398" s="18"/>
      <c r="E398" s="18"/>
      <c r="F398" s="27"/>
      <c r="G398" s="28"/>
      <c r="H398" s="665" t="str">
        <f>General!$G$20</f>
        <v>h</v>
      </c>
      <c r="I398" s="651"/>
      <c r="J398" s="651"/>
      <c r="K398" s="703">
        <f t="shared" si="118"/>
        <v>0</v>
      </c>
      <c r="L398" s="881"/>
      <c r="M398" s="881"/>
      <c r="N398" s="702">
        <f t="shared" si="119"/>
        <v>0</v>
      </c>
      <c r="O398" s="247"/>
      <c r="P398" s="247"/>
      <c r="Q398" s="702">
        <f t="shared" si="120"/>
        <v>0</v>
      </c>
      <c r="R398" s="58"/>
      <c r="S398" s="251"/>
      <c r="T398" s="662">
        <f t="shared" ref="T398" si="124">S398/$H$176</f>
        <v>0</v>
      </c>
      <c r="U398" s="891"/>
      <c r="V398" s="892" t="str">
        <f>IF(ISBLANK(G398),"",G398)</f>
        <v/>
      </c>
      <c r="W398" s="892" t="str">
        <f>IF(ISBLANK(H398),"",H398)</f>
        <v>h</v>
      </c>
      <c r="X398" s="651" t="b">
        <v>0</v>
      </c>
      <c r="Y398" s="651" t="b">
        <v>0</v>
      </c>
      <c r="Z398" s="703" t="b">
        <f t="shared" si="122"/>
        <v>0</v>
      </c>
      <c r="AA398" s="33"/>
      <c r="AB398" s="17"/>
      <c r="AC398" s="9"/>
      <c r="AD398" s="9"/>
      <c r="AE398" s="9"/>
    </row>
    <row r="399" spans="1:31" customFormat="1" ht="12" customHeight="1" outlineLevel="2" x14ac:dyDescent="0.35">
      <c r="A399" s="7"/>
      <c r="B399" s="8"/>
      <c r="C399" s="18"/>
      <c r="D399" s="18"/>
      <c r="E399" s="18"/>
      <c r="F399" s="27"/>
      <c r="G399" s="28"/>
      <c r="H399" s="665" t="str">
        <f>General!$G$21</f>
        <v>i</v>
      </c>
      <c r="I399" s="651"/>
      <c r="J399" s="651"/>
      <c r="K399" s="703">
        <f t="shared" si="118"/>
        <v>0</v>
      </c>
      <c r="L399" s="881"/>
      <c r="M399" s="881"/>
      <c r="N399" s="702">
        <f t="shared" si="119"/>
        <v>0</v>
      </c>
      <c r="O399" s="247"/>
      <c r="P399" s="247"/>
      <c r="Q399" s="702">
        <f t="shared" si="120"/>
        <v>0</v>
      </c>
      <c r="R399" s="58"/>
      <c r="S399" s="251"/>
      <c r="T399" s="662">
        <f t="shared" ref="T399" si="125">S399/$H$177</f>
        <v>0</v>
      </c>
      <c r="U399" s="891"/>
      <c r="V399" s="892" t="str">
        <f>IF(ISBLANK(G399),"",G399)</f>
        <v/>
      </c>
      <c r="W399" s="892" t="str">
        <f>IF(ISBLANK(H399),"",H399)</f>
        <v>i</v>
      </c>
      <c r="X399" s="651" t="b">
        <v>0</v>
      </c>
      <c r="Y399" s="651" t="b">
        <v>0</v>
      </c>
      <c r="Z399" s="703" t="b">
        <f t="shared" si="122"/>
        <v>0</v>
      </c>
      <c r="AA399" s="33"/>
      <c r="AB399" s="17"/>
      <c r="AC399" s="9"/>
      <c r="AD399" s="9"/>
      <c r="AE399" s="9"/>
    </row>
    <row r="400" spans="1:31" customFormat="1" ht="12" customHeight="1" outlineLevel="2" x14ac:dyDescent="0.35">
      <c r="A400" s="7"/>
      <c r="B400" s="8"/>
      <c r="C400" s="18"/>
      <c r="D400" s="18"/>
      <c r="E400" s="18"/>
      <c r="F400" s="27"/>
      <c r="G400" s="28"/>
      <c r="H400" s="665" t="str">
        <f>General!$G$22</f>
        <v>k</v>
      </c>
      <c r="I400" s="651"/>
      <c r="J400" s="651"/>
      <c r="K400" s="703">
        <f t="shared" si="118"/>
        <v>0</v>
      </c>
      <c r="L400" s="881"/>
      <c r="M400" s="881"/>
      <c r="N400" s="702">
        <f t="shared" si="119"/>
        <v>0</v>
      </c>
      <c r="O400" s="247"/>
      <c r="P400" s="247"/>
      <c r="Q400" s="702">
        <f t="shared" si="120"/>
        <v>0</v>
      </c>
      <c r="R400" s="58"/>
      <c r="S400" s="251"/>
      <c r="T400" s="662">
        <f t="shared" ref="T400" si="126">S400/$H$178</f>
        <v>0</v>
      </c>
      <c r="U400" s="891"/>
      <c r="V400" s="892" t="str">
        <f>IF(ISBLANK(G400),"",G400)</f>
        <v/>
      </c>
      <c r="W400" s="892" t="str">
        <f>IF(ISBLANK(H400),"",H400)</f>
        <v>k</v>
      </c>
      <c r="X400" s="651" t="b">
        <v>0</v>
      </c>
      <c r="Y400" s="651" t="b">
        <v>0</v>
      </c>
      <c r="Z400" s="703" t="b">
        <f t="shared" si="122"/>
        <v>0</v>
      </c>
      <c r="AA400" s="33"/>
      <c r="AB400" s="17"/>
      <c r="AC400" s="9"/>
      <c r="AD400" s="9"/>
      <c r="AE400" s="9"/>
    </row>
    <row r="401" spans="1:31" customFormat="1" ht="12" customHeight="1" outlineLevel="2" x14ac:dyDescent="0.35">
      <c r="A401" s="7"/>
      <c r="B401" s="8"/>
      <c r="C401" s="18"/>
      <c r="D401" s="18"/>
      <c r="E401" s="18"/>
      <c r="F401" s="27"/>
      <c r="G401" s="28"/>
      <c r="H401" s="665" t="str">
        <f>General!$G$23</f>
        <v>l</v>
      </c>
      <c r="I401" s="651"/>
      <c r="J401" s="651">
        <v>-9.2766117958017012E-3</v>
      </c>
      <c r="K401" s="703">
        <f t="shared" si="118"/>
        <v>0</v>
      </c>
      <c r="L401" s="881"/>
      <c r="M401" s="881">
        <v>0.59420180850488291</v>
      </c>
      <c r="N401" s="702">
        <f t="shared" si="119"/>
        <v>0</v>
      </c>
      <c r="O401" s="247"/>
      <c r="P401" s="247">
        <v>23.157481931725965</v>
      </c>
      <c r="Q401" s="702">
        <f t="shared" si="120"/>
        <v>0</v>
      </c>
      <c r="R401" s="58"/>
      <c r="S401" s="251"/>
      <c r="T401" s="251">
        <v>3190</v>
      </c>
      <c r="U401" s="891"/>
      <c r="V401" s="892" t="str">
        <f>IF(ISBLANK(G401),"",G401)</f>
        <v/>
      </c>
      <c r="W401" s="892" t="str">
        <f>IF(ISBLANK(H401),"",H401)</f>
        <v>l</v>
      </c>
      <c r="X401" s="651" t="b">
        <v>0</v>
      </c>
      <c r="Y401" s="651" t="b">
        <v>1</v>
      </c>
      <c r="Z401" s="703" t="b">
        <f t="shared" si="122"/>
        <v>0</v>
      </c>
      <c r="AA401" s="33"/>
      <c r="AB401" s="17"/>
      <c r="AC401" s="9"/>
      <c r="AD401" s="9"/>
      <c r="AE401" s="9"/>
    </row>
    <row r="402" spans="1:31" customFormat="1" ht="12" customHeight="1" outlineLevel="2" x14ac:dyDescent="0.35">
      <c r="A402" s="7"/>
      <c r="B402" s="8"/>
      <c r="C402" s="18"/>
      <c r="D402" s="18"/>
      <c r="E402" s="18"/>
      <c r="F402" s="27"/>
      <c r="G402" s="28"/>
      <c r="H402" s="665" t="str">
        <f>General!$G$24</f>
        <v>o</v>
      </c>
      <c r="I402" s="651"/>
      <c r="J402" s="651"/>
      <c r="K402" s="703">
        <f t="shared" si="118"/>
        <v>0</v>
      </c>
      <c r="L402" s="881"/>
      <c r="M402" s="881"/>
      <c r="N402" s="702">
        <f t="shared" si="119"/>
        <v>0</v>
      </c>
      <c r="O402" s="247"/>
      <c r="P402" s="247"/>
      <c r="Q402" s="702">
        <f t="shared" si="120"/>
        <v>0</v>
      </c>
      <c r="R402" s="58"/>
      <c r="S402" s="251"/>
      <c r="T402" s="662">
        <f t="shared" ref="T402" si="127">S402/$H$180</f>
        <v>0</v>
      </c>
      <c r="U402" s="891"/>
      <c r="V402" s="892" t="str">
        <f>IF(ISBLANK(G402),"",G402)</f>
        <v/>
      </c>
      <c r="W402" s="892" t="str">
        <f>IF(ISBLANK(H402),"",H402)</f>
        <v>o</v>
      </c>
      <c r="X402" s="651" t="b">
        <v>0</v>
      </c>
      <c r="Y402" s="651" t="b">
        <v>0</v>
      </c>
      <c r="Z402" s="703" t="b">
        <f t="shared" si="122"/>
        <v>0</v>
      </c>
      <c r="AA402" s="33"/>
      <c r="AB402" s="17"/>
      <c r="AC402" s="9"/>
      <c r="AD402" s="9"/>
      <c r="AE402" s="9"/>
    </row>
    <row r="403" spans="1:31" customFormat="1" ht="12" customHeight="1" outlineLevel="2" x14ac:dyDescent="0.35">
      <c r="A403" s="7"/>
      <c r="B403" s="8"/>
      <c r="C403" s="18"/>
      <c r="D403" s="18"/>
      <c r="E403" s="18"/>
      <c r="F403" s="27"/>
      <c r="G403" s="28"/>
      <c r="H403" s="665" t="str">
        <f>General!$G$25</f>
        <v>od</v>
      </c>
      <c r="I403" s="651"/>
      <c r="J403" s="651"/>
      <c r="K403" s="703">
        <f t="shared" si="118"/>
        <v>0</v>
      </c>
      <c r="L403" s="881"/>
      <c r="M403" s="881"/>
      <c r="N403" s="702">
        <f t="shared" si="119"/>
        <v>0</v>
      </c>
      <c r="O403" s="247"/>
      <c r="P403" s="247"/>
      <c r="Q403" s="702">
        <f t="shared" si="120"/>
        <v>0</v>
      </c>
      <c r="R403" s="58"/>
      <c r="S403" s="251"/>
      <c r="T403" s="662">
        <f t="shared" ref="T403" si="128">S403/$H$181</f>
        <v>0</v>
      </c>
      <c r="U403" s="891"/>
      <c r="V403" s="892" t="str">
        <f>IF(ISBLANK(G403),"",G403)</f>
        <v/>
      </c>
      <c r="W403" s="892" t="str">
        <f>IF(ISBLANK(H403),"",H403)</f>
        <v>od</v>
      </c>
      <c r="X403" s="651" t="b">
        <v>0</v>
      </c>
      <c r="Y403" s="651" t="b">
        <v>0</v>
      </c>
      <c r="Z403" s="703" t="b">
        <f t="shared" si="122"/>
        <v>0</v>
      </c>
      <c r="AA403" s="33"/>
      <c r="AB403" s="17"/>
      <c r="AC403" s="9"/>
      <c r="AD403" s="9"/>
      <c r="AE403" s="9"/>
    </row>
    <row r="404" spans="1:31" customFormat="1" ht="12" customHeight="1" outlineLevel="2" x14ac:dyDescent="0.35">
      <c r="A404" s="7"/>
      <c r="B404" s="8"/>
      <c r="C404" s="18"/>
      <c r="D404" s="18"/>
      <c r="E404" s="18"/>
      <c r="F404" s="27"/>
      <c r="G404" s="28"/>
      <c r="H404" s="665" t="str">
        <f>General!$G$26</f>
        <v>of</v>
      </c>
      <c r="I404" s="651"/>
      <c r="J404" s="651"/>
      <c r="K404" s="703">
        <f t="shared" si="118"/>
        <v>0</v>
      </c>
      <c r="L404" s="881"/>
      <c r="M404" s="881"/>
      <c r="N404" s="702">
        <f t="shared" si="119"/>
        <v>0</v>
      </c>
      <c r="O404" s="247"/>
      <c r="P404" s="247"/>
      <c r="Q404" s="702">
        <f t="shared" si="120"/>
        <v>0</v>
      </c>
      <c r="R404" s="58"/>
      <c r="S404" s="251"/>
      <c r="T404" s="251">
        <v>3032</v>
      </c>
      <c r="U404" s="891"/>
      <c r="V404" s="892" t="str">
        <f>IF(ISBLANK(G404),"",G404)</f>
        <v/>
      </c>
      <c r="W404" s="892" t="str">
        <f>IF(ISBLANK(H404),"",H404)</f>
        <v>of</v>
      </c>
      <c r="X404" s="651" t="b">
        <v>0</v>
      </c>
      <c r="Y404" s="651" t="b">
        <v>0</v>
      </c>
      <c r="Z404" s="703" t="b">
        <f t="shared" si="122"/>
        <v>0</v>
      </c>
      <c r="AA404" s="33"/>
      <c r="AB404" s="17"/>
      <c r="AC404" s="9"/>
      <c r="AD404" s="9"/>
      <c r="AE404" s="9"/>
    </row>
    <row r="405" spans="1:31" customFormat="1" ht="12" customHeight="1" outlineLevel="2" x14ac:dyDescent="0.35">
      <c r="A405" s="7"/>
      <c r="B405" s="8"/>
      <c r="C405" s="18"/>
      <c r="D405" s="18"/>
      <c r="E405" s="18"/>
      <c r="F405" s="27"/>
      <c r="G405" s="28"/>
      <c r="H405" s="665" t="str">
        <f>General!$G$27</f>
        <v>r</v>
      </c>
      <c r="I405" s="651"/>
      <c r="J405" s="651"/>
      <c r="K405" s="703">
        <f t="shared" si="118"/>
        <v>0</v>
      </c>
      <c r="L405" s="881"/>
      <c r="M405" s="881"/>
      <c r="N405" s="702">
        <f t="shared" si="119"/>
        <v>0</v>
      </c>
      <c r="O405" s="247"/>
      <c r="P405" s="247"/>
      <c r="Q405" s="702">
        <f t="shared" si="120"/>
        <v>0</v>
      </c>
      <c r="R405" s="58"/>
      <c r="S405" s="251"/>
      <c r="T405" s="662">
        <f t="shared" ref="T405" si="129">S405/$H$183</f>
        <v>0</v>
      </c>
      <c r="U405" s="891"/>
      <c r="V405" s="892" t="str">
        <f>IF(ISBLANK(G405),"",G405)</f>
        <v/>
      </c>
      <c r="W405" s="892" t="str">
        <f>IF(ISBLANK(H405),"",H405)</f>
        <v>r</v>
      </c>
      <c r="X405" s="651" t="b">
        <v>0</v>
      </c>
      <c r="Y405" s="651" t="b">
        <v>0</v>
      </c>
      <c r="Z405" s="703" t="b">
        <f t="shared" si="122"/>
        <v>0</v>
      </c>
      <c r="AA405" s="33"/>
      <c r="AB405" s="17"/>
      <c r="AC405" s="9"/>
      <c r="AD405" s="9"/>
      <c r="AE405" s="9"/>
    </row>
    <row r="406" spans="1:31" customFormat="1" ht="12" customHeight="1" outlineLevel="2" x14ac:dyDescent="0.35">
      <c r="A406" s="7"/>
      <c r="B406" s="8"/>
      <c r="C406" s="18"/>
      <c r="D406" s="18"/>
      <c r="E406" s="18"/>
      <c r="F406" s="27"/>
      <c r="G406" s="28"/>
      <c r="H406" s="665" t="str">
        <f>General!$G$28</f>
        <v>rd</v>
      </c>
      <c r="I406" s="651"/>
      <c r="J406" s="651"/>
      <c r="K406" s="703">
        <f t="shared" si="118"/>
        <v>0</v>
      </c>
      <c r="L406" s="881"/>
      <c r="M406" s="881"/>
      <c r="N406" s="702">
        <f t="shared" si="119"/>
        <v>0</v>
      </c>
      <c r="O406" s="247"/>
      <c r="P406" s="247"/>
      <c r="Q406" s="702">
        <f t="shared" si="120"/>
        <v>0</v>
      </c>
      <c r="R406" s="58"/>
      <c r="S406" s="251"/>
      <c r="T406" s="662">
        <f t="shared" ref="T406" si="130">S406/$H$184</f>
        <v>0</v>
      </c>
      <c r="U406" s="891"/>
      <c r="V406" s="892" t="str">
        <f>IF(ISBLANK(G406),"",G406)</f>
        <v/>
      </c>
      <c r="W406" s="892" t="str">
        <f>IF(ISBLANK(H406),"",H406)</f>
        <v>rd</v>
      </c>
      <c r="X406" s="651" t="b">
        <v>0</v>
      </c>
      <c r="Y406" s="651" t="b">
        <v>0</v>
      </c>
      <c r="Z406" s="703" t="b">
        <f t="shared" si="122"/>
        <v>0</v>
      </c>
      <c r="AA406" s="33"/>
      <c r="AB406" s="17"/>
      <c r="AC406" s="9"/>
      <c r="AD406" s="9"/>
      <c r="AE406" s="9"/>
    </row>
    <row r="407" spans="1:31" customFormat="1" ht="12" customHeight="1" outlineLevel="2" x14ac:dyDescent="0.35">
      <c r="A407" s="7"/>
      <c r="B407" s="8"/>
      <c r="C407" s="18"/>
      <c r="D407" s="18"/>
      <c r="E407" s="18"/>
      <c r="F407" s="27"/>
      <c r="G407" s="28"/>
      <c r="H407" s="665" t="str">
        <f>General!$G$29</f>
        <v>v</v>
      </c>
      <c r="I407" s="651"/>
      <c r="J407" s="651"/>
      <c r="K407" s="703">
        <f t="shared" si="118"/>
        <v>0</v>
      </c>
      <c r="L407" s="881"/>
      <c r="M407" s="881"/>
      <c r="N407" s="702">
        <f t="shared" si="119"/>
        <v>0</v>
      </c>
      <c r="O407" s="247"/>
      <c r="P407" s="247"/>
      <c r="Q407" s="702">
        <f t="shared" si="120"/>
        <v>0</v>
      </c>
      <c r="R407" s="58"/>
      <c r="S407" s="251"/>
      <c r="T407" s="662">
        <f t="shared" ref="T407" si="131">S407/$H$185</f>
        <v>0</v>
      </c>
      <c r="U407" s="891"/>
      <c r="V407" s="892" t="str">
        <f>IF(ISBLANK(G407),"",G407)</f>
        <v/>
      </c>
      <c r="W407" s="892" t="str">
        <f>IF(ISBLANK(H407),"",H407)</f>
        <v>v</v>
      </c>
      <c r="X407" s="651" t="b">
        <v>0</v>
      </c>
      <c r="Y407" s="651" t="b">
        <v>0</v>
      </c>
      <c r="Z407" s="703" t="b">
        <f t="shared" si="122"/>
        <v>0</v>
      </c>
      <c r="AA407" s="33"/>
      <c r="AB407" s="17"/>
      <c r="AC407" s="9"/>
      <c r="AD407" s="9"/>
      <c r="AE407" s="9"/>
    </row>
    <row r="408" spans="1:31" customFormat="1" ht="12" customHeight="1" outlineLevel="2" x14ac:dyDescent="0.35">
      <c r="A408" s="7"/>
      <c r="B408" s="8"/>
      <c r="C408" s="18"/>
      <c r="D408" s="18"/>
      <c r="E408" s="18"/>
      <c r="F408" s="27"/>
      <c r="G408" s="28"/>
      <c r="H408" s="665" t="str">
        <f>General!$G$30</f>
        <v>w</v>
      </c>
      <c r="I408" s="651"/>
      <c r="J408" s="651"/>
      <c r="K408" s="703">
        <f t="shared" si="118"/>
        <v>0</v>
      </c>
      <c r="L408" s="881"/>
      <c r="M408" s="881"/>
      <c r="N408" s="702">
        <f t="shared" si="119"/>
        <v>0</v>
      </c>
      <c r="O408" s="247"/>
      <c r="P408" s="247"/>
      <c r="Q408" s="702">
        <f t="shared" si="120"/>
        <v>0</v>
      </c>
      <c r="R408" s="58"/>
      <c r="S408" s="251"/>
      <c r="T408" s="662">
        <f t="shared" ref="T408" si="132">S408/$H$186</f>
        <v>0</v>
      </c>
      <c r="U408" s="891"/>
      <c r="V408" s="892" t="str">
        <f>IF(ISBLANK(G408),"",G408)</f>
        <v/>
      </c>
      <c r="W408" s="892" t="str">
        <f>IF(ISBLANK(H408),"",H408)</f>
        <v>w</v>
      </c>
      <c r="X408" s="651" t="b">
        <v>0</v>
      </c>
      <c r="Y408" s="651" t="b">
        <v>0</v>
      </c>
      <c r="Z408" s="703" t="b">
        <f t="shared" si="122"/>
        <v>0</v>
      </c>
      <c r="AA408" s="33"/>
      <c r="AB408" s="17"/>
      <c r="AC408" s="9"/>
      <c r="AD408" s="9"/>
      <c r="AE408" s="9"/>
    </row>
    <row r="409" spans="1:31" customFormat="1" outlineLevel="2" x14ac:dyDescent="0.35">
      <c r="A409" s="7"/>
      <c r="B409" s="8"/>
      <c r="C409" s="18"/>
      <c r="D409" s="18"/>
      <c r="E409" s="18"/>
      <c r="F409" s="27"/>
      <c r="G409" s="28"/>
      <c r="H409" s="665" t="str">
        <f>General!$G$31</f>
        <v>wd</v>
      </c>
      <c r="I409" s="651"/>
      <c r="J409" s="651"/>
      <c r="K409" s="703">
        <f t="shared" si="118"/>
        <v>0</v>
      </c>
      <c r="L409" s="881"/>
      <c r="M409" s="881"/>
      <c r="N409" s="702">
        <f t="shared" si="119"/>
        <v>0</v>
      </c>
      <c r="O409" s="247"/>
      <c r="P409" s="247"/>
      <c r="Q409" s="702">
        <f t="shared" si="120"/>
        <v>0</v>
      </c>
      <c r="R409" s="58"/>
      <c r="S409" s="251"/>
      <c r="T409" s="662">
        <f t="shared" ref="T409" si="133">S409/$H$187</f>
        <v>0</v>
      </c>
      <c r="U409" s="891"/>
      <c r="V409" s="892" t="str">
        <f>IF(ISBLANK(G409),"",G409)</f>
        <v/>
      </c>
      <c r="W409" s="892" t="str">
        <f>IF(ISBLANK(H409),"",H409)</f>
        <v>wd</v>
      </c>
      <c r="X409" s="651" t="b">
        <v>0</v>
      </c>
      <c r="Y409" s="651" t="b">
        <v>0</v>
      </c>
      <c r="Z409" s="703" t="b">
        <f t="shared" si="122"/>
        <v>0</v>
      </c>
      <c r="AA409" s="33"/>
      <c r="AB409" s="17"/>
      <c r="AC409" s="9"/>
      <c r="AD409" s="9"/>
      <c r="AE409" s="9"/>
    </row>
    <row r="410" spans="1:31" customFormat="1" outlineLevel="2" x14ac:dyDescent="0.35">
      <c r="A410" s="7"/>
      <c r="B410" s="8"/>
      <c r="C410" s="18"/>
      <c r="D410" s="18"/>
      <c r="E410" s="18"/>
      <c r="F410" s="27"/>
      <c r="G410" s="27"/>
      <c r="H410" s="665" t="str">
        <f>General!$G$32</f>
        <v>z</v>
      </c>
      <c r="I410" s="651"/>
      <c r="J410" s="651"/>
      <c r="K410" s="703">
        <f t="shared" si="118"/>
        <v>0</v>
      </c>
      <c r="L410" s="881"/>
      <c r="M410" s="881"/>
      <c r="N410" s="702">
        <f t="shared" si="119"/>
        <v>0</v>
      </c>
      <c r="O410" s="247"/>
      <c r="P410" s="247"/>
      <c r="Q410" s="702">
        <f t="shared" si="120"/>
        <v>0</v>
      </c>
      <c r="R410" s="645"/>
      <c r="S410" s="251"/>
      <c r="T410" s="662">
        <f t="shared" ref="T410" si="134">S410/$H$188</f>
        <v>0</v>
      </c>
      <c r="U410" s="891"/>
      <c r="V410" s="892" t="str">
        <f>IF(ISBLANK(G410),"",G410)</f>
        <v/>
      </c>
      <c r="W410" s="892" t="str">
        <f>IF(ISBLANK(H410),"",H410)</f>
        <v>z</v>
      </c>
      <c r="X410" s="651" t="b">
        <v>0</v>
      </c>
      <c r="Y410" s="651" t="b">
        <v>0</v>
      </c>
      <c r="Z410" s="703" t="b">
        <f t="shared" si="122"/>
        <v>0</v>
      </c>
      <c r="AA410" s="39"/>
      <c r="AB410" s="17"/>
      <c r="AC410" s="9"/>
      <c r="AD410" s="9"/>
      <c r="AE410" s="9"/>
    </row>
    <row r="411" spans="1:31" customFormat="1" outlineLevel="2" x14ac:dyDescent="0.35">
      <c r="A411" s="7"/>
      <c r="B411" s="8"/>
      <c r="C411" s="18"/>
      <c r="D411" s="18"/>
      <c r="E411" s="18"/>
      <c r="F411" s="27"/>
      <c r="G411" s="27"/>
      <c r="H411" s="665" t="str">
        <f>General!$G$33</f>
        <v>zd</v>
      </c>
      <c r="I411" s="651"/>
      <c r="J411" s="651"/>
      <c r="K411" s="703">
        <f t="shared" si="118"/>
        <v>0</v>
      </c>
      <c r="L411" s="881"/>
      <c r="M411" s="881"/>
      <c r="N411" s="702">
        <f t="shared" si="119"/>
        <v>0</v>
      </c>
      <c r="O411" s="247"/>
      <c r="P411" s="247"/>
      <c r="Q411" s="702">
        <f t="shared" si="120"/>
        <v>0</v>
      </c>
      <c r="R411" s="39"/>
      <c r="S411" s="251"/>
      <c r="T411" s="662">
        <f t="shared" ref="T411" si="135">S411/$H$189</f>
        <v>0</v>
      </c>
      <c r="U411" s="891"/>
      <c r="V411" s="892" t="str">
        <f>IF(ISBLANK(G411),"",G411)</f>
        <v/>
      </c>
      <c r="W411" s="892" t="str">
        <f>IF(ISBLANK(H411),"",H411)</f>
        <v>zd</v>
      </c>
      <c r="X411" s="651" t="b">
        <v>0</v>
      </c>
      <c r="Y411" s="651" t="b">
        <v>0</v>
      </c>
      <c r="Z411" s="703" t="b">
        <f t="shared" si="122"/>
        <v>0</v>
      </c>
      <c r="AA411" s="31"/>
      <c r="AB411" s="17"/>
      <c r="AC411" s="9"/>
      <c r="AD411" s="9"/>
      <c r="AE411" s="9"/>
    </row>
    <row r="412" spans="1:31" customFormat="1" ht="12" customHeight="1" outlineLevel="1" x14ac:dyDescent="0.3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36">S412/$H$173</f>
        <v>0</v>
      </c>
      <c r="U412" s="891"/>
      <c r="V412" s="892" t="str">
        <f>IF(ISBLANK(G412),"",G412)</f>
        <v>Gooding Mer ino</v>
      </c>
      <c r="W412" s="892" t="str">
        <f>IF(ISBLANK(H412),"",H412)</f>
        <v>b</v>
      </c>
      <c r="X412" s="651" t="b">
        <v>0</v>
      </c>
      <c r="Y412" s="651" t="b">
        <v>0</v>
      </c>
      <c r="Z412" s="703" t="b">
        <f>X412</f>
        <v>0</v>
      </c>
      <c r="AA412" s="33"/>
      <c r="AB412" s="17"/>
      <c r="AC412" s="9"/>
      <c r="AD412" s="9"/>
      <c r="AE412" s="9"/>
    </row>
    <row r="413" spans="1:31" customFormat="1" ht="12" customHeight="1" outlineLevel="2" x14ac:dyDescent="0.35">
      <c r="A413" s="7"/>
      <c r="B413" s="8"/>
      <c r="C413" s="18"/>
      <c r="D413" s="18"/>
      <c r="E413" s="18"/>
      <c r="F413" s="27"/>
      <c r="G413" s="28"/>
      <c r="H413" s="665" t="str">
        <f>General!$G$18</f>
        <v>bd</v>
      </c>
      <c r="I413" s="651"/>
      <c r="J413" s="651"/>
      <c r="K413" s="703">
        <f t="shared" ref="K413:K428" si="137">I413</f>
        <v>0</v>
      </c>
      <c r="L413" s="881"/>
      <c r="M413" s="881"/>
      <c r="N413" s="702">
        <f t="shared" ref="N413:N428" si="138">L413</f>
        <v>0</v>
      </c>
      <c r="O413" s="247"/>
      <c r="P413" s="247"/>
      <c r="Q413" s="702">
        <f t="shared" ref="Q413:Q428" si="139">O413</f>
        <v>0</v>
      </c>
      <c r="R413" s="58"/>
      <c r="S413" s="251"/>
      <c r="T413" s="662">
        <f t="shared" ref="T413" si="140">S413/$H$174</f>
        <v>0</v>
      </c>
      <c r="U413" s="891"/>
      <c r="V413" s="892" t="str">
        <f>IF(ISBLANK(G413),"",G413)</f>
        <v/>
      </c>
      <c r="W413" s="892" t="str">
        <f>IF(ISBLANK(H413),"",H413)</f>
        <v>bd</v>
      </c>
      <c r="X413" s="651" t="b">
        <v>0</v>
      </c>
      <c r="Y413" s="651" t="b">
        <v>0</v>
      </c>
      <c r="Z413" s="703" t="b">
        <f t="shared" ref="Z413:Z428" si="141">X413</f>
        <v>0</v>
      </c>
      <c r="AA413" s="33"/>
      <c r="AB413" s="17"/>
      <c r="AC413" s="9"/>
      <c r="AD413" s="9"/>
      <c r="AE413" s="9"/>
    </row>
    <row r="414" spans="1:31" customFormat="1" ht="12" customHeight="1" outlineLevel="2" x14ac:dyDescent="0.35">
      <c r="A414" s="7"/>
      <c r="B414" s="8"/>
      <c r="C414" s="18"/>
      <c r="D414" s="18"/>
      <c r="E414" s="18"/>
      <c r="F414" s="27"/>
      <c r="G414" s="28"/>
      <c r="H414" s="665" t="str">
        <f>General!$G$19</f>
        <v>f</v>
      </c>
      <c r="I414" s="651"/>
      <c r="J414" s="651"/>
      <c r="K414" s="703">
        <f t="shared" si="137"/>
        <v>0</v>
      </c>
      <c r="L414" s="881"/>
      <c r="M414" s="881"/>
      <c r="N414" s="702">
        <f t="shared" si="138"/>
        <v>0</v>
      </c>
      <c r="O414" s="247"/>
      <c r="P414" s="247"/>
      <c r="Q414" s="702">
        <f t="shared" si="139"/>
        <v>0</v>
      </c>
      <c r="R414" s="58"/>
      <c r="S414" s="251"/>
      <c r="T414" s="662">
        <f t="shared" ref="T414" si="142">S414/$H$175</f>
        <v>0</v>
      </c>
      <c r="U414" s="891"/>
      <c r="V414" s="892" t="str">
        <f>IF(ISBLANK(G414),"",G414)</f>
        <v/>
      </c>
      <c r="W414" s="892" t="str">
        <f>IF(ISBLANK(H414),"",H414)</f>
        <v>f</v>
      </c>
      <c r="X414" s="651" t="b">
        <v>0</v>
      </c>
      <c r="Y414" s="651" t="b">
        <v>0</v>
      </c>
      <c r="Z414" s="703" t="b">
        <f t="shared" si="141"/>
        <v>0</v>
      </c>
      <c r="AA414" s="33"/>
      <c r="AB414" s="17"/>
      <c r="AC414" s="9"/>
      <c r="AD414" s="9"/>
      <c r="AE414" s="9"/>
    </row>
    <row r="415" spans="1:31" customFormat="1" ht="12" customHeight="1" outlineLevel="2" x14ac:dyDescent="0.35">
      <c r="A415" s="7"/>
      <c r="B415" s="8"/>
      <c r="C415" s="18"/>
      <c r="D415" s="18"/>
      <c r="E415" s="18"/>
      <c r="F415" s="27"/>
      <c r="G415" s="28"/>
      <c r="H415" s="665" t="str">
        <f>General!$G$20</f>
        <v>h</v>
      </c>
      <c r="I415" s="651"/>
      <c r="J415" s="651"/>
      <c r="K415" s="703">
        <f t="shared" si="137"/>
        <v>0</v>
      </c>
      <c r="L415" s="881"/>
      <c r="M415" s="881"/>
      <c r="N415" s="702">
        <f t="shared" si="138"/>
        <v>0</v>
      </c>
      <c r="O415" s="247"/>
      <c r="P415" s="247"/>
      <c r="Q415" s="702">
        <f t="shared" si="139"/>
        <v>0</v>
      </c>
      <c r="R415" s="58"/>
      <c r="S415" s="251"/>
      <c r="T415" s="662">
        <f t="shared" ref="T415" si="143">S415/$H$176</f>
        <v>0</v>
      </c>
      <c r="U415" s="891"/>
      <c r="V415" s="892" t="str">
        <f>IF(ISBLANK(G415),"",G415)</f>
        <v/>
      </c>
      <c r="W415" s="892" t="str">
        <f>IF(ISBLANK(H415),"",H415)</f>
        <v>h</v>
      </c>
      <c r="X415" s="651" t="b">
        <v>0</v>
      </c>
      <c r="Y415" s="651" t="b">
        <v>0</v>
      </c>
      <c r="Z415" s="703" t="b">
        <f t="shared" si="141"/>
        <v>0</v>
      </c>
      <c r="AA415" s="33"/>
      <c r="AB415" s="17"/>
      <c r="AC415" s="9"/>
      <c r="AD415" s="9"/>
      <c r="AE415" s="9"/>
    </row>
    <row r="416" spans="1:31" customFormat="1" ht="12" customHeight="1" outlineLevel="2" x14ac:dyDescent="0.35">
      <c r="A416" s="7"/>
      <c r="B416" s="8"/>
      <c r="C416" s="18"/>
      <c r="D416" s="18"/>
      <c r="E416" s="18"/>
      <c r="F416" s="27"/>
      <c r="G416" s="28"/>
      <c r="H416" s="665" t="str">
        <f>General!$G$21</f>
        <v>i</v>
      </c>
      <c r="I416" s="651"/>
      <c r="J416" s="651"/>
      <c r="K416" s="703">
        <f t="shared" si="137"/>
        <v>0</v>
      </c>
      <c r="L416" s="881"/>
      <c r="M416" s="881"/>
      <c r="N416" s="702">
        <f t="shared" si="138"/>
        <v>0</v>
      </c>
      <c r="O416" s="247"/>
      <c r="P416" s="247"/>
      <c r="Q416" s="702">
        <f t="shared" si="139"/>
        <v>0</v>
      </c>
      <c r="R416" s="58"/>
      <c r="S416" s="251"/>
      <c r="T416" s="662">
        <f t="shared" ref="T416" si="144">S416/$H$177</f>
        <v>0</v>
      </c>
      <c r="U416" s="891"/>
      <c r="V416" s="892" t="str">
        <f>IF(ISBLANK(G416),"",G416)</f>
        <v/>
      </c>
      <c r="W416" s="892" t="str">
        <f>IF(ISBLANK(H416),"",H416)</f>
        <v>i</v>
      </c>
      <c r="X416" s="651" t="b">
        <v>0</v>
      </c>
      <c r="Y416" s="651" t="b">
        <v>0</v>
      </c>
      <c r="Z416" s="703" t="b">
        <f t="shared" si="141"/>
        <v>0</v>
      </c>
      <c r="AA416" s="33"/>
      <c r="AB416" s="17"/>
      <c r="AC416" s="9"/>
      <c r="AD416" s="9"/>
      <c r="AE416" s="9"/>
    </row>
    <row r="417" spans="1:31" customFormat="1" ht="12" customHeight="1" outlineLevel="2" x14ac:dyDescent="0.35">
      <c r="A417" s="7"/>
      <c r="B417" s="8"/>
      <c r="C417" s="18"/>
      <c r="D417" s="18"/>
      <c r="E417" s="18"/>
      <c r="F417" s="27"/>
      <c r="G417" s="28"/>
      <c r="H417" s="665" t="str">
        <f>General!$G$22</f>
        <v>k</v>
      </c>
      <c r="I417" s="651"/>
      <c r="J417" s="651"/>
      <c r="K417" s="703">
        <f t="shared" si="137"/>
        <v>0</v>
      </c>
      <c r="L417" s="881"/>
      <c r="M417" s="881"/>
      <c r="N417" s="702">
        <f t="shared" si="138"/>
        <v>0</v>
      </c>
      <c r="O417" s="247"/>
      <c r="P417" s="247"/>
      <c r="Q417" s="702">
        <f t="shared" si="139"/>
        <v>0</v>
      </c>
      <c r="R417" s="58"/>
      <c r="S417" s="251"/>
      <c r="T417" s="662">
        <f t="shared" ref="T417" si="145">S417/$H$178</f>
        <v>0</v>
      </c>
      <c r="U417" s="891"/>
      <c r="V417" s="892" t="str">
        <f>IF(ISBLANK(G417),"",G417)</f>
        <v/>
      </c>
      <c r="W417" s="892" t="str">
        <f>IF(ISBLANK(H417),"",H417)</f>
        <v>k</v>
      </c>
      <c r="X417" s="651" t="b">
        <v>0</v>
      </c>
      <c r="Y417" s="651" t="b">
        <v>0</v>
      </c>
      <c r="Z417" s="703" t="b">
        <f t="shared" si="141"/>
        <v>0</v>
      </c>
      <c r="AA417" s="33"/>
      <c r="AB417" s="17"/>
      <c r="AC417" s="9"/>
      <c r="AD417" s="9"/>
      <c r="AE417" s="9"/>
    </row>
    <row r="418" spans="1:31" customFormat="1" ht="12" customHeight="1" outlineLevel="2" x14ac:dyDescent="0.35">
      <c r="A418" s="7"/>
      <c r="B418" s="8"/>
      <c r="C418" s="18"/>
      <c r="D418" s="18"/>
      <c r="E418" s="18"/>
      <c r="F418" s="27"/>
      <c r="G418" s="28"/>
      <c r="H418" s="665" t="str">
        <f>General!$G$23</f>
        <v>l</v>
      </c>
      <c r="I418" s="651"/>
      <c r="J418" s="651">
        <v>-1.5027300009245559E-3</v>
      </c>
      <c r="K418" s="703">
        <f t="shared" si="137"/>
        <v>0</v>
      </c>
      <c r="L418" s="881"/>
      <c r="M418" s="881">
        <v>0.709009467564091</v>
      </c>
      <c r="N418" s="702">
        <f t="shared" si="138"/>
        <v>0</v>
      </c>
      <c r="O418" s="247"/>
      <c r="P418" s="247">
        <v>28.213054880664348</v>
      </c>
      <c r="Q418" s="702">
        <f t="shared" si="139"/>
        <v>0</v>
      </c>
      <c r="R418" s="58"/>
      <c r="S418" s="251"/>
      <c r="T418" s="251">
        <v>4969</v>
      </c>
      <c r="U418" s="891"/>
      <c r="V418" s="892" t="str">
        <f>IF(ISBLANK(G418),"",G418)</f>
        <v/>
      </c>
      <c r="W418" s="892" t="str">
        <f>IF(ISBLANK(H418),"",H418)</f>
        <v>l</v>
      </c>
      <c r="X418" s="651" t="b">
        <v>0</v>
      </c>
      <c r="Y418" s="651" t="b">
        <v>0</v>
      </c>
      <c r="Z418" s="703" t="b">
        <f t="shared" si="141"/>
        <v>0</v>
      </c>
      <c r="AA418" s="33"/>
      <c r="AB418" s="17"/>
      <c r="AC418" s="9"/>
      <c r="AD418" s="9"/>
      <c r="AE418" s="9"/>
    </row>
    <row r="419" spans="1:31" customFormat="1" ht="12" customHeight="1" outlineLevel="2" x14ac:dyDescent="0.35">
      <c r="A419" s="7"/>
      <c r="B419" s="8"/>
      <c r="C419" s="18"/>
      <c r="D419" s="18"/>
      <c r="E419" s="18"/>
      <c r="F419" s="27"/>
      <c r="G419" s="28"/>
      <c r="H419" s="665" t="str">
        <f>General!$G$24</f>
        <v>o</v>
      </c>
      <c r="I419" s="651"/>
      <c r="J419" s="651"/>
      <c r="K419" s="703">
        <f t="shared" si="137"/>
        <v>0</v>
      </c>
      <c r="L419" s="881"/>
      <c r="M419" s="881"/>
      <c r="N419" s="702">
        <f t="shared" si="138"/>
        <v>0</v>
      </c>
      <c r="O419" s="247"/>
      <c r="P419" s="247"/>
      <c r="Q419" s="702">
        <f t="shared" si="139"/>
        <v>0</v>
      </c>
      <c r="R419" s="58"/>
      <c r="S419" s="251"/>
      <c r="T419" s="662">
        <f t="shared" ref="T419" si="146">S419/$H$180</f>
        <v>0</v>
      </c>
      <c r="U419" s="891"/>
      <c r="V419" s="892" t="str">
        <f>IF(ISBLANK(G419),"",G419)</f>
        <v/>
      </c>
      <c r="W419" s="892" t="str">
        <f>IF(ISBLANK(H419),"",H419)</f>
        <v>o</v>
      </c>
      <c r="X419" s="651" t="b">
        <v>0</v>
      </c>
      <c r="Y419" s="651" t="b">
        <v>0</v>
      </c>
      <c r="Z419" s="703" t="b">
        <f t="shared" si="141"/>
        <v>0</v>
      </c>
      <c r="AA419" s="33"/>
      <c r="AB419" s="17"/>
      <c r="AC419" s="9"/>
      <c r="AD419" s="9"/>
      <c r="AE419" s="9"/>
    </row>
    <row r="420" spans="1:31" customFormat="1" ht="12" customHeight="1" outlineLevel="2" x14ac:dyDescent="0.35">
      <c r="A420" s="7"/>
      <c r="B420" s="8"/>
      <c r="C420" s="18"/>
      <c r="D420" s="18"/>
      <c r="E420" s="18"/>
      <c r="F420" s="27"/>
      <c r="G420" s="28"/>
      <c r="H420" s="665" t="str">
        <f>General!$G$25</f>
        <v>od</v>
      </c>
      <c r="I420" s="651"/>
      <c r="J420" s="651"/>
      <c r="K420" s="703">
        <f t="shared" si="137"/>
        <v>0</v>
      </c>
      <c r="L420" s="881"/>
      <c r="M420" s="881"/>
      <c r="N420" s="702">
        <f t="shared" si="138"/>
        <v>0</v>
      </c>
      <c r="O420" s="247"/>
      <c r="P420" s="247"/>
      <c r="Q420" s="702">
        <f t="shared" si="139"/>
        <v>0</v>
      </c>
      <c r="R420" s="58"/>
      <c r="S420" s="251"/>
      <c r="T420" s="662">
        <f t="shared" ref="T420" si="147">S420/$H$181</f>
        <v>0</v>
      </c>
      <c r="U420" s="891"/>
      <c r="V420" s="892" t="str">
        <f>IF(ISBLANK(G420),"",G420)</f>
        <v/>
      </c>
      <c r="W420" s="892" t="str">
        <f>IF(ISBLANK(H420),"",H420)</f>
        <v>od</v>
      </c>
      <c r="X420" s="651" t="b">
        <v>0</v>
      </c>
      <c r="Y420" s="651" t="b">
        <v>0</v>
      </c>
      <c r="Z420" s="703" t="b">
        <f t="shared" si="141"/>
        <v>0</v>
      </c>
      <c r="AA420" s="33"/>
      <c r="AB420" s="17"/>
      <c r="AC420" s="9"/>
      <c r="AD420" s="9"/>
      <c r="AE420" s="9"/>
    </row>
    <row r="421" spans="1:31" customFormat="1" ht="12" customHeight="1" outlineLevel="2" x14ac:dyDescent="0.35">
      <c r="A421" s="7"/>
      <c r="B421" s="8"/>
      <c r="C421" s="18"/>
      <c r="D421" s="18"/>
      <c r="E421" s="18"/>
      <c r="F421" s="27"/>
      <c r="G421" s="28"/>
      <c r="H421" s="665" t="str">
        <f>General!$G$26</f>
        <v>of</v>
      </c>
      <c r="I421" s="651"/>
      <c r="J421" s="651">
        <v>-7.6575711842552718E-3</v>
      </c>
      <c r="K421" s="703">
        <f t="shared" si="137"/>
        <v>0</v>
      </c>
      <c r="L421" s="881"/>
      <c r="M421" s="881">
        <v>0.76457272473756355</v>
      </c>
      <c r="N421" s="702">
        <f t="shared" si="138"/>
        <v>0</v>
      </c>
      <c r="O421" s="247"/>
      <c r="P421" s="247">
        <v>26.132664118940603</v>
      </c>
      <c r="Q421" s="702">
        <f t="shared" si="139"/>
        <v>0</v>
      </c>
      <c r="R421" s="58"/>
      <c r="S421" s="251"/>
      <c r="T421" s="251">
        <v>4261</v>
      </c>
      <c r="U421" s="891"/>
      <c r="V421" s="892" t="str">
        <f>IF(ISBLANK(G421),"",G421)</f>
        <v/>
      </c>
      <c r="W421" s="892" t="str">
        <f>IF(ISBLANK(H421),"",H421)</f>
        <v>of</v>
      </c>
      <c r="X421" s="651" t="b">
        <v>0</v>
      </c>
      <c r="Y421" s="651" t="b">
        <v>0</v>
      </c>
      <c r="Z421" s="703" t="b">
        <f t="shared" si="141"/>
        <v>0</v>
      </c>
      <c r="AA421" s="33"/>
      <c r="AB421" s="17"/>
      <c r="AC421" s="9"/>
      <c r="AD421" s="9"/>
      <c r="AE421" s="9"/>
    </row>
    <row r="422" spans="1:31" customFormat="1" ht="12" customHeight="1" outlineLevel="2" x14ac:dyDescent="0.35">
      <c r="A422" s="7"/>
      <c r="B422" s="8"/>
      <c r="C422" s="18"/>
      <c r="D422" s="18"/>
      <c r="E422" s="18"/>
      <c r="F422" s="27"/>
      <c r="G422" s="28"/>
      <c r="H422" s="665" t="str">
        <f>General!$G$27</f>
        <v>r</v>
      </c>
      <c r="I422" s="651"/>
      <c r="J422" s="651"/>
      <c r="K422" s="703">
        <f t="shared" si="137"/>
        <v>0</v>
      </c>
      <c r="L422" s="881"/>
      <c r="M422" s="881"/>
      <c r="N422" s="702">
        <f t="shared" si="138"/>
        <v>0</v>
      </c>
      <c r="O422" s="247"/>
      <c r="P422" s="247"/>
      <c r="Q422" s="702">
        <f t="shared" si="139"/>
        <v>0</v>
      </c>
      <c r="R422" s="58"/>
      <c r="S422" s="251"/>
      <c r="T422" s="662">
        <f t="shared" ref="T422" si="148">S422/$H$183</f>
        <v>0</v>
      </c>
      <c r="U422" s="891"/>
      <c r="V422" s="892" t="str">
        <f>IF(ISBLANK(G422),"",G422)</f>
        <v/>
      </c>
      <c r="W422" s="892" t="str">
        <f>IF(ISBLANK(H422),"",H422)</f>
        <v>r</v>
      </c>
      <c r="X422" s="651" t="b">
        <v>0</v>
      </c>
      <c r="Y422" s="651" t="b">
        <v>0</v>
      </c>
      <c r="Z422" s="703" t="b">
        <f t="shared" si="141"/>
        <v>0</v>
      </c>
      <c r="AA422" s="33"/>
      <c r="AB422" s="17"/>
      <c r="AC422" s="9"/>
      <c r="AD422" s="9"/>
      <c r="AE422" s="9"/>
    </row>
    <row r="423" spans="1:31" customFormat="1" ht="12" customHeight="1" outlineLevel="2" x14ac:dyDescent="0.35">
      <c r="A423" s="7"/>
      <c r="B423" s="8"/>
      <c r="C423" s="18"/>
      <c r="D423" s="18"/>
      <c r="E423" s="18"/>
      <c r="F423" s="27"/>
      <c r="G423" s="28"/>
      <c r="H423" s="665" t="str">
        <f>General!$G$28</f>
        <v>rd</v>
      </c>
      <c r="I423" s="651"/>
      <c r="J423" s="651"/>
      <c r="K423" s="703">
        <f t="shared" si="137"/>
        <v>0</v>
      </c>
      <c r="L423" s="881"/>
      <c r="M423" s="881"/>
      <c r="N423" s="702">
        <f t="shared" si="138"/>
        <v>0</v>
      </c>
      <c r="O423" s="247"/>
      <c r="P423" s="247"/>
      <c r="Q423" s="702">
        <f t="shared" si="139"/>
        <v>0</v>
      </c>
      <c r="R423" s="58"/>
      <c r="S423" s="251"/>
      <c r="T423" s="662">
        <f t="shared" ref="T423" si="149">S423/$H$184</f>
        <v>0</v>
      </c>
      <c r="U423" s="891"/>
      <c r="V423" s="892" t="str">
        <f>IF(ISBLANK(G423),"",G423)</f>
        <v/>
      </c>
      <c r="W423" s="892" t="str">
        <f>IF(ISBLANK(H423),"",H423)</f>
        <v>rd</v>
      </c>
      <c r="X423" s="651" t="b">
        <v>0</v>
      </c>
      <c r="Y423" s="651" t="b">
        <v>0</v>
      </c>
      <c r="Z423" s="703" t="b">
        <f t="shared" si="141"/>
        <v>0</v>
      </c>
      <c r="AA423" s="33"/>
      <c r="AB423" s="17"/>
      <c r="AC423" s="9"/>
      <c r="AD423" s="9"/>
      <c r="AE423" s="9"/>
    </row>
    <row r="424" spans="1:31" customFormat="1" ht="12" customHeight="1" outlineLevel="2" x14ac:dyDescent="0.35">
      <c r="A424" s="7"/>
      <c r="B424" s="8"/>
      <c r="C424" s="18"/>
      <c r="D424" s="18"/>
      <c r="E424" s="18"/>
      <c r="F424" s="27"/>
      <c r="G424" s="28"/>
      <c r="H424" s="665" t="str">
        <f>General!$G$29</f>
        <v>v</v>
      </c>
      <c r="I424" s="651"/>
      <c r="J424" s="651"/>
      <c r="K424" s="703">
        <f t="shared" si="137"/>
        <v>0</v>
      </c>
      <c r="L424" s="881"/>
      <c r="M424" s="881"/>
      <c r="N424" s="702">
        <f t="shared" si="138"/>
        <v>0</v>
      </c>
      <c r="O424" s="247"/>
      <c r="P424" s="247"/>
      <c r="Q424" s="702">
        <f t="shared" si="139"/>
        <v>0</v>
      </c>
      <c r="R424" s="58"/>
      <c r="S424" s="251"/>
      <c r="T424" s="662">
        <f t="shared" ref="T424" si="150">S424/$H$185</f>
        <v>0</v>
      </c>
      <c r="U424" s="891"/>
      <c r="V424" s="892" t="str">
        <f>IF(ISBLANK(G424),"",G424)</f>
        <v/>
      </c>
      <c r="W424" s="892" t="str">
        <f>IF(ISBLANK(H424),"",H424)</f>
        <v>v</v>
      </c>
      <c r="X424" s="651" t="b">
        <v>0</v>
      </c>
      <c r="Y424" s="651" t="b">
        <v>0</v>
      </c>
      <c r="Z424" s="703" t="b">
        <f t="shared" si="141"/>
        <v>0</v>
      </c>
      <c r="AA424" s="33"/>
      <c r="AB424" s="17"/>
      <c r="AC424" s="9"/>
      <c r="AD424" s="9"/>
      <c r="AE424" s="9"/>
    </row>
    <row r="425" spans="1:31" customFormat="1" ht="12" customHeight="1" outlineLevel="2" x14ac:dyDescent="0.35">
      <c r="A425" s="7"/>
      <c r="B425" s="8"/>
      <c r="C425" s="18"/>
      <c r="D425" s="18"/>
      <c r="E425" s="18"/>
      <c r="F425" s="27"/>
      <c r="G425" s="28"/>
      <c r="H425" s="665" t="str">
        <f>General!$G$30</f>
        <v>w</v>
      </c>
      <c r="I425" s="651"/>
      <c r="J425" s="651"/>
      <c r="K425" s="703">
        <f t="shared" si="137"/>
        <v>0</v>
      </c>
      <c r="L425" s="881"/>
      <c r="M425" s="881"/>
      <c r="N425" s="702">
        <f t="shared" si="138"/>
        <v>0</v>
      </c>
      <c r="O425" s="247"/>
      <c r="P425" s="247"/>
      <c r="Q425" s="702">
        <f t="shared" si="139"/>
        <v>0</v>
      </c>
      <c r="R425" s="58"/>
      <c r="S425" s="251"/>
      <c r="T425" s="662">
        <f t="shared" ref="T425" si="151">S425/$H$186</f>
        <v>0</v>
      </c>
      <c r="U425" s="891"/>
      <c r="V425" s="892" t="str">
        <f>IF(ISBLANK(G425),"",G425)</f>
        <v/>
      </c>
      <c r="W425" s="892" t="str">
        <f>IF(ISBLANK(H425),"",H425)</f>
        <v>w</v>
      </c>
      <c r="X425" s="651" t="b">
        <v>0</v>
      </c>
      <c r="Y425" s="651" t="b">
        <v>0</v>
      </c>
      <c r="Z425" s="703" t="b">
        <f t="shared" si="141"/>
        <v>0</v>
      </c>
      <c r="AA425" s="33"/>
      <c r="AB425" s="17"/>
      <c r="AC425" s="9"/>
      <c r="AD425" s="9"/>
      <c r="AE425" s="9"/>
    </row>
    <row r="426" spans="1:31" customFormat="1" outlineLevel="2" x14ac:dyDescent="0.35">
      <c r="A426" s="7"/>
      <c r="B426" s="8"/>
      <c r="C426" s="18"/>
      <c r="D426" s="18"/>
      <c r="E426" s="18"/>
      <c r="F426" s="27"/>
      <c r="G426" s="28"/>
      <c r="H426" s="665" t="str">
        <f>General!$G$31</f>
        <v>wd</v>
      </c>
      <c r="I426" s="651"/>
      <c r="J426" s="651"/>
      <c r="K426" s="703">
        <f t="shared" si="137"/>
        <v>0</v>
      </c>
      <c r="L426" s="881"/>
      <c r="M426" s="881"/>
      <c r="N426" s="702">
        <f t="shared" si="138"/>
        <v>0</v>
      </c>
      <c r="O426" s="247"/>
      <c r="P426" s="247"/>
      <c r="Q426" s="702">
        <f t="shared" si="139"/>
        <v>0</v>
      </c>
      <c r="R426" s="58"/>
      <c r="S426" s="251"/>
      <c r="T426" s="662">
        <f t="shared" ref="T426" si="152">S426/$H$187</f>
        <v>0</v>
      </c>
      <c r="U426" s="891"/>
      <c r="V426" s="892" t="str">
        <f>IF(ISBLANK(G426),"",G426)</f>
        <v/>
      </c>
      <c r="W426" s="892" t="str">
        <f>IF(ISBLANK(H426),"",H426)</f>
        <v>wd</v>
      </c>
      <c r="X426" s="651" t="b">
        <v>0</v>
      </c>
      <c r="Y426" s="651" t="b">
        <v>0</v>
      </c>
      <c r="Z426" s="703" t="b">
        <f t="shared" si="141"/>
        <v>0</v>
      </c>
      <c r="AA426" s="33"/>
      <c r="AB426" s="17"/>
      <c r="AC426" s="9"/>
      <c r="AD426" s="9"/>
      <c r="AE426" s="9"/>
    </row>
    <row r="427" spans="1:31" customFormat="1" outlineLevel="2" x14ac:dyDescent="0.35">
      <c r="A427" s="7"/>
      <c r="B427" s="8"/>
      <c r="C427" s="18"/>
      <c r="D427" s="18"/>
      <c r="E427" s="18"/>
      <c r="F427" s="27"/>
      <c r="G427" s="27"/>
      <c r="H427" s="665" t="str">
        <f>General!$G$32</f>
        <v>z</v>
      </c>
      <c r="I427" s="651"/>
      <c r="J427" s="651"/>
      <c r="K427" s="703">
        <f t="shared" si="137"/>
        <v>0</v>
      </c>
      <c r="L427" s="881"/>
      <c r="M427" s="881"/>
      <c r="N427" s="702">
        <f t="shared" si="138"/>
        <v>0</v>
      </c>
      <c r="O427" s="247"/>
      <c r="P427" s="247"/>
      <c r="Q427" s="702">
        <f t="shared" si="139"/>
        <v>0</v>
      </c>
      <c r="R427" s="645"/>
      <c r="S427" s="251"/>
      <c r="T427" s="662">
        <f t="shared" ref="T427" si="153">S427/$H$188</f>
        <v>0</v>
      </c>
      <c r="U427" s="891"/>
      <c r="V427" s="892" t="str">
        <f>IF(ISBLANK(G427),"",G427)</f>
        <v/>
      </c>
      <c r="W427" s="892" t="str">
        <f>IF(ISBLANK(H427),"",H427)</f>
        <v>z</v>
      </c>
      <c r="X427" s="651" t="b">
        <v>0</v>
      </c>
      <c r="Y427" s="651" t="b">
        <v>0</v>
      </c>
      <c r="Z427" s="703" t="b">
        <f t="shared" si="141"/>
        <v>0</v>
      </c>
      <c r="AA427" s="39"/>
      <c r="AB427" s="17"/>
      <c r="AC427" s="9"/>
      <c r="AD427" s="9"/>
      <c r="AE427" s="9"/>
    </row>
    <row r="428" spans="1:31" customFormat="1" outlineLevel="2" x14ac:dyDescent="0.35">
      <c r="A428" s="7"/>
      <c r="B428" s="8"/>
      <c r="C428" s="18"/>
      <c r="D428" s="18"/>
      <c r="E428" s="18"/>
      <c r="F428" s="27"/>
      <c r="G428" s="27"/>
      <c r="H428" s="665" t="str">
        <f>General!$G$33</f>
        <v>zd</v>
      </c>
      <c r="I428" s="651"/>
      <c r="J428" s="651"/>
      <c r="K428" s="703">
        <f t="shared" si="137"/>
        <v>0</v>
      </c>
      <c r="L428" s="881"/>
      <c r="M428" s="881"/>
      <c r="N428" s="702">
        <f t="shared" si="138"/>
        <v>0</v>
      </c>
      <c r="O428" s="247"/>
      <c r="P428" s="247"/>
      <c r="Q428" s="702">
        <f t="shared" si="139"/>
        <v>0</v>
      </c>
      <c r="R428" s="39"/>
      <c r="S428" s="251"/>
      <c r="T428" s="662">
        <f t="shared" ref="T428" si="154">S428/$H$189</f>
        <v>0</v>
      </c>
      <c r="U428" s="891"/>
      <c r="V428" s="892" t="str">
        <f>IF(ISBLANK(G428),"",G428)</f>
        <v/>
      </c>
      <c r="W428" s="892" t="str">
        <f>IF(ISBLANK(H428),"",H428)</f>
        <v>zd</v>
      </c>
      <c r="X428" s="651" t="b">
        <v>0</v>
      </c>
      <c r="Y428" s="651" t="b">
        <v>0</v>
      </c>
      <c r="Z428" s="703" t="b">
        <f t="shared" si="141"/>
        <v>0</v>
      </c>
      <c r="AA428" s="31"/>
      <c r="AB428" s="17"/>
      <c r="AC428" s="9"/>
      <c r="AD428" s="9"/>
      <c r="AE428" s="9"/>
    </row>
    <row r="429" spans="1:31" customFormat="1" ht="12" customHeight="1" outlineLevel="1" x14ac:dyDescent="0.3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55">S429/$H$173</f>
        <v>0</v>
      </c>
      <c r="U429" s="891"/>
      <c r="V429" s="892" t="str">
        <f>IF(ISBLANK(G429),"",G429)</f>
        <v>Gooding XB</v>
      </c>
      <c r="W429" s="892" t="str">
        <f>IF(ISBLANK(H429),"",H429)</f>
        <v>b</v>
      </c>
      <c r="X429" s="651" t="b">
        <v>0</v>
      </c>
      <c r="Y429" s="651" t="b">
        <v>0</v>
      </c>
      <c r="Z429" s="703" t="b">
        <f>X429</f>
        <v>0</v>
      </c>
      <c r="AA429" s="33"/>
      <c r="AB429" s="17"/>
      <c r="AC429" s="9"/>
      <c r="AD429" s="9"/>
      <c r="AE429" s="9"/>
    </row>
    <row r="430" spans="1:31" customFormat="1" ht="12" customHeight="1" outlineLevel="2" x14ac:dyDescent="0.35">
      <c r="A430" s="7"/>
      <c r="B430" s="8"/>
      <c r="C430" s="18"/>
      <c r="D430" s="18"/>
      <c r="E430" s="18"/>
      <c r="F430" s="27"/>
      <c r="G430" s="28"/>
      <c r="H430" s="665" t="str">
        <f>General!$G$18</f>
        <v>bd</v>
      </c>
      <c r="I430" s="651"/>
      <c r="J430" s="651"/>
      <c r="K430" s="703">
        <f t="shared" ref="K430:K445" si="156">I430</f>
        <v>0</v>
      </c>
      <c r="L430" s="881"/>
      <c r="M430" s="881"/>
      <c r="N430" s="702">
        <f t="shared" ref="N430:N445" si="157">L430</f>
        <v>0</v>
      </c>
      <c r="O430" s="247"/>
      <c r="P430" s="247"/>
      <c r="Q430" s="702">
        <f t="shared" ref="Q430:Q445" si="158">O430</f>
        <v>0</v>
      </c>
      <c r="R430" s="58"/>
      <c r="S430" s="251"/>
      <c r="T430" s="662">
        <f t="shared" ref="T430" si="159">S430/$H$174</f>
        <v>0</v>
      </c>
      <c r="U430" s="891"/>
      <c r="V430" s="892" t="str">
        <f>IF(ISBLANK(G430),"",G430)</f>
        <v/>
      </c>
      <c r="W430" s="892" t="str">
        <f>IF(ISBLANK(H430),"",H430)</f>
        <v>bd</v>
      </c>
      <c r="X430" s="651" t="b">
        <v>0</v>
      </c>
      <c r="Y430" s="651" t="b">
        <v>0</v>
      </c>
      <c r="Z430" s="703" t="b">
        <f t="shared" ref="Z430:Z445" si="160">X430</f>
        <v>0</v>
      </c>
      <c r="AA430" s="33"/>
      <c r="AB430" s="17"/>
      <c r="AC430" s="9"/>
      <c r="AD430" s="9"/>
      <c r="AE430" s="9"/>
    </row>
    <row r="431" spans="1:31" customFormat="1" ht="12" customHeight="1" outlineLevel="2" x14ac:dyDescent="0.35">
      <c r="A431" s="7"/>
      <c r="B431" s="8"/>
      <c r="C431" s="18"/>
      <c r="D431" s="18"/>
      <c r="E431" s="18"/>
      <c r="F431" s="27"/>
      <c r="G431" s="28"/>
      <c r="H431" s="665" t="str">
        <f>General!$G$19</f>
        <v>f</v>
      </c>
      <c r="I431" s="651"/>
      <c r="J431" s="651"/>
      <c r="K431" s="703">
        <f t="shared" si="156"/>
        <v>0</v>
      </c>
      <c r="L431" s="881"/>
      <c r="M431" s="881"/>
      <c r="N431" s="702">
        <f t="shared" si="157"/>
        <v>0</v>
      </c>
      <c r="O431" s="247"/>
      <c r="P431" s="247"/>
      <c r="Q431" s="702">
        <f t="shared" si="158"/>
        <v>0</v>
      </c>
      <c r="R431" s="58"/>
      <c r="S431" s="251"/>
      <c r="T431" s="662">
        <f t="shared" ref="T431" si="161">S431/$H$175</f>
        <v>0</v>
      </c>
      <c r="U431" s="891"/>
      <c r="V431" s="892" t="str">
        <f>IF(ISBLANK(G431),"",G431)</f>
        <v/>
      </c>
      <c r="W431" s="892" t="str">
        <f>IF(ISBLANK(H431),"",H431)</f>
        <v>f</v>
      </c>
      <c r="X431" s="651" t="b">
        <v>0</v>
      </c>
      <c r="Y431" s="651" t="b">
        <v>0</v>
      </c>
      <c r="Z431" s="703" t="b">
        <f t="shared" si="160"/>
        <v>0</v>
      </c>
      <c r="AA431" s="33"/>
      <c r="AB431" s="17"/>
      <c r="AC431" s="9"/>
      <c r="AD431" s="9"/>
      <c r="AE431" s="9"/>
    </row>
    <row r="432" spans="1:31" customFormat="1" ht="12" customHeight="1" outlineLevel="2" x14ac:dyDescent="0.35">
      <c r="A432" s="7"/>
      <c r="B432" s="8"/>
      <c r="C432" s="18"/>
      <c r="D432" s="18"/>
      <c r="E432" s="18"/>
      <c r="F432" s="27"/>
      <c r="G432" s="28"/>
      <c r="H432" s="665" t="str">
        <f>General!$G$20</f>
        <v>h</v>
      </c>
      <c r="I432" s="651"/>
      <c r="J432" s="651"/>
      <c r="K432" s="703">
        <f t="shared" si="156"/>
        <v>0</v>
      </c>
      <c r="L432" s="881"/>
      <c r="M432" s="881"/>
      <c r="N432" s="702">
        <f t="shared" si="157"/>
        <v>0</v>
      </c>
      <c r="O432" s="247"/>
      <c r="P432" s="247"/>
      <c r="Q432" s="702">
        <f t="shared" si="158"/>
        <v>0</v>
      </c>
      <c r="R432" s="58"/>
      <c r="S432" s="251"/>
      <c r="T432" s="662">
        <f t="shared" ref="T432" si="162">S432/$H$176</f>
        <v>0</v>
      </c>
      <c r="U432" s="891"/>
      <c r="V432" s="892" t="str">
        <f>IF(ISBLANK(G432),"",G432)</f>
        <v/>
      </c>
      <c r="W432" s="892" t="str">
        <f>IF(ISBLANK(H432),"",H432)</f>
        <v>h</v>
      </c>
      <c r="X432" s="651" t="b">
        <v>0</v>
      </c>
      <c r="Y432" s="651" t="b">
        <v>0</v>
      </c>
      <c r="Z432" s="703" t="b">
        <f t="shared" si="160"/>
        <v>0</v>
      </c>
      <c r="AA432" s="33"/>
      <c r="AB432" s="17"/>
      <c r="AC432" s="9"/>
      <c r="AD432" s="9"/>
      <c r="AE432" s="9"/>
    </row>
    <row r="433" spans="1:31" customFormat="1" ht="12" customHeight="1" outlineLevel="2" x14ac:dyDescent="0.35">
      <c r="A433" s="7"/>
      <c r="B433" s="8"/>
      <c r="C433" s="18"/>
      <c r="D433" s="18"/>
      <c r="E433" s="18"/>
      <c r="F433" s="27"/>
      <c r="G433" s="28"/>
      <c r="H433" s="665" t="str">
        <f>General!$G$21</f>
        <v>i</v>
      </c>
      <c r="I433" s="651"/>
      <c r="J433" s="651"/>
      <c r="K433" s="703">
        <f t="shared" si="156"/>
        <v>0</v>
      </c>
      <c r="L433" s="881"/>
      <c r="M433" s="881"/>
      <c r="N433" s="702">
        <f t="shared" si="157"/>
        <v>0</v>
      </c>
      <c r="O433" s="247"/>
      <c r="P433" s="247"/>
      <c r="Q433" s="702">
        <f t="shared" si="158"/>
        <v>0</v>
      </c>
      <c r="R433" s="58"/>
      <c r="S433" s="251"/>
      <c r="T433" s="662">
        <f t="shared" ref="T433" si="163">S433/$H$177</f>
        <v>0</v>
      </c>
      <c r="U433" s="891"/>
      <c r="V433" s="892" t="str">
        <f>IF(ISBLANK(G433),"",G433)</f>
        <v/>
      </c>
      <c r="W433" s="892" t="str">
        <f>IF(ISBLANK(H433),"",H433)</f>
        <v>i</v>
      </c>
      <c r="X433" s="651" t="b">
        <v>0</v>
      </c>
      <c r="Y433" s="651" t="b">
        <v>0</v>
      </c>
      <c r="Z433" s="703" t="b">
        <f t="shared" si="160"/>
        <v>0</v>
      </c>
      <c r="AA433" s="33"/>
      <c r="AB433" s="17"/>
      <c r="AC433" s="9"/>
      <c r="AD433" s="9"/>
      <c r="AE433" s="9"/>
    </row>
    <row r="434" spans="1:31" customFormat="1" ht="12" customHeight="1" outlineLevel="2" x14ac:dyDescent="0.35">
      <c r="A434" s="7"/>
      <c r="B434" s="8"/>
      <c r="C434" s="18"/>
      <c r="D434" s="18"/>
      <c r="E434" s="18"/>
      <c r="F434" s="27"/>
      <c r="G434" s="28"/>
      <c r="H434" s="665" t="str">
        <f>General!$G$22</f>
        <v>k</v>
      </c>
      <c r="I434" s="651"/>
      <c r="J434" s="651"/>
      <c r="K434" s="703">
        <f t="shared" si="156"/>
        <v>0</v>
      </c>
      <c r="L434" s="881"/>
      <c r="M434" s="881"/>
      <c r="N434" s="702">
        <f t="shared" si="157"/>
        <v>0</v>
      </c>
      <c r="O434" s="247"/>
      <c r="P434" s="247"/>
      <c r="Q434" s="702">
        <f t="shared" si="158"/>
        <v>0</v>
      </c>
      <c r="R434" s="58"/>
      <c r="S434" s="251"/>
      <c r="T434" s="662">
        <f t="shared" ref="T434" si="164">S434/$H$178</f>
        <v>0</v>
      </c>
      <c r="U434" s="891"/>
      <c r="V434" s="892" t="str">
        <f>IF(ISBLANK(G434),"",G434)</f>
        <v/>
      </c>
      <c r="W434" s="892" t="str">
        <f>IF(ISBLANK(H434),"",H434)</f>
        <v>k</v>
      </c>
      <c r="X434" s="651" t="b">
        <v>0</v>
      </c>
      <c r="Y434" s="651" t="b">
        <v>0</v>
      </c>
      <c r="Z434" s="703" t="b">
        <f t="shared" si="160"/>
        <v>0</v>
      </c>
      <c r="AA434" s="33"/>
      <c r="AB434" s="17"/>
      <c r="AC434" s="9"/>
      <c r="AD434" s="9"/>
      <c r="AE434" s="9"/>
    </row>
    <row r="435" spans="1:31" customFormat="1" ht="12" customHeight="1" outlineLevel="2" x14ac:dyDescent="0.35">
      <c r="A435" s="7"/>
      <c r="B435" s="8"/>
      <c r="C435" s="18"/>
      <c r="D435" s="18"/>
      <c r="E435" s="18"/>
      <c r="F435" s="27"/>
      <c r="G435" s="28"/>
      <c r="H435" s="665" t="str">
        <f>General!$G$23</f>
        <v>l</v>
      </c>
      <c r="I435" s="651"/>
      <c r="J435" s="651">
        <v>-4.5461416889988268E-2</v>
      </c>
      <c r="K435" s="703">
        <f t="shared" si="156"/>
        <v>0</v>
      </c>
      <c r="L435" s="881"/>
      <c r="M435" s="881">
        <v>1.1773105201676626</v>
      </c>
      <c r="N435" s="702">
        <f t="shared" si="157"/>
        <v>0</v>
      </c>
      <c r="O435" s="247"/>
      <c r="P435" s="247">
        <v>37.299999999999997</v>
      </c>
      <c r="Q435" s="702">
        <f t="shared" si="158"/>
        <v>0</v>
      </c>
      <c r="R435" s="58"/>
      <c r="S435" s="251"/>
      <c r="T435" s="251">
        <v>2937</v>
      </c>
      <c r="U435" s="891"/>
      <c r="V435" s="892" t="str">
        <f>IF(ISBLANK(G435),"",G435)</f>
        <v/>
      </c>
      <c r="W435" s="892" t="str">
        <f>IF(ISBLANK(H435),"",H435)</f>
        <v>l</v>
      </c>
      <c r="X435" s="651" t="b">
        <v>0</v>
      </c>
      <c r="Y435" s="651" t="b">
        <v>0</v>
      </c>
      <c r="Z435" s="703" t="b">
        <f t="shared" si="160"/>
        <v>0</v>
      </c>
      <c r="AA435" s="33"/>
      <c r="AB435" s="17"/>
      <c r="AC435" s="9"/>
      <c r="AD435" s="9"/>
      <c r="AE435" s="9"/>
    </row>
    <row r="436" spans="1:31" customFormat="1" ht="12" customHeight="1" outlineLevel="2" x14ac:dyDescent="0.35">
      <c r="A436" s="7"/>
      <c r="B436" s="8"/>
      <c r="C436" s="18"/>
      <c r="D436" s="18"/>
      <c r="E436" s="18"/>
      <c r="F436" s="27"/>
      <c r="G436" s="28"/>
      <c r="H436" s="665" t="str">
        <f>General!$G$24</f>
        <v>o</v>
      </c>
      <c r="I436" s="651"/>
      <c r="J436" s="651"/>
      <c r="K436" s="703">
        <f t="shared" si="156"/>
        <v>0</v>
      </c>
      <c r="L436" s="881"/>
      <c r="M436" s="881"/>
      <c r="N436" s="702">
        <f t="shared" si="157"/>
        <v>0</v>
      </c>
      <c r="O436" s="247"/>
      <c r="P436" s="247"/>
      <c r="Q436" s="702">
        <f t="shared" si="158"/>
        <v>0</v>
      </c>
      <c r="R436" s="58"/>
      <c r="S436" s="251"/>
      <c r="T436" s="662">
        <f t="shared" ref="T436" si="165">S436/$H$180</f>
        <v>0</v>
      </c>
      <c r="U436" s="891"/>
      <c r="V436" s="892" t="str">
        <f>IF(ISBLANK(G436),"",G436)</f>
        <v/>
      </c>
      <c r="W436" s="892" t="str">
        <f>IF(ISBLANK(H436),"",H436)</f>
        <v>o</v>
      </c>
      <c r="X436" s="651" t="b">
        <v>0</v>
      </c>
      <c r="Y436" s="651" t="b">
        <v>0</v>
      </c>
      <c r="Z436" s="703" t="b">
        <f t="shared" si="160"/>
        <v>0</v>
      </c>
      <c r="AA436" s="33"/>
      <c r="AB436" s="17"/>
      <c r="AC436" s="9"/>
      <c r="AD436" s="9"/>
      <c r="AE436" s="9"/>
    </row>
    <row r="437" spans="1:31" customFormat="1" ht="12" customHeight="1" outlineLevel="2" x14ac:dyDescent="0.35">
      <c r="A437" s="7"/>
      <c r="B437" s="8"/>
      <c r="C437" s="18"/>
      <c r="D437" s="18"/>
      <c r="E437" s="18"/>
      <c r="F437" s="27"/>
      <c r="G437" s="28"/>
      <c r="H437" s="665" t="str">
        <f>General!$G$25</f>
        <v>od</v>
      </c>
      <c r="I437" s="651"/>
      <c r="J437" s="651"/>
      <c r="K437" s="703">
        <f t="shared" si="156"/>
        <v>0</v>
      </c>
      <c r="L437" s="881"/>
      <c r="M437" s="881"/>
      <c r="N437" s="702">
        <f t="shared" si="157"/>
        <v>0</v>
      </c>
      <c r="O437" s="247"/>
      <c r="P437" s="247"/>
      <c r="Q437" s="702">
        <f t="shared" si="158"/>
        <v>0</v>
      </c>
      <c r="R437" s="58"/>
      <c r="S437" s="251"/>
      <c r="T437" s="662">
        <f t="shared" ref="T437" si="166">S437/$H$181</f>
        <v>0</v>
      </c>
      <c r="U437" s="891"/>
      <c r="V437" s="892" t="str">
        <f>IF(ISBLANK(G437),"",G437)</f>
        <v/>
      </c>
      <c r="W437" s="892" t="str">
        <f>IF(ISBLANK(H437),"",H437)</f>
        <v>od</v>
      </c>
      <c r="X437" s="651" t="b">
        <v>0</v>
      </c>
      <c r="Y437" s="651" t="b">
        <v>0</v>
      </c>
      <c r="Z437" s="703" t="b">
        <f t="shared" si="160"/>
        <v>0</v>
      </c>
      <c r="AA437" s="33"/>
      <c r="AB437" s="17"/>
      <c r="AC437" s="9"/>
      <c r="AD437" s="9"/>
      <c r="AE437" s="9"/>
    </row>
    <row r="438" spans="1:31" customFormat="1" ht="12" customHeight="1" outlineLevel="2" x14ac:dyDescent="0.35">
      <c r="A438" s="7"/>
      <c r="B438" s="8"/>
      <c r="C438" s="18"/>
      <c r="D438" s="18"/>
      <c r="E438" s="18"/>
      <c r="F438" s="27"/>
      <c r="G438" s="28"/>
      <c r="H438" s="665" t="str">
        <f>General!$G$26</f>
        <v>of</v>
      </c>
      <c r="I438" s="651"/>
      <c r="J438" s="651"/>
      <c r="K438" s="703">
        <f t="shared" si="156"/>
        <v>0</v>
      </c>
      <c r="L438" s="881"/>
      <c r="M438" s="881"/>
      <c r="N438" s="702">
        <f t="shared" si="157"/>
        <v>0</v>
      </c>
      <c r="O438" s="247"/>
      <c r="P438" s="247"/>
      <c r="Q438" s="702">
        <f t="shared" si="158"/>
        <v>0</v>
      </c>
      <c r="R438" s="58"/>
      <c r="S438" s="251"/>
      <c r="T438" s="251">
        <v>3032</v>
      </c>
      <c r="U438" s="891"/>
      <c r="V438" s="892" t="str">
        <f>IF(ISBLANK(G438),"",G438)</f>
        <v/>
      </c>
      <c r="W438" s="892" t="str">
        <f>IF(ISBLANK(H438),"",H438)</f>
        <v>of</v>
      </c>
      <c r="X438" s="651" t="b">
        <v>0</v>
      </c>
      <c r="Y438" s="651" t="b">
        <v>0</v>
      </c>
      <c r="Z438" s="703" t="b">
        <f t="shared" si="160"/>
        <v>0</v>
      </c>
      <c r="AA438" s="33"/>
      <c r="AB438" s="17"/>
      <c r="AC438" s="9"/>
      <c r="AD438" s="9"/>
      <c r="AE438" s="9"/>
    </row>
    <row r="439" spans="1:31" customFormat="1" ht="12" customHeight="1" outlineLevel="2" x14ac:dyDescent="0.35">
      <c r="A439" s="7"/>
      <c r="B439" s="8"/>
      <c r="C439" s="18"/>
      <c r="D439" s="18"/>
      <c r="E439" s="18"/>
      <c r="F439" s="27"/>
      <c r="G439" s="28"/>
      <c r="H439" s="665" t="str">
        <f>General!$G$27</f>
        <v>r</v>
      </c>
      <c r="I439" s="651"/>
      <c r="J439" s="651"/>
      <c r="K439" s="703">
        <f t="shared" si="156"/>
        <v>0</v>
      </c>
      <c r="L439" s="881"/>
      <c r="M439" s="881"/>
      <c r="N439" s="702">
        <f t="shared" si="157"/>
        <v>0</v>
      </c>
      <c r="O439" s="247"/>
      <c r="P439" s="247"/>
      <c r="Q439" s="702">
        <f t="shared" si="158"/>
        <v>0</v>
      </c>
      <c r="R439" s="58"/>
      <c r="S439" s="251"/>
      <c r="T439" s="662">
        <f t="shared" ref="T439" si="167">S439/$H$183</f>
        <v>0</v>
      </c>
      <c r="U439" s="891"/>
      <c r="V439" s="892" t="str">
        <f>IF(ISBLANK(G439),"",G439)</f>
        <v/>
      </c>
      <c r="W439" s="892" t="str">
        <f>IF(ISBLANK(H439),"",H439)</f>
        <v>r</v>
      </c>
      <c r="X439" s="651" t="b">
        <v>0</v>
      </c>
      <c r="Y439" s="651" t="b">
        <v>0</v>
      </c>
      <c r="Z439" s="703" t="b">
        <f t="shared" si="160"/>
        <v>0</v>
      </c>
      <c r="AA439" s="33"/>
      <c r="AB439" s="17"/>
      <c r="AC439" s="9"/>
      <c r="AD439" s="9"/>
      <c r="AE439" s="9"/>
    </row>
    <row r="440" spans="1:31" customFormat="1" ht="12" customHeight="1" outlineLevel="2" x14ac:dyDescent="0.35">
      <c r="A440" s="7"/>
      <c r="B440" s="8"/>
      <c r="C440" s="18"/>
      <c r="D440" s="18"/>
      <c r="E440" s="18"/>
      <c r="F440" s="27"/>
      <c r="G440" s="28"/>
      <c r="H440" s="665" t="str">
        <f>General!$G$28</f>
        <v>rd</v>
      </c>
      <c r="I440" s="651"/>
      <c r="J440" s="651"/>
      <c r="K440" s="703">
        <f t="shared" si="156"/>
        <v>0</v>
      </c>
      <c r="L440" s="881"/>
      <c r="M440" s="881"/>
      <c r="N440" s="702">
        <f t="shared" si="157"/>
        <v>0</v>
      </c>
      <c r="O440" s="247"/>
      <c r="P440" s="247"/>
      <c r="Q440" s="702">
        <f t="shared" si="158"/>
        <v>0</v>
      </c>
      <c r="R440" s="58"/>
      <c r="S440" s="251"/>
      <c r="T440" s="662">
        <f t="shared" ref="T440" si="168">S440/$H$184</f>
        <v>0</v>
      </c>
      <c r="U440" s="891"/>
      <c r="V440" s="892" t="str">
        <f>IF(ISBLANK(G440),"",G440)</f>
        <v/>
      </c>
      <c r="W440" s="892" t="str">
        <f>IF(ISBLANK(H440),"",H440)</f>
        <v>rd</v>
      </c>
      <c r="X440" s="651" t="b">
        <v>0</v>
      </c>
      <c r="Y440" s="651" t="b">
        <v>0</v>
      </c>
      <c r="Z440" s="703" t="b">
        <f t="shared" si="160"/>
        <v>0</v>
      </c>
      <c r="AA440" s="33"/>
      <c r="AB440" s="17"/>
      <c r="AC440" s="9"/>
      <c r="AD440" s="9"/>
      <c r="AE440" s="9"/>
    </row>
    <row r="441" spans="1:31" customFormat="1" ht="12" customHeight="1" outlineLevel="2" x14ac:dyDescent="0.35">
      <c r="A441" s="7"/>
      <c r="B441" s="8"/>
      <c r="C441" s="18"/>
      <c r="D441" s="18"/>
      <c r="E441" s="18"/>
      <c r="F441" s="27"/>
      <c r="G441" s="28"/>
      <c r="H441" s="665" t="str">
        <f>General!$G$29</f>
        <v>v</v>
      </c>
      <c r="I441" s="651"/>
      <c r="J441" s="651"/>
      <c r="K441" s="703">
        <f t="shared" si="156"/>
        <v>0</v>
      </c>
      <c r="L441" s="881"/>
      <c r="M441" s="881"/>
      <c r="N441" s="702">
        <f t="shared" si="157"/>
        <v>0</v>
      </c>
      <c r="O441" s="247"/>
      <c r="P441" s="247"/>
      <c r="Q441" s="702">
        <f t="shared" si="158"/>
        <v>0</v>
      </c>
      <c r="R441" s="58"/>
      <c r="S441" s="251"/>
      <c r="T441" s="662">
        <f t="shared" ref="T441" si="169">S441/$H$185</f>
        <v>0</v>
      </c>
      <c r="U441" s="891"/>
      <c r="V441" s="892" t="str">
        <f>IF(ISBLANK(G441),"",G441)</f>
        <v/>
      </c>
      <c r="W441" s="892" t="str">
        <f>IF(ISBLANK(H441),"",H441)</f>
        <v>v</v>
      </c>
      <c r="X441" s="651" t="b">
        <v>0</v>
      </c>
      <c r="Y441" s="651" t="b">
        <v>0</v>
      </c>
      <c r="Z441" s="703" t="b">
        <f t="shared" si="160"/>
        <v>0</v>
      </c>
      <c r="AA441" s="33"/>
      <c r="AB441" s="17"/>
      <c r="AC441" s="9"/>
      <c r="AD441" s="9"/>
      <c r="AE441" s="9"/>
    </row>
    <row r="442" spans="1:31" customFormat="1" ht="12" customHeight="1" outlineLevel="2" x14ac:dyDescent="0.35">
      <c r="A442" s="7"/>
      <c r="B442" s="8"/>
      <c r="C442" s="18"/>
      <c r="D442" s="18"/>
      <c r="E442" s="18"/>
      <c r="F442" s="27"/>
      <c r="G442" s="28"/>
      <c r="H442" s="665" t="str">
        <f>General!$G$30</f>
        <v>w</v>
      </c>
      <c r="I442" s="651"/>
      <c r="J442" s="651"/>
      <c r="K442" s="703">
        <f t="shared" si="156"/>
        <v>0</v>
      </c>
      <c r="L442" s="881"/>
      <c r="M442" s="881"/>
      <c r="N442" s="702">
        <f t="shared" si="157"/>
        <v>0</v>
      </c>
      <c r="O442" s="247"/>
      <c r="P442" s="247"/>
      <c r="Q442" s="702">
        <f t="shared" si="158"/>
        <v>0</v>
      </c>
      <c r="R442" s="58"/>
      <c r="S442" s="251"/>
      <c r="T442" s="662">
        <f t="shared" ref="T442" si="170">S442/$H$186</f>
        <v>0</v>
      </c>
      <c r="U442" s="891"/>
      <c r="V442" s="892" t="str">
        <f>IF(ISBLANK(G442),"",G442)</f>
        <v/>
      </c>
      <c r="W442" s="892" t="str">
        <f>IF(ISBLANK(H442),"",H442)</f>
        <v>w</v>
      </c>
      <c r="X442" s="651" t="b">
        <v>0</v>
      </c>
      <c r="Y442" s="651" t="b">
        <v>0</v>
      </c>
      <c r="Z442" s="703" t="b">
        <f t="shared" si="160"/>
        <v>0</v>
      </c>
      <c r="AA442" s="33"/>
      <c r="AB442" s="17"/>
      <c r="AC442" s="9"/>
      <c r="AD442" s="9"/>
      <c r="AE442" s="9"/>
    </row>
    <row r="443" spans="1:31" customFormat="1" outlineLevel="2" x14ac:dyDescent="0.35">
      <c r="A443" s="7"/>
      <c r="B443" s="8"/>
      <c r="C443" s="18"/>
      <c r="D443" s="18"/>
      <c r="E443" s="18"/>
      <c r="F443" s="27"/>
      <c r="G443" s="28"/>
      <c r="H443" s="665" t="str">
        <f>General!$G$31</f>
        <v>wd</v>
      </c>
      <c r="I443" s="651"/>
      <c r="J443" s="651"/>
      <c r="K443" s="703">
        <f t="shared" si="156"/>
        <v>0</v>
      </c>
      <c r="L443" s="881"/>
      <c r="M443" s="881"/>
      <c r="N443" s="702">
        <f t="shared" si="157"/>
        <v>0</v>
      </c>
      <c r="O443" s="247"/>
      <c r="P443" s="247"/>
      <c r="Q443" s="702">
        <f t="shared" si="158"/>
        <v>0</v>
      </c>
      <c r="R443" s="58"/>
      <c r="S443" s="251"/>
      <c r="T443" s="662">
        <f t="shared" ref="T443" si="171">S443/$H$187</f>
        <v>0</v>
      </c>
      <c r="U443" s="891"/>
      <c r="V443" s="892" t="str">
        <f>IF(ISBLANK(G443),"",G443)</f>
        <v/>
      </c>
      <c r="W443" s="892" t="str">
        <f>IF(ISBLANK(H443),"",H443)</f>
        <v>wd</v>
      </c>
      <c r="X443" s="651" t="b">
        <v>0</v>
      </c>
      <c r="Y443" s="651" t="b">
        <v>0</v>
      </c>
      <c r="Z443" s="703" t="b">
        <f t="shared" si="160"/>
        <v>0</v>
      </c>
      <c r="AA443" s="33"/>
      <c r="AB443" s="17"/>
      <c r="AC443" s="9"/>
      <c r="AD443" s="9"/>
      <c r="AE443" s="9"/>
    </row>
    <row r="444" spans="1:31" customFormat="1" outlineLevel="2" x14ac:dyDescent="0.35">
      <c r="A444" s="7"/>
      <c r="B444" s="8"/>
      <c r="C444" s="18"/>
      <c r="D444" s="18"/>
      <c r="E444" s="18"/>
      <c r="F444" s="27"/>
      <c r="G444" s="27"/>
      <c r="H444" s="665" t="str">
        <f>General!$G$32</f>
        <v>z</v>
      </c>
      <c r="I444" s="651"/>
      <c r="J444" s="651"/>
      <c r="K444" s="703">
        <f t="shared" si="156"/>
        <v>0</v>
      </c>
      <c r="L444" s="881"/>
      <c r="M444" s="881"/>
      <c r="N444" s="702">
        <f t="shared" si="157"/>
        <v>0</v>
      </c>
      <c r="O444" s="247"/>
      <c r="P444" s="247"/>
      <c r="Q444" s="702">
        <f t="shared" si="158"/>
        <v>0</v>
      </c>
      <c r="R444" s="645"/>
      <c r="S444" s="251"/>
      <c r="T444" s="662">
        <f t="shared" ref="T444" si="172">S444/$H$188</f>
        <v>0</v>
      </c>
      <c r="U444" s="891"/>
      <c r="V444" s="892" t="str">
        <f>IF(ISBLANK(G444),"",G444)</f>
        <v/>
      </c>
      <c r="W444" s="892" t="str">
        <f>IF(ISBLANK(H444),"",H444)</f>
        <v>z</v>
      </c>
      <c r="X444" s="651" t="b">
        <v>0</v>
      </c>
      <c r="Y444" s="651" t="b">
        <v>0</v>
      </c>
      <c r="Z444" s="703" t="b">
        <f t="shared" si="160"/>
        <v>0</v>
      </c>
      <c r="AA444" s="39"/>
      <c r="AB444" s="17"/>
      <c r="AC444" s="9"/>
      <c r="AD444" s="9"/>
      <c r="AE444" s="9"/>
    </row>
    <row r="445" spans="1:31" customFormat="1" outlineLevel="2" x14ac:dyDescent="0.35">
      <c r="A445" s="7"/>
      <c r="B445" s="8"/>
      <c r="C445" s="18"/>
      <c r="D445" s="18"/>
      <c r="E445" s="18"/>
      <c r="F445" s="27"/>
      <c r="G445" s="27"/>
      <c r="H445" s="665" t="str">
        <f>General!$G$33</f>
        <v>zd</v>
      </c>
      <c r="I445" s="651"/>
      <c r="J445" s="651"/>
      <c r="K445" s="703">
        <f t="shared" si="156"/>
        <v>0</v>
      </c>
      <c r="L445" s="881"/>
      <c r="M445" s="881"/>
      <c r="N445" s="702">
        <f t="shared" si="157"/>
        <v>0</v>
      </c>
      <c r="O445" s="247"/>
      <c r="P445" s="247"/>
      <c r="Q445" s="702">
        <f t="shared" si="158"/>
        <v>0</v>
      </c>
      <c r="R445" s="39"/>
      <c r="S445" s="251"/>
      <c r="T445" s="662">
        <f t="shared" ref="T445" si="173">S445/$H$189</f>
        <v>0</v>
      </c>
      <c r="U445" s="891"/>
      <c r="V445" s="892" t="str">
        <f>IF(ISBLANK(G445),"",G445)</f>
        <v/>
      </c>
      <c r="W445" s="892" t="str">
        <f>IF(ISBLANK(H445),"",H445)</f>
        <v>zd</v>
      </c>
      <c r="X445" s="651" t="b">
        <v>0</v>
      </c>
      <c r="Y445" s="651" t="b">
        <v>0</v>
      </c>
      <c r="Z445" s="703" t="b">
        <f t="shared" si="160"/>
        <v>0</v>
      </c>
      <c r="AA445" s="31"/>
      <c r="AB445" s="17"/>
      <c r="AC445" s="9"/>
      <c r="AD445" s="9"/>
      <c r="AE445" s="9"/>
    </row>
    <row r="446" spans="1:31" customFormat="1" outlineLevel="1" x14ac:dyDescent="0.3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3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15" customHeight="1" outlineLevel="1" x14ac:dyDescent="0.3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4" customHeight="1" outlineLevel="1" x14ac:dyDescent="0.3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3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3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1219</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2024-03-21T06:30:13Z</dcterms:modified>
</cp:coreProperties>
</file>