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E200944-AC45-49E6-AE09-C64159EDF584}" xr6:coauthVersionLast="47" xr6:coauthVersionMax="47" xr10:uidLastSave="{00000000-0000-0000-0000-000000000000}"/>
  <bookViews>
    <workbookView xWindow="-9405" yWindow="-16365" windowWidth="29040" windowHeight="15720" tabRatio="658" firstSheet="1" activeTab="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Labour" sheetId="10"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10"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10">Understory!$K$426:$K$435</definedName>
    <definedName name="capital_limit" localSheetId="15">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4">CropResidue!$J$16</definedName>
    <definedName name="CPDry" localSheetId="8">Annual!$V$628:$V$637</definedName>
    <definedName name="CPDry" localSheetId="10">Understory!$V$617:$V$626</definedName>
    <definedName name="CPGrn" localSheetId="8">Annual!$X$492:$X$501</definedName>
    <definedName name="CPGrn" localSheetId="10">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10">Understory!$J$148:$S$148</definedName>
    <definedName name="Date_ResownGrazing" localSheetId="8">Annual!$J$155:$S$155</definedName>
    <definedName name="Date_ResownGrazing" localSheetId="10">Understory!$J$154:$S$154</definedName>
    <definedName name="Date_Seeding" localSheetId="8">Annual!$J$151:$S$151</definedName>
    <definedName name="Date_Seeding" localSheetId="10">Understory!$J$150:$S$150</definedName>
    <definedName name="DigDryAve" localSheetId="8">Annual!$J$628:$J$727</definedName>
    <definedName name="DigDryAve" localSheetId="10">Understory!$J$617:$J$716</definedName>
    <definedName name="DigDryRange" localSheetId="8">Annual!$K$628:$K$727</definedName>
    <definedName name="DigDryRange" localSheetId="10">Understory!$K$617:$K$716</definedName>
    <definedName name="DigGrn" localSheetId="8">Annual!$J$492:$R$591</definedName>
    <definedName name="DigGrn" localSheetId="10">Understory!$J$481:$R$580</definedName>
    <definedName name="DigPOC" localSheetId="8">Annual!$I$867:$R$876</definedName>
    <definedName name="DigPOC" localSheetId="10">Understory!$I$856:$R$865</definedName>
    <definedName name="DigRednSenesce" localSheetId="8">Annual!$T$492:$T$591</definedName>
    <definedName name="DigRednSenesce" localSheetId="10">Understory!$T$481:$T$580</definedName>
    <definedName name="DigSpread" localSheetId="8">Annual!$V$492:$V$591</definedName>
    <definedName name="DigSpread" localSheetId="10">Understory!$V$481:$V$580</definedName>
    <definedName name="dry_seed_start" localSheetId="3">Crop!$I$38</definedName>
    <definedName name="empty_rate">'Sup Feed'!$H$77:$J$85</definedName>
    <definedName name="EndGS" localSheetId="8">Annual!$J$79:$S$79</definedName>
    <definedName name="EndGS" localSheetId="10">Understory!$J$78:$S$78</definedName>
    <definedName name="ErosionLimit" localSheetId="8">Annual!$K$893:$S$992</definedName>
    <definedName name="ErosionLimit" localSheetId="10">Understory!$K$882:$S$981</definedName>
    <definedName name="FaG_LMU" localSheetId="8">Annual!$M$164:$U$164</definedName>
    <definedName name="FaG_LMU" localSheetId="10">Understory!$M$163:$U$163</definedName>
    <definedName name="FaG_PropnGrn" localSheetId="8">Annual!$L$166</definedName>
    <definedName name="FaG_PropnGrn" localSheetId="10">Understory!$L$165</definedName>
    <definedName name="feed_freq">'Sup Feed'!$O$75</definedName>
    <definedName name="feed_periods" localSheetId="11">Sheep!$J$64:$L$165</definedName>
    <definedName name="feed_rate">'Sup Feed'!$N$78:$P$85</definedName>
    <definedName name="fert" localSheetId="3">Crop!$G$451:$AU$517</definedName>
    <definedName name="fert_by_lmu" localSheetId="3">Crop!$H$689:$Q$696</definedName>
    <definedName name="fert_info" localSheetId="3">Crop!$H$667:$M$674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8">Annual!$L$164</definedName>
    <definedName name="FOOatGrazing" localSheetId="10">Understory!$L$163</definedName>
    <definedName name="FOOatSeeding" localSheetId="8">Annual!$J$157:$S$157</definedName>
    <definedName name="FOOatSeeding" localSheetId="10">Understory!$J$156:$S$156</definedName>
    <definedName name="FOODryH" localSheetId="8">Annual!$L$628:$L$727</definedName>
    <definedName name="FOODryH" localSheetId="10">Understory!$L$617:$L$716</definedName>
    <definedName name="FOOGrazePropn" localSheetId="8">Annual!$O$448:$O$451</definedName>
    <definedName name="FOOGrazePropn" localSheetId="10">Understory!$O$437:$O$440</definedName>
    <definedName name="FOOPOC" localSheetId="8">Annual!$T$867:$AC$876</definedName>
    <definedName name="FOOPOC" localSheetId="10">Understory!$T$856:$AC$865</definedName>
    <definedName name="frost" localSheetId="3">Crop!$H$637:$Q$654</definedName>
    <definedName name="GermPhases" localSheetId="8">Annual!$H$182:$O$192</definedName>
    <definedName name="GermPhases" localSheetId="10">Understory!$H$181:$O$181</definedName>
    <definedName name="GermScalarFP" localSheetId="10">Understory!$T$120:$AC$129</definedName>
    <definedName name="GermScalarFP">Annual!$T$121:$AC$130</definedName>
    <definedName name="GermScalarLMU" localSheetId="8">Annual!$J$121:$R$130</definedName>
    <definedName name="GermScalarLMU" localSheetId="10">Understory!$J$120:$R$129</definedName>
    <definedName name="GermStd" localSheetId="8">Annual!$I$121:$I$130</definedName>
    <definedName name="GermStd" localSheetId="10">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10">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10">Understory!$M$598:$V$598</definedName>
    <definedName name="i_dry_dmd_eogs_z" localSheetId="8">Annual!$M$608:$V$608</definedName>
    <definedName name="i_dry_dmd_eogs_z" localSheetId="10">Understory!$M$597:$V$597</definedName>
    <definedName name="i_dry_exists" localSheetId="8">Annual!$J$80:$S$80</definedName>
    <definedName name="i_dry_exists" localSheetId="10">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10">Understory!$J$100:$R$100</definedName>
    <definedName name="i_pasture_stage_p6z" localSheetId="8">Annual!$K$24:$T$33</definedName>
    <definedName name="i_pasture_stage_p6z" localSheetId="11">Sheep!$S$65:$S$164</definedName>
    <definedName name="i_pasture_stage_p6z" localSheetId="10">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Crop!$T$750:$T$785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Crop!$Q$161:$Q$225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10">Understory!$K$17:$T$17</definedName>
    <definedName name="LowFOO" localSheetId="8">Annual!$K$207:$S$306</definedName>
    <definedName name="LowFOO" localSheetId="10">Understory!$K$196:$S$295</definedName>
    <definedName name="LowPGR" localSheetId="8">Annual!$V$207:$AD$306</definedName>
    <definedName name="LowPGR" localSheetId="10">Understory!$V$196:$AD$295</definedName>
    <definedName name="MaintenanceEff" localSheetId="8">Annual!$L$1010:$P$1019</definedName>
    <definedName name="MaintenanceEff" localSheetId="10">Understory!$L$999:$P$1008</definedName>
    <definedName name="MaintenanceNV" localSheetId="10">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10">Understory!$K$310:$S$409</definedName>
    <definedName name="MedPGR" localSheetId="8">Annual!$V$321:$AD$420</definedName>
    <definedName name="MedPGR" localSheetId="10">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10">Understory!$J$152:$S$152</definedName>
    <definedName name="PastDecay" localSheetId="8">Annual!$J$81</definedName>
    <definedName name="PastDecay" localSheetId="10">Understory!$J$80</definedName>
    <definedName name="PGRScalarH" localSheetId="8">Annual!$M$437:$V$446</definedName>
    <definedName name="PGRScalarH" localSheetId="10">Understory!$M$426:$V$435</definedName>
    <definedName name="planning">Labour!$J$72:$L$83</definedName>
    <definedName name="poc_destock">Crop!$I$86</definedName>
    <definedName name="POCCons" localSheetId="8">Annual!$M$748:$U$847</definedName>
    <definedName name="POCCons" localSheetId="10">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Crop!$G$800:$Q$836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Crop!$I$749:$R$785</definedName>
    <definedName name="seeding_rate_lmu_adj" localSheetId="13">Mach!$A$47:$B$56</definedName>
    <definedName name="SenesceEOS" localSheetId="8">Annual!$T$469:$AC$478</definedName>
    <definedName name="SenesceEOS" localSheetId="10">Understory!$T$458:$AC$467</definedName>
    <definedName name="SenescePropn" localSheetId="8">Annual!$I$469:$R$478</definedName>
    <definedName name="SenescePropn" localSheetId="10">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10">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Crop!$I$604:$R$621</definedName>
    <definedName name="yield_penalty_wet" localSheetId="3">Crop!$H$42:$R$59</definedName>
    <definedName name="YieldBySoil.i">[3]Rotation!$J$47:$V$59</definedName>
    <definedName name="YieldBySoil.n">[3]Rotation!$H$47:$H$59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9" i="28" l="1"/>
  <c r="H28" i="28"/>
  <c r="S63" i="28" l="1"/>
  <c r="S62" i="28"/>
  <c r="H62" i="28" s="1"/>
  <c r="S61" i="28"/>
  <c r="H92" i="28" s="1"/>
  <c r="S60" i="28"/>
  <c r="T60" i="28" s="1"/>
  <c r="R58" i="28"/>
  <c r="G94" i="28"/>
  <c r="G21" i="28"/>
  <c r="G10" i="28"/>
  <c r="H64" i="28" l="1"/>
  <c r="H68" i="28"/>
  <c r="H69" i="28"/>
  <c r="H85" i="28"/>
  <c r="H74" i="28"/>
  <c r="I74" i="28" s="1"/>
  <c r="T61" i="28"/>
  <c r="I92" i="28" s="1"/>
  <c r="H75" i="28"/>
  <c r="I75" i="28" s="1"/>
  <c r="I62" i="28"/>
  <c r="H61" i="28"/>
  <c r="I61" i="28" s="1"/>
  <c r="I65" i="28"/>
  <c r="I57" i="28"/>
  <c r="H60" i="28"/>
  <c r="I60" i="28" s="1"/>
  <c r="I64" i="28"/>
  <c r="I66" i="28"/>
  <c r="I81" i="28"/>
  <c r="H63" i="28"/>
  <c r="I63" i="28" s="1"/>
  <c r="I82" i="28"/>
  <c r="H73" i="28"/>
  <c r="I73" i="28" s="1"/>
  <c r="I76" i="28"/>
  <c r="I78" i="28"/>
  <c r="I84" i="28"/>
  <c r="I77" i="28"/>
  <c r="I79" i="28"/>
  <c r="I80" i="28"/>
  <c r="I59" i="28"/>
  <c r="H91" i="28"/>
  <c r="I91" i="28" s="1"/>
  <c r="I58" i="28"/>
  <c r="I83" i="28"/>
  <c r="I85" i="28"/>
  <c r="H87" i="28"/>
  <c r="I87" i="28" s="1"/>
  <c r="I88" i="28"/>
  <c r="I90" i="28"/>
  <c r="I67" i="28"/>
  <c r="H86" i="28"/>
  <c r="I86" i="28" s="1"/>
  <c r="I68" i="28"/>
  <c r="I69" i="28"/>
  <c r="I70" i="28"/>
  <c r="I89" i="28"/>
  <c r="H71" i="28"/>
  <c r="I71" i="28" s="1"/>
  <c r="H72" i="28"/>
  <c r="I72" i="28" s="1"/>
  <c r="J276" i="6" l="1"/>
  <c r="J255" i="6"/>
  <c r="L674" i="1" l="1"/>
  <c r="L673" i="1"/>
  <c r="L672" i="1"/>
  <c r="L671" i="1"/>
  <c r="L670" i="1"/>
  <c r="L669" i="1"/>
  <c r="L668" i="1"/>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Q109" i="22" l="1"/>
  <c r="F99" i="17"/>
  <c r="Q108" i="22"/>
  <c r="F98" i="17"/>
  <c r="M609" i="9" l="1"/>
  <c r="N609" i="9"/>
  <c r="O609" i="9"/>
  <c r="P609" i="9"/>
  <c r="Q609" i="9"/>
  <c r="R609" i="9"/>
  <c r="S609" i="9"/>
  <c r="T609" i="9"/>
  <c r="U609" i="9"/>
  <c r="V609" i="9"/>
  <c r="N608" i="9"/>
  <c r="O608" i="9"/>
  <c r="P608" i="9"/>
  <c r="Q608" i="9"/>
  <c r="R608" i="9"/>
  <c r="S608" i="9"/>
  <c r="T608" i="9"/>
  <c r="U608" i="9"/>
  <c r="V608" i="9"/>
  <c r="M608" i="9"/>
  <c r="X108" i="22" l="1"/>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V322" i="9" s="1"/>
  <c r="W323" i="9"/>
  <c r="V323" i="9" s="1"/>
  <c r="W324" i="9"/>
  <c r="V324" i="9" s="1"/>
  <c r="W325" i="9"/>
  <c r="V325" i="9" s="1"/>
  <c r="W326" i="9"/>
  <c r="V326" i="9" s="1"/>
  <c r="W327" i="9"/>
  <c r="V327" i="9" s="1"/>
  <c r="W328" i="9"/>
  <c r="V328" i="9" s="1"/>
  <c r="W329" i="9"/>
  <c r="V329" i="9" s="1"/>
  <c r="W330" i="9"/>
  <c r="V330" i="9" s="1"/>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V321" i="9" s="1"/>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V208" i="9" s="1"/>
  <c r="W209" i="9"/>
  <c r="V209" i="9" s="1"/>
  <c r="W210" i="9"/>
  <c r="V210" i="9" s="1"/>
  <c r="W211" i="9"/>
  <c r="V211" i="9" s="1"/>
  <c r="W212" i="9"/>
  <c r="V212" i="9" s="1"/>
  <c r="W213" i="9"/>
  <c r="V213" i="9" s="1"/>
  <c r="W214" i="9"/>
  <c r="V214" i="9" s="1"/>
  <c r="W215" i="9"/>
  <c r="V215" i="9" s="1"/>
  <c r="W216" i="9"/>
  <c r="V216" i="9" s="1"/>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V207" i="9" s="1"/>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100" i="17" s="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C343" i="19"/>
  <c r="QB343" i="19"/>
  <c r="MM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JX319" i="19"/>
  <c r="IX319" i="19"/>
  <c r="IW319" i="19"/>
  <c r="HO319" i="19"/>
  <c r="HN319" i="19"/>
  <c r="GK319" i="19"/>
  <c r="EA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K295" i="19"/>
  <c r="RD295" i="19"/>
  <c r="QM295" i="19"/>
  <c r="OA295" i="19"/>
  <c r="LD295" i="19"/>
  <c r="IR295" i="19"/>
  <c r="HL295" i="19"/>
  <c r="GK295" i="19"/>
  <c r="EB295" i="19"/>
  <c r="DY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LE271" i="19"/>
  <c r="DR271" i="19"/>
  <c r="DQ271" i="19"/>
  <c r="DP271" i="19"/>
  <c r="BR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D247" i="19"/>
  <c r="OT247" i="19"/>
  <c r="OS247" i="19"/>
  <c r="NM247" i="19"/>
  <c r="ML247" i="19"/>
  <c r="LB247" i="19"/>
  <c r="JZ247" i="19"/>
  <c r="JV247" i="19"/>
  <c r="JU247" i="19"/>
  <c r="JN247" i="19"/>
  <c r="HI247" i="19"/>
  <c r="GH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G223" i="19"/>
  <c r="RF223" i="19"/>
  <c r="QE223" i="19"/>
  <c r="QA223" i="19"/>
  <c r="NW223" i="19"/>
  <c r="MH223" i="19"/>
  <c r="LG223" i="19"/>
  <c r="IX223" i="19"/>
  <c r="GD223" i="19"/>
  <c r="CL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NM175" i="19"/>
  <c r="LJ175" i="19"/>
  <c r="LA175" i="19"/>
  <c r="IS175" i="19"/>
  <c r="GG175" i="19"/>
  <c r="FF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B151" i="19"/>
  <c r="QA151" i="19"/>
  <c r="PA151" i="19"/>
  <c r="MK151" i="19"/>
  <c r="MJ151" i="19"/>
  <c r="KA151" i="19"/>
  <c r="HT151" i="19"/>
  <c r="HO151" i="19"/>
  <c r="GN151" i="19"/>
  <c r="GG151" i="19"/>
  <c r="DP151" i="19"/>
  <c r="CV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C620" i="27" l="1"/>
  <c r="AD493" i="27"/>
  <c r="AD503" i="27" s="1"/>
  <c r="AD513" i="27" s="1"/>
  <c r="AD523" i="27" s="1"/>
  <c r="AD533" i="27" s="1"/>
  <c r="AD543" i="27" s="1"/>
  <c r="AD553" i="27" s="1"/>
  <c r="AD563" i="27" s="1"/>
  <c r="AD573" i="27" s="1"/>
  <c r="AD485" i="27"/>
  <c r="AO68" i="18"/>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C630" i="27" l="1"/>
  <c r="AC640" i="27" s="1"/>
  <c r="AC650" i="27" s="1"/>
  <c r="AC660" i="27" s="1"/>
  <c r="AC670" i="27" s="1"/>
  <c r="AC680" i="27" s="1"/>
  <c r="AC690" i="27" s="1"/>
  <c r="AC700" i="27" s="1"/>
  <c r="AC710" i="27" s="1"/>
  <c r="AC621" i="27"/>
  <c r="J37" i="6"/>
  <c r="J155" i="9"/>
  <c r="Z108" i="22"/>
  <c r="AN73" i="18"/>
  <c r="AN65" i="18"/>
  <c r="AN72" i="18"/>
  <c r="AN71" i="18"/>
  <c r="AN70" i="18"/>
  <c r="AN69" i="18"/>
  <c r="AN68" i="18"/>
  <c r="AN67" i="18"/>
  <c r="AN74" i="18"/>
  <c r="AN66" i="18"/>
  <c r="AO69" i="18"/>
  <c r="AD639" i="27"/>
  <c r="T629" i="27"/>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Q113" i="23"/>
  <c r="Q130" i="23" s="1"/>
  <c r="Q147" i="23" s="1"/>
  <c r="K114" i="23"/>
  <c r="K131" i="23" s="1"/>
  <c r="K148" i="23" s="1"/>
  <c r="L114" i="23"/>
  <c r="Q114" i="23"/>
  <c r="L115" i="23"/>
  <c r="M115" i="23"/>
  <c r="M132" i="23" s="1"/>
  <c r="M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M225" i="23" s="1"/>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L229" i="23"/>
  <c r="M229" i="23"/>
  <c r="L231"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C622" i="27" l="1"/>
  <c r="AC631" i="27"/>
  <c r="AC641" i="27" s="1"/>
  <c r="AC651" i="27" s="1"/>
  <c r="AC661" i="27" s="1"/>
  <c r="AC671" i="27" s="1"/>
  <c r="AC681" i="27" s="1"/>
  <c r="AC691" i="27" s="1"/>
  <c r="AC701" i="27" s="1"/>
  <c r="AC711" i="27" s="1"/>
  <c r="AO70" i="18"/>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C632" i="27" l="1"/>
  <c r="AC642" i="27" s="1"/>
  <c r="AC652" i="27" s="1"/>
  <c r="AC662" i="27" s="1"/>
  <c r="AC672" i="27" s="1"/>
  <c r="AC682" i="27" s="1"/>
  <c r="AC692" i="27" s="1"/>
  <c r="AC702" i="27" s="1"/>
  <c r="AC712" i="27" s="1"/>
  <c r="AC623" i="27"/>
  <c r="AO71" i="18"/>
  <c r="T649" i="27"/>
  <c r="AD659"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C624" i="27" l="1"/>
  <c r="AC633" i="27"/>
  <c r="AC643" i="27" s="1"/>
  <c r="AC653" i="27" s="1"/>
  <c r="AC663" i="27" s="1"/>
  <c r="AC673" i="27" s="1"/>
  <c r="AC683" i="27" s="1"/>
  <c r="AC693" i="27" s="1"/>
  <c r="AC703" i="27" s="1"/>
  <c r="AC713" i="27" s="1"/>
  <c r="AO72" i="18"/>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C634" i="27" l="1"/>
  <c r="AC644" i="27" s="1"/>
  <c r="AC654" i="27" s="1"/>
  <c r="AC664" i="27" s="1"/>
  <c r="AC674" i="27" s="1"/>
  <c r="AC684" i="27" s="1"/>
  <c r="AC694" i="27" s="1"/>
  <c r="AC704" i="27" s="1"/>
  <c r="AC714" i="27" s="1"/>
  <c r="AC625" i="27"/>
  <c r="AO73" i="18"/>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C635" i="27" l="1"/>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O74" i="18"/>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F101" i="17" s="1"/>
  <c r="F102" i="17" s="1"/>
  <c r="F103" i="17" s="1"/>
  <c r="U103" i="17" s="1"/>
  <c r="H56" i="17"/>
  <c r="G99" i="17" s="1"/>
  <c r="I56" i="17"/>
  <c r="J56" i="17"/>
  <c r="K56" i="17"/>
  <c r="L56" i="17"/>
  <c r="K100"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101" i="17" l="1"/>
  <c r="G101" i="17"/>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Q21" i="9" s="1"/>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Q21" i="27" l="1"/>
  <c r="P25" i="27"/>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M505" i="1" s="1" a="1"/>
  <c r="AM505" i="1" s="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M488" i="1" l="1" a="1"/>
  <c r="AM488" i="1" s="1"/>
  <c r="AL588" i="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489" i="1" l="1" a="1"/>
  <c r="AU489" i="1" s="1"/>
  <c r="AU505" i="1" a="1"/>
  <c r="AU505" i="1" s="1"/>
  <c r="AU475" i="1" a="1"/>
  <c r="AU475" i="1" s="1"/>
  <c r="AU456" i="1" a="1"/>
  <c r="AU456" i="1" s="1"/>
  <c r="AR588" i="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G225" i="1"/>
  <c r="M108" i="22"/>
  <c r="N222" i="1" l="1"/>
  <c r="N224" i="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7" i="6" l="1"/>
  <c r="J217" i="6" s="1"/>
  <c r="K217" i="6" s="1"/>
  <c r="L217" i="6" s="1"/>
  <c r="M217" i="6" s="1"/>
  <c r="N217" i="6" s="1"/>
  <c r="O217" i="6" s="1"/>
  <c r="P217" i="6" s="1"/>
  <c r="Q217" i="6" s="1"/>
  <c r="J260" i="6" l="1"/>
  <c r="G330"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6" i="18" l="1"/>
  <c r="V86" i="18" s="1" a="1"/>
  <c r="V86" i="18" s="1"/>
  <c r="AH151" i="18"/>
  <c r="AG151" i="18" s="1" a="1"/>
  <c r="AG151" i="18" s="1"/>
  <c r="AJ83" i="18"/>
  <c r="Z83" i="18" s="1" a="1"/>
  <c r="Z83"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P151" i="18" a="1"/>
  <c r="P151" i="18" s="1"/>
  <c r="Z151" i="18" a="1"/>
  <c r="Z151" i="18" s="1"/>
  <c r="X151" i="18" a="1"/>
  <c r="X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AB83" i="18" a="1"/>
  <c r="AB83" i="18" s="1"/>
  <c r="O83" i="18" a="1"/>
  <c r="O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51" i="18" l="1" a="1"/>
  <c r="V151" i="18" s="1"/>
  <c r="AA83" i="18" a="1"/>
  <c r="AA83" i="18" s="1"/>
  <c r="T151" i="18" a="1"/>
  <c r="T151" i="18" s="1"/>
  <c r="X83" i="18" a="1"/>
  <c r="X83" i="18" s="1"/>
  <c r="O151" i="18" a="1"/>
  <c r="O151" i="18" s="1"/>
  <c r="Y151" i="18" a="1"/>
  <c r="Y151" i="18" s="1"/>
  <c r="AD83" i="18" a="1"/>
  <c r="AD83" i="18" s="1"/>
  <c r="AD151" i="18" a="1"/>
  <c r="AD151" i="18" s="1"/>
  <c r="AC151" i="18" a="1"/>
  <c r="AC151" i="18" s="1"/>
  <c r="Q83" i="18" a="1"/>
  <c r="Q83" i="18" s="1"/>
  <c r="R151" i="18" a="1"/>
  <c r="R151" i="18" s="1"/>
  <c r="R83" i="18" a="1"/>
  <c r="R83" i="18" s="1"/>
  <c r="U83" i="18" a="1"/>
  <c r="U83" i="18" s="1"/>
  <c r="AG83" i="18" a="1"/>
  <c r="AG83" i="18" s="1"/>
  <c r="O86" i="18" a="1"/>
  <c r="O86" i="18" s="1"/>
  <c r="U151" i="18" a="1"/>
  <c r="U151" i="18" s="1"/>
  <c r="V83" i="18" a="1"/>
  <c r="V83" i="18" s="1"/>
  <c r="T86" i="18" a="1"/>
  <c r="T86" i="18" s="1"/>
  <c r="AE151" i="18" a="1"/>
  <c r="AE151" i="18" s="1"/>
  <c r="Q151" i="18" a="1"/>
  <c r="Q151" i="18" s="1"/>
  <c r="T83" i="18" a="1"/>
  <c r="T83" i="18" s="1"/>
  <c r="Y83" i="18" a="1"/>
  <c r="Y83" i="18" s="1"/>
  <c r="AB151" i="18" a="1"/>
  <c r="AB151" i="18" s="1"/>
  <c r="AF83" i="18" a="1"/>
  <c r="AF83" i="18" s="1"/>
  <c r="AD86" i="18" a="1"/>
  <c r="AD86" i="18" s="1"/>
  <c r="AC83" i="18" a="1"/>
  <c r="AC83"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J157" i="9" s="1"/>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C680" i="18" l="1"/>
  <c r="AI682" i="18"/>
  <c r="AH685" i="18"/>
  <c r="AG688" i="18"/>
  <c r="AF691" i="18"/>
  <c r="AI702" i="18"/>
  <c r="AH705" i="18"/>
  <c r="AG708" i="18"/>
  <c r="AF711" i="18"/>
  <c r="AE714" i="18"/>
  <c r="AD717" i="18"/>
  <c r="AC720" i="18"/>
  <c r="AG728" i="18"/>
  <c r="AE734" i="18"/>
  <c r="AD737" i="18"/>
  <c r="AC740" i="18"/>
  <c r="AI742" i="18"/>
  <c r="AH745" i="18"/>
  <c r="AG748" i="18"/>
  <c r="AG679" i="18"/>
  <c r="AG720" i="18"/>
  <c r="AE746" i="18"/>
  <c r="AD732" i="18"/>
  <c r="AC741" i="18"/>
  <c r="AI709" i="18"/>
  <c r="AH732" i="18"/>
  <c r="AC690" i="18"/>
  <c r="AC710" i="18"/>
  <c r="AE744" i="18"/>
  <c r="AF684" i="18"/>
  <c r="AD710" i="18"/>
  <c r="AH681" i="18"/>
  <c r="AI718" i="18"/>
  <c r="AH741" i="18"/>
  <c r="AD696" i="18"/>
  <c r="AC719" i="18"/>
  <c r="AE716" i="18"/>
  <c r="AI744" i="18"/>
  <c r="AH690" i="18"/>
  <c r="AE719" i="18"/>
  <c r="AI690" i="18"/>
  <c r="AF682" i="18"/>
  <c r="AE708" i="18"/>
  <c r="AG685" i="18"/>
  <c r="AF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H717" i="18"/>
  <c r="AE726" i="18"/>
  <c r="AC732" i="18"/>
  <c r="AE729" i="18"/>
  <c r="AF712" i="18"/>
  <c r="AC707" i="18"/>
  <c r="AF718" i="18"/>
  <c r="AE741" i="18"/>
  <c r="AF681" i="18"/>
  <c r="AH715" i="18"/>
  <c r="AH735" i="18"/>
  <c r="AE687" i="18"/>
  <c r="AE707" i="18"/>
  <c r="AD750" i="18"/>
  <c r="AF687" i="18"/>
  <c r="AD713" i="18"/>
  <c r="AG687" i="18"/>
  <c r="AH724" i="18"/>
  <c r="AH744" i="18"/>
  <c r="AH687" i="18"/>
  <c r="AC722" i="18"/>
  <c r="AH747" i="18"/>
  <c r="AF736" i="18"/>
  <c r="AF739" i="18"/>
  <c r="AC711" i="18"/>
  <c r="AH736" i="18"/>
  <c r="AD711" i="18"/>
  <c r="AE728" i="18"/>
  <c r="AH682" i="18"/>
  <c r="AC717" i="18"/>
  <c r="AG745"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F723" i="18"/>
  <c r="AC735" i="18"/>
  <c r="AD738" i="18"/>
  <c r="AD684" i="18"/>
  <c r="AH712" i="18"/>
  <c r="AG735" i="18"/>
  <c r="AD687" i="18"/>
  <c r="AG718" i="18"/>
  <c r="AI732" i="18"/>
  <c r="AG681" i="18"/>
  <c r="AH718" i="18"/>
  <c r="AE747" i="18"/>
  <c r="AD693" i="18"/>
  <c r="AE710" i="18"/>
  <c r="AI681" i="18"/>
  <c r="AE713" i="18"/>
  <c r="AI741" i="18"/>
  <c r="AI684" i="18"/>
  <c r="AF696" i="18"/>
  <c r="AC728" i="18"/>
  <c r="AI750" i="18"/>
  <c r="AG682" i="18"/>
  <c r="AG742" i="18"/>
  <c r="AD714" i="18"/>
  <c r="AF728" i="18"/>
  <c r="AF680" i="18"/>
  <c r="AE683" i="18"/>
  <c r="AD686" i="18"/>
  <c r="AC689" i="18"/>
  <c r="AI691" i="18"/>
  <c r="AH694" i="18"/>
  <c r="AG697" i="18"/>
  <c r="AF700" i="18"/>
  <c r="AE703" i="18"/>
  <c r="AI711" i="18"/>
  <c r="AH714" i="18"/>
  <c r="AG717" i="18"/>
  <c r="AF720" i="18"/>
  <c r="AE723" i="18"/>
  <c r="AD726" i="18"/>
  <c r="AC729" i="18"/>
  <c r="AE743" i="18"/>
  <c r="AD746" i="18"/>
  <c r="AC749" i="18"/>
  <c r="AG700" i="18"/>
  <c r="AD729" i="18"/>
  <c r="AD749" i="18"/>
  <c r="AE749" i="18"/>
  <c r="AD735" i="18"/>
  <c r="AE735" i="18"/>
  <c r="AC687" i="18"/>
  <c r="AG715" i="18"/>
  <c r="AI729" i="18"/>
  <c r="AE684" i="18"/>
  <c r="AI712" i="18"/>
  <c r="AD727" i="18"/>
  <c r="AD690" i="18"/>
  <c r="AF704" i="18"/>
  <c r="AF724" i="18"/>
  <c r="AF744" i="18"/>
  <c r="AE690" i="18"/>
  <c r="AF727" i="18"/>
  <c r="AF747" i="18"/>
  <c r="AH684" i="18"/>
  <c r="AD716" i="18"/>
  <c r="AG747" i="18"/>
  <c r="AF693" i="18"/>
  <c r="AD719" i="18"/>
  <c r="AC725" i="18"/>
  <c r="AI747" i="18"/>
  <c r="AH693" i="18"/>
  <c r="AC708" i="18"/>
  <c r="AE722" i="18"/>
  <c r="AI696" i="18"/>
  <c r="AC714" i="18"/>
  <c r="AD731" i="18"/>
  <c r="AE679" i="18"/>
  <c r="AF688" i="18"/>
  <c r="AE711" i="18"/>
  <c r="AE731" i="18"/>
  <c r="AG680" i="18"/>
  <c r="AE686" i="18"/>
  <c r="AD689" i="18"/>
  <c r="AC692" i="18"/>
  <c r="AI694" i="18"/>
  <c r="AH697" i="18"/>
  <c r="AF703" i="18"/>
  <c r="AI714" i="18"/>
  <c r="AF732" i="18"/>
  <c r="AF738" i="18"/>
  <c r="AC713" i="18"/>
  <c r="AC696" i="18"/>
  <c r="AI721" i="18"/>
  <c r="AE696" i="18"/>
  <c r="AD702" i="18"/>
  <c r="AI727" i="18"/>
  <c r="AG696" i="18"/>
  <c r="AH733" i="18"/>
  <c r="AE705" i="18"/>
  <c r="AG739" i="18"/>
  <c r="AH699" i="18"/>
  <c r="AH739" i="18"/>
  <c r="AH702" i="18"/>
  <c r="AF748" i="18"/>
  <c r="AH680" i="18"/>
  <c r="AE689" i="18"/>
  <c r="AD692" i="18"/>
  <c r="AC695" i="18"/>
  <c r="AI697" i="18"/>
  <c r="AH700" i="18"/>
  <c r="AG703" i="18"/>
  <c r="AF706" i="18"/>
  <c r="AI717" i="18"/>
  <c r="AH720" i="18"/>
  <c r="AG723" i="18"/>
  <c r="AF726" i="18"/>
  <c r="AG729" i="18"/>
  <c r="AC747" i="18"/>
  <c r="AE704" i="18"/>
  <c r="AC750" i="18"/>
  <c r="AG724" i="18"/>
  <c r="AE693" i="18"/>
  <c r="AI704" i="18"/>
  <c r="AF733" i="18"/>
  <c r="AE699" i="18"/>
  <c r="AD722" i="18"/>
  <c r="AH750" i="18"/>
  <c r="AD705" i="18"/>
  <c r="AI730" i="18"/>
  <c r="AF702" i="18"/>
  <c r="AF742" i="18"/>
  <c r="AG702" i="18"/>
  <c r="AI736" i="18"/>
  <c r="AI699" i="18"/>
  <c r="AI680" i="18"/>
  <c r="AE692" i="18"/>
  <c r="AD695" i="18"/>
  <c r="AC698" i="18"/>
  <c r="AI700" i="18"/>
  <c r="AH703" i="18"/>
  <c r="AG706" i="18"/>
  <c r="AF709" i="18"/>
  <c r="AI720" i="18"/>
  <c r="AH723" i="18"/>
  <c r="AG726" i="18"/>
  <c r="AF729" i="18"/>
  <c r="AE732" i="18"/>
  <c r="AC738" i="18"/>
  <c r="AH726" i="18"/>
  <c r="AE701" i="18"/>
  <c r="AD744" i="18"/>
  <c r="AF741" i="18"/>
  <c r="AH738" i="18"/>
  <c r="AG704" i="18"/>
  <c r="AI738" i="18"/>
  <c r="AC699" i="18"/>
  <c r="AG727" i="18"/>
  <c r="AC702" i="18"/>
  <c r="AI724" i="18"/>
  <c r="AG693" i="18"/>
  <c r="AH730" i="18"/>
  <c r="AF699" i="18"/>
  <c r="AD725" i="18"/>
  <c r="AG699" i="18"/>
  <c r="AC731" i="18"/>
  <c r="AF705" i="18"/>
  <c r="AD734" i="18"/>
  <c r="AC681" i="18"/>
  <c r="AE695" i="18"/>
  <c r="AD698" i="18"/>
  <c r="AC701" i="18"/>
  <c r="AI703" i="18"/>
  <c r="AH706" i="18"/>
  <c r="AG709" i="18"/>
  <c r="AI723" i="18"/>
  <c r="AD704" i="18"/>
  <c r="AC727" i="18"/>
  <c r="AD747" i="18"/>
  <c r="AG721" i="18"/>
  <c r="AI735" i="18"/>
  <c r="AH721" i="18"/>
  <c r="AE750" i="18"/>
  <c r="AH704" i="18"/>
  <c r="AF730" i="18"/>
  <c r="AD699" i="18"/>
  <c r="AG730" i="18"/>
  <c r="AC705" i="18"/>
  <c r="AG733" i="18"/>
  <c r="AE702" i="18"/>
  <c r="AG736" i="18"/>
  <c r="AD708" i="18"/>
  <c r="AD728" i="18"/>
  <c r="AC734" i="18"/>
  <c r="AG705" i="18"/>
  <c r="AC737" i="18"/>
  <c r="AD681" i="18"/>
  <c r="AC684" i="18"/>
  <c r="AE698" i="18"/>
  <c r="AD701" i="18"/>
  <c r="AC704" i="18"/>
  <c r="AI706" i="18"/>
  <c r="AH709" i="18"/>
  <c r="AG712" i="18"/>
  <c r="AF715" i="18"/>
  <c r="AI726" i="18"/>
  <c r="AH729" i="18"/>
  <c r="AG732" i="18"/>
  <c r="AF735" i="18"/>
  <c r="AE738" i="18"/>
  <c r="AD741" i="18"/>
  <c r="AC744" i="18"/>
  <c r="AE681" i="18"/>
  <c r="AD707" i="18"/>
  <c r="AF721" i="18"/>
  <c r="AG738" i="18"/>
  <c r="AC693" i="18"/>
  <c r="AI715" i="18"/>
  <c r="AE727" i="18"/>
  <c r="AG741" i="18"/>
  <c r="AG684" i="18"/>
  <c r="AC716" i="18"/>
  <c r="AG744" i="18"/>
  <c r="AF690" i="18"/>
  <c r="AF750" i="18"/>
  <c r="AG690" i="18"/>
  <c r="AH727" i="18"/>
  <c r="AG750" i="18"/>
  <c r="AI687" i="18"/>
  <c r="AI693" i="18"/>
  <c r="AE725" i="18"/>
  <c r="AI733" i="18"/>
  <c r="AD679" i="18"/>
  <c r="AF685" i="18"/>
  <c r="AF745" i="18"/>
  <c r="AF708" i="18"/>
  <c r="AH742" i="18"/>
  <c r="AH696" i="18"/>
  <c r="AI739" i="18"/>
  <c r="AD730" i="18"/>
  <c r="AD682" i="18"/>
  <c r="AE682" i="18"/>
  <c r="AD706" i="18"/>
  <c r="AC730" i="18"/>
  <c r="AE706" i="18"/>
  <c r="AC706" i="18"/>
  <c r="AE730" i="18"/>
  <c r="AC682" i="18"/>
  <c r="AD685" i="18"/>
  <c r="AD709" i="18"/>
  <c r="AC709" i="18"/>
  <c r="AE709" i="18"/>
  <c r="AE733" i="18"/>
  <c r="AD733" i="18"/>
  <c r="AE685" i="18"/>
  <c r="AC733" i="18"/>
  <c r="AC685" i="18"/>
  <c r="AC712" i="18"/>
  <c r="AD688" i="18"/>
  <c r="AC736" i="18"/>
  <c r="AD736" i="18"/>
  <c r="AD712" i="18"/>
  <c r="AE712" i="18"/>
  <c r="AC688" i="18"/>
  <c r="AE736" i="18"/>
  <c r="AE688" i="18"/>
  <c r="AC691" i="18"/>
  <c r="AE739" i="18"/>
  <c r="AE691" i="18"/>
  <c r="AC739" i="18"/>
  <c r="AD691" i="18"/>
  <c r="AD739" i="18"/>
  <c r="AE715" i="18"/>
  <c r="AD715" i="18"/>
  <c r="AC715" i="18"/>
  <c r="AC742" i="18"/>
  <c r="AE718" i="18"/>
  <c r="AD742" i="18"/>
  <c r="AE742" i="18"/>
  <c r="AD718" i="18"/>
  <c r="AE694" i="18"/>
  <c r="AC718" i="18"/>
  <c r="AD694" i="18"/>
  <c r="AC694" i="18"/>
  <c r="AD721" i="18"/>
  <c r="AE745" i="18"/>
  <c r="AD745" i="18"/>
  <c r="AD697" i="18"/>
  <c r="AE697" i="18"/>
  <c r="AC721" i="18"/>
  <c r="AC697" i="18"/>
  <c r="AE721" i="18"/>
  <c r="AC745" i="18"/>
  <c r="AD748" i="18"/>
  <c r="AD700" i="18"/>
  <c r="AE700" i="18"/>
  <c r="AE724" i="18"/>
  <c r="AC724" i="18"/>
  <c r="AE748" i="18"/>
  <c r="AC748" i="18"/>
  <c r="AC700" i="18"/>
  <c r="AD724" i="18"/>
  <c r="AH707" i="18"/>
  <c r="AF707" i="18"/>
  <c r="AI707" i="18"/>
  <c r="AG707" i="18"/>
  <c r="AI710" i="18"/>
  <c r="AH710" i="18"/>
  <c r="AF710" i="18"/>
  <c r="AG710" i="18"/>
  <c r="AI713" i="18"/>
  <c r="AG713" i="18"/>
  <c r="AF713" i="18"/>
  <c r="AH713" i="18"/>
  <c r="AF716" i="18"/>
  <c r="AH716" i="18"/>
  <c r="AG716" i="18"/>
  <c r="AI716" i="18"/>
  <c r="AG719" i="18"/>
  <c r="AI719" i="18"/>
  <c r="AH719" i="18"/>
  <c r="AF719" i="18"/>
  <c r="AG722" i="18"/>
  <c r="AI722" i="18"/>
  <c r="AF722" i="18"/>
  <c r="AH722" i="18"/>
  <c r="AI725" i="18"/>
  <c r="AF725" i="18"/>
  <c r="AH725" i="18"/>
  <c r="AG725" i="18"/>
  <c r="AF683" i="18"/>
  <c r="AG683" i="18"/>
  <c r="AF731" i="18"/>
  <c r="AH683" i="18"/>
  <c r="AG731" i="18"/>
  <c r="AI683" i="18"/>
  <c r="AH731" i="18"/>
  <c r="AI731" i="18"/>
  <c r="AI734" i="18"/>
  <c r="AI686" i="18"/>
  <c r="AH734" i="18"/>
  <c r="AH686" i="18"/>
  <c r="AF686" i="18"/>
  <c r="AG734" i="18"/>
  <c r="AG686" i="18"/>
  <c r="AF734" i="18"/>
  <c r="AH689" i="18"/>
  <c r="AF689" i="18"/>
  <c r="AI689" i="18"/>
  <c r="AI737" i="18"/>
  <c r="AG737" i="18"/>
  <c r="AH737" i="18"/>
  <c r="AG689" i="18"/>
  <c r="AF692" i="18"/>
  <c r="AF737" i="18"/>
  <c r="AG740" i="18"/>
  <c r="AG692" i="18"/>
  <c r="AI740" i="18"/>
  <c r="AH692" i="18"/>
  <c r="AF740" i="18"/>
  <c r="AF695" i="18"/>
  <c r="AI692" i="18"/>
  <c r="AH740" i="18"/>
  <c r="AF743" i="18"/>
  <c r="AI743" i="18"/>
  <c r="AH743" i="18"/>
  <c r="AH695" i="18"/>
  <c r="AG695" i="18"/>
  <c r="AG743" i="18"/>
  <c r="AI695" i="18"/>
  <c r="AF698" i="18"/>
  <c r="AG746" i="18"/>
  <c r="AG698" i="18"/>
  <c r="AI746" i="18"/>
  <c r="AF701" i="18"/>
  <c r="AH698" i="18"/>
  <c r="AH746" i="18"/>
  <c r="AI698" i="18"/>
  <c r="AF746" i="18"/>
  <c r="AF749" i="18"/>
  <c r="AI701" i="18"/>
  <c r="AH701" i="18"/>
  <c r="AH749" i="18"/>
  <c r="AG701" i="18"/>
  <c r="AG749" i="18"/>
  <c r="AI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16918C3C-5F03-4DE0-AA32-29F78FB54AF9}">
      <text>
        <r>
          <rPr>
            <b/>
            <sz val="9"/>
            <color indexed="81"/>
            <rFont val="Tahoma"/>
            <family val="2"/>
          </rPr>
          <t>Michael Young:</t>
        </r>
        <r>
          <rPr>
            <sz val="9"/>
            <color indexed="81"/>
            <rFont val="Tahoma"/>
            <family val="2"/>
          </rPr>
          <t xml:space="preserve">
na pas on crop paddocks don't receive any inputs
</t>
        </r>
      </text>
    </comment>
    <comment ref="H117" authorId="2" shapeId="0" xr:uid="{22EAF4C2-65F4-428C-BBFA-E522A6D454A9}">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48" authorId="2" shapeId="0" xr:uid="{878C900F-E068-4D99-A40C-227B6FC3B743}">
      <text>
        <r>
          <rPr>
            <sz val="9"/>
            <color indexed="81"/>
            <rFont val="Tahoma"/>
            <charset val="1"/>
          </rPr>
          <t>including transport</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077FFE8F-15F8-46C0-8250-F008D8053F06}">
      <text>
        <r>
          <rPr>
            <b/>
            <sz val="9"/>
            <color indexed="81"/>
            <rFont val="Tahoma"/>
            <family val="2"/>
          </rPr>
          <t>Michael Young:</t>
        </r>
        <r>
          <rPr>
            <sz val="9"/>
            <color indexed="81"/>
            <rFont val="Tahoma"/>
            <family val="2"/>
          </rPr>
          <t xml:space="preserve">
used to calc application cost and cashflow period</t>
        </r>
      </text>
    </comment>
    <comment ref="I667" authorId="0" shapeId="0" xr:uid="{3E0D0AB2-0DC4-468B-942D-AD16A38BAACE}">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50E9277A-9E15-49BF-BD24-0BC955752D8A}">
      <text>
        <r>
          <rPr>
            <b/>
            <sz val="9"/>
            <color indexed="81"/>
            <rFont val="Tahoma"/>
            <family val="2"/>
          </rPr>
          <t>Michael Young:</t>
        </r>
        <r>
          <rPr>
            <sz val="9"/>
            <color indexed="81"/>
            <rFont val="Tahoma"/>
            <family val="2"/>
          </rPr>
          <t xml:space="preserve">
fert density t/m3</t>
        </r>
      </text>
    </comment>
    <comment ref="K667" authorId="2" shapeId="0" xr:uid="{E54186E1-666C-4127-9E0D-5332BBFD562B}">
      <text>
        <r>
          <rPr>
            <sz val="9"/>
            <color indexed="81"/>
            <rFont val="Tahoma"/>
            <charset val="1"/>
          </rPr>
          <t>Enter the expected rate (kg/ha) of fertiliser being applied per pass. 
This is used to calculate the filling up component of fert application time.</t>
        </r>
      </text>
    </comment>
    <comment ref="L667" authorId="1" shapeId="0" xr:uid="{746743D2-6C5C-4665-948D-36A60B7D153F}">
      <text>
        <r>
          <rPr>
            <b/>
            <sz val="9"/>
            <color indexed="81"/>
            <rFont val="Tahoma"/>
            <family val="2"/>
          </rPr>
          <t>Michael Young (21512438):</t>
        </r>
        <r>
          <rPr>
            <sz val="9"/>
            <color indexed="81"/>
            <rFont val="Tahoma"/>
            <family val="2"/>
          </rPr>
          <t xml:space="preserve">
day of yr</t>
        </r>
      </text>
    </comment>
    <comment ref="M667" authorId="0" shapeId="0" xr:uid="{19C3BBEE-D826-420D-97DF-042A396F0214}">
      <text>
        <r>
          <rPr>
            <b/>
            <sz val="9"/>
            <color indexed="81"/>
            <rFont val="Tahoma"/>
            <family val="2"/>
          </rPr>
          <t>Michael Young:</t>
        </r>
        <r>
          <rPr>
            <sz val="9"/>
            <color indexed="81"/>
            <rFont val="Tahoma"/>
            <family val="2"/>
          </rPr>
          <t xml:space="preserve">
used to determine if fert cost falls over multiple cash periods</t>
        </r>
      </text>
    </comment>
    <comment ref="N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69" authorId="0" shapeId="0" xr:uid="{B5E7E090-1430-4320-A2B1-EDF8D7AE2135}">
      <text>
        <r>
          <rPr>
            <b/>
            <sz val="9"/>
            <color indexed="81"/>
            <rFont val="Tahoma"/>
            <family val="2"/>
          </rPr>
          <t>Michael Young:</t>
        </r>
        <r>
          <rPr>
            <sz val="9"/>
            <color indexed="81"/>
            <rFont val="Tahoma"/>
            <family val="2"/>
          </rPr>
          <t xml:space="preserve">
often spread between feb and march because it doesn't leach much</t>
        </r>
      </text>
    </comment>
    <comment ref="H672" authorId="1" shapeId="0" xr:uid="{A4BD13DD-6F37-4829-A771-BEBF721ADB8A}">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673" authorId="0" shapeId="0" xr:uid="{711EF1D6-3857-4DE1-85AA-2FA8ED226811}">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2B142B87-1503-4FDF-967F-DD7401B3E3BA}">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38691C07-004D-4031-8259-435198876A4B}">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65A0CCF5-3ADB-4AF3-8147-D28921077D82}">
      <text>
        <r>
          <rPr>
            <sz val="9"/>
            <color indexed="81"/>
            <rFont val="Tahoma"/>
            <family val="2"/>
          </rPr>
          <t>Lime required because it has co2 emissions.</t>
        </r>
      </text>
    </comment>
    <comment ref="R58" authorId="0" shapeId="0" xr:uid="{D2B2271C-E66E-4CCC-93DA-C6091592191F}">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F596AA12-CD40-4CB5-BB10-8DA900160AFB}">
      <text>
        <r>
          <rPr>
            <b/>
            <sz val="9"/>
            <color indexed="81"/>
            <rFont val="Tahoma"/>
            <family val="2"/>
          </rPr>
          <t>Young:</t>
        </r>
        <r>
          <rPr>
            <sz val="9"/>
            <color indexed="81"/>
            <rFont val="Tahoma"/>
            <family val="2"/>
          </rPr>
          <t xml:space="preserve">
Proportion of ffcfw that is fat</t>
        </r>
      </text>
    </comment>
    <comment ref="H254" authorId="1" shapeId="0" xr:uid="{B665DEB6-24EA-44D3-9DF5-09DC14515109}">
      <text>
        <r>
          <rPr>
            <b/>
            <sz val="9"/>
            <color indexed="81"/>
            <rFont val="Tahoma"/>
            <family val="2"/>
          </rPr>
          <t>Young:</t>
        </r>
        <r>
          <rPr>
            <sz val="9"/>
            <color indexed="81"/>
            <rFont val="Tahoma"/>
            <family val="2"/>
          </rPr>
          <t xml:space="preserve">
Proportion of ffcfw that is viscera</t>
        </r>
      </text>
    </comment>
    <comment ref="H255" authorId="1" shapeId="0" xr:uid="{EE9D2F75-B1CC-454F-8D66-5ABBAE8F52D9}">
      <text>
        <r>
          <rPr>
            <b/>
            <sz val="9"/>
            <color indexed="81"/>
            <rFont val="Tahoma"/>
            <family val="2"/>
          </rPr>
          <t>Young:</t>
        </r>
        <r>
          <rPr>
            <sz val="9"/>
            <color indexed="81"/>
            <rFont val="Tahoma"/>
            <family val="2"/>
          </rPr>
          <t xml:space="preserve">
Proportion of ffcfw that is muscle</t>
        </r>
      </text>
    </comment>
    <comment ref="H256" authorId="0" shapeId="0" xr:uid="{47276334-0429-4D4E-A801-A545C089A740}">
      <text>
        <r>
          <rPr>
            <b/>
            <sz val="9"/>
            <color indexed="81"/>
            <rFont val="Tahoma"/>
            <family val="2"/>
          </rPr>
          <t>Michael Young:</t>
        </r>
        <r>
          <rPr>
            <sz val="9"/>
            <color indexed="81"/>
            <rFont val="Tahoma"/>
            <family val="2"/>
          </rPr>
          <t xml:space="preserve">
Weight at start of trial. Default is 0 if not pregnant</t>
        </r>
      </text>
    </comment>
    <comment ref="H257" authorId="2" shapeId="0" xr:uid="{CC8BF8A8-92D4-4227-A3EF-AE6070A91DA2}">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D481B0B4-9A8A-439F-8AD1-FDF3DFD41081}">
      <text>
        <r>
          <rPr>
            <b/>
            <sz val="9"/>
            <color indexed="81"/>
            <rFont val="Tahoma"/>
            <family val="2"/>
          </rPr>
          <t>Young:</t>
        </r>
        <r>
          <rPr>
            <sz val="9"/>
            <color indexed="81"/>
            <rFont val="Tahoma"/>
            <family val="2"/>
          </rPr>
          <t xml:space="preserve">
Proportion of ffcfw that is fat</t>
        </r>
      </text>
    </comment>
    <comment ref="H275" authorId="1" shapeId="0" xr:uid="{88507D5F-3307-4D6D-9916-ECE9D7084556}">
      <text>
        <r>
          <rPr>
            <b/>
            <sz val="9"/>
            <color indexed="81"/>
            <rFont val="Tahoma"/>
            <family val="2"/>
          </rPr>
          <t>Young:</t>
        </r>
        <r>
          <rPr>
            <sz val="9"/>
            <color indexed="81"/>
            <rFont val="Tahoma"/>
            <family val="2"/>
          </rPr>
          <t xml:space="preserve">
Proportion of ffcfw that is viscera</t>
        </r>
      </text>
    </comment>
    <comment ref="H276" authorId="1" shapeId="0" xr:uid="{EC39C02C-F679-4173-9E21-6FF6FF73D305}">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<sst xmlns="http://schemas.openxmlformats.org/spreadsheetml/2006/main" count="7686" uniqueCount="1312">
  <si>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</si>
  <si>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</si>
  <si>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</si>
  <si>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</si>
  <si>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</si>
  <si>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</si>
  <si>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</si>
  <si>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</si>
  <si>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</si>
  <si>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</si>
  <si>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</si>
  <si>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</si>
  <si>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</si>
  <si>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</si>
  <si>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</si>
  <si>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</si>
  <si>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</si>
  <si>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</si>
  <si>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</si>
  <si>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</si>
  <si>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</si>
  <si>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</si>
  <si>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</si>
  <si>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</si>
  <si>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</si>
  <si>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</si>
  <si>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</si>
  <si>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</si>
  <si>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</si>
  <si>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</si>
  <si>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</si>
  <si>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</si>
  <si>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</si>
  <si>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</si>
  <si>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</si>
  <si>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</si>
  <si>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</si>
  <si>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</si>
  <si>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</si>
  <si>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</si>
  <si>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</si>
  <si>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</si>
  <si>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</si>
  <si>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</si>
  <si>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</si>
  <si>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</si>
  <si>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</si>
  <si>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</si>
  <si>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</si>
  <si>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</si>
  <si>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</si>
  <si>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</si>
  <si>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</si>
  <si>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</si>
  <si>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</si>
  <si>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</si>
  <si>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</si>
  <si>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</si>
  <si>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</si>
  <si>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</si>
  <si>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</si>
  <si>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</si>
  <si>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</si>
  <si>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</si>
  <si>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</si>
  <si>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</si>
  <si>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</si>
  <si>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</si>
  <si>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</si>
  <si>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</si>
  <si>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</si>
  <si>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</si>
  <si>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</si>
  <si>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</si>
  <si>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</si>
  <si>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</si>
  <si>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</si>
  <si>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</si>
  <si>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</si>
  <si>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</si>
  <si>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</si>
  <si>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</si>
  <si>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</si>
  <si>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</si>
  <si>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</si>
  <si>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</si>
  <si>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</si>
  <si>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</si>
  <si>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</si>
  <si>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</si>
  <si>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</si>
  <si>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</si>
  <si>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</si>
  <si>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</si>
  <si>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</si>
  <si>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</si>
  <si>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</si>
  <si>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</si>
  <si>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</si>
  <si>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</si>
  <si>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</si>
  <si>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</si>
  <si>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</si>
  <si>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</si>
  <si>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</si>
  <si>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</si>
  <si>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</si>
  <si>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</si>
  <si>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</si>
  <si>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</si>
  <si>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</si>
  <si>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</si>
  <si>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</si>
  <si>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</si>
  <si>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</si>
  <si>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</si>
  <si>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</si>
  <si>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</si>
  <si>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</si>
  <si>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</si>
  <si>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</si>
  <si>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</si>
  <si>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</si>
  <si>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</si>
  <si>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</si>
  <si>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</si>
  <si>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</si>
  <si>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</si>
  <si>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</si>
  <si>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</si>
  <si>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</si>
  <si>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</si>
  <si>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</si>
  <si>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</si>
  <si>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</si>
  <si>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</si>
  <si>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</si>
  <si>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</si>
  <si>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</si>
  <si>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</si>
  <si>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</si>
  <si>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</si>
  <si>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</si>
  <si>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</si>
  <si>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</si>
  <si>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</si>
  <si>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</si>
  <si>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</si>
  <si>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</si>
  <si>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</si>
  <si>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</si>
  <si>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</si>
  <si>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</si>
  <si>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</si>
  <si>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</si>
  <si>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</si>
  <si>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</si>
  <si>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</si>
  <si>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</si>
  <si>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</si>
  <si>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</si>
  <si>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</si>
  <si>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</si>
  <si>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</si>
  <si>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</si>
  <si>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</si>
  <si>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</si>
  <si>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</si>
  <si>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</si>
  <si>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</si>
  <si>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</si>
  <si>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</si>
  <si>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</si>
  <si>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</si>
  <si>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</si>
  <si>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</si>
  <si>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</si>
  <si>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</si>
  <si>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</si>
  <si>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</si>
  <si>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</si>
  <si>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</si>
  <si>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</si>
  <si>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</si>
  <si>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</si>
  <si>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</si>
  <si>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</si>
  <si>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</si>
  <si>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</si>
  <si>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</si>
  <si>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</si>
  <si>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</si>
  <si>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</si>
  <si>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</si>
  <si>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</si>
  <si>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</si>
  <si>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</si>
  <si>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</si>
  <si>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</si>
  <si>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</si>
  <si>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</si>
  <si>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</si>
  <si>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</si>
  <si>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</si>
  <si>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</si>
  <si>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</si>
  <si>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</si>
  <si>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</si>
  <si>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</si>
  <si>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</si>
  <si>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</si>
  <si>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</si>
  <si>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</si>
  <si>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</si>
  <si>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</si>
  <si>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</si>
  <si>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</si>
  <si>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</si>
  <si>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</si>
  <si>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</si>
  <si>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</si>
  <si>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</si>
  <si>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</si>
  <si>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</si>
  <si>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</si>
  <si>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</si>
  <si>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</si>
  <si>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</si>
  <si>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</si>
  <si>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</si>
  <si>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</si>
  <si>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</si>
  <si>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</si>
  <si>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</si>
  <si>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</si>
  <si>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</si>
  <si>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</si>
  <si>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</si>
  <si>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</si>
  <si>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</si>
  <si>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</si>
  <si>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</si>
  <si>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</si>
  <si>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</si>
  <si>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</si>
  <si>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</si>
  <si>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</si>
  <si>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</si>
  <si>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</si>
  <si>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</si>
  <si>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</si>
  <si>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</si>
  <si>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</si>
  <si>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</si>
  <si>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</si>
  <si>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</si>
  <si>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</si>
  <si>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</si>
  <si>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</si>
  <si>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</si>
  <si>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</si>
  <si>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</si>
  <si>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</si>
  <si>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</si>
  <si>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</si>
  <si>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</si>
  <si>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</si>
  <si>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</si>
  <si>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</si>
  <si>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</si>
  <si>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</si>
  <si>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</si>
  <si>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</si>
  <si>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</si>
  <si>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</si>
  <si>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</si>
  <si>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</si>
  <si>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</si>
  <si>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</si>
  <si>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</si>
  <si>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</si>
  <si>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</si>
  <si>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</si>
  <si>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</si>
  <si>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</si>
  <si>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</si>
  <si>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</si>
  <si>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</si>
  <si>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</si>
  <si>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</si>
  <si>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</si>
  <si>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</si>
  <si>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</si>
  <si>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</si>
  <si>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</si>
  <si>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</si>
  <si>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</si>
  <si>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</si>
  <si>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</si>
  <si>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</si>
  <si>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</si>
  <si>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</si>
  <si>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</si>
  <si>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</si>
  <si>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</si>
  <si>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</si>
  <si>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</si>
  <si>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</si>
  <si>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</si>
  <si>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</si>
  <si>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</si>
  <si>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</si>
  <si>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</si>
  <si>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</si>
  <si>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</si>
  <si>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</si>
  <si>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</si>
  <si>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</si>
  <si>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</si>
  <si>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</si>
  <si>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</si>
  <si>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</si>
  <si>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</si>
  <si>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</si>
  <si>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</si>
  <si>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</si>
  <si>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</si>
  <si>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</si>
  <si>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</si>
  <si>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</si>
  <si>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</si>
  <si>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</si>
  <si>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</si>
  <si>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</si>
  <si>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</si>
  <si>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</si>
  <si>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</si>
  <si>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</si>
  <si>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</si>
  <si>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</si>
  <si>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</si>
  <si>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</si>
  <si>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</si>
  <si>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</si>
  <si>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</si>
  <si>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</si>
  <si>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</si>
  <si>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</si>
  <si>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</si>
  <si>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</si>
  <si>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</si>
  <si>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</si>
  <si>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</si>
  <si>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</si>
  <si>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</si>
  <si>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</si>
  <si>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</si>
  <si>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</si>
  <si>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</si>
  <si>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</si>
  <si>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</si>
  <si>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</si>
  <si>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</si>
  <si>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</si>
  <si>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</si>
  <si>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</si>
  <si>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</si>
  <si>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</si>
  <si>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</si>
  <si>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</si>
  <si>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</si>
  <si>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</si>
  <si>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</si>
  <si>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</si>
  <si>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</si>
  <si>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</si>
  <si>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</si>
  <si>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</si>
  <si>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</si>
  <si>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</si>
  <si>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</si>
  <si>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</si>
  <si>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</si>
  <si>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</si>
  <si>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</si>
  <si>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</si>
  <si>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</si>
  <si>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</si>
  <si>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</si>
  <si>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</si>
  <si>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</si>
  <si>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</si>
  <si>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</si>
  <si>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</si>
  <si>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</si>
  <si>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</si>
  <si>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</si>
  <si>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</si>
  <si>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</si>
  <si>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</si>
  <si>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</si>
  <si>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</si>
  <si>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</si>
  <si>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</si>
  <si>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</si>
  <si>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</si>
  <si>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</si>
  <si>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</si>
  <si>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</si>
  <si>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</si>
  <si>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</si>
  <si>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</si>
  <si>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</si>
  <si>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</si>
  <si>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</si>
  <si>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</si>
  <si>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</si>
  <si>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</si>
  <si>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</si>
  <si>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</si>
  <si>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</si>
  <si>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</si>
  <si>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</si>
  <si>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</si>
  <si>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</si>
  <si>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</si>
  <si>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</si>
  <si>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</si>
  <si>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</si>
  <si>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</si>
  <si>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</si>
  <si>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</si>
  <si>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</si>
  <si>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</si>
  <si>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</si>
  <si>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</si>
  <si>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</si>
  <si>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</si>
  <si>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</si>
  <si>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</si>
  <si>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</si>
  <si>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</si>
  <si>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</si>
  <si>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</si>
  <si>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</si>
  <si>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</si>
  <si>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</si>
  <si>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</si>
  <si>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</si>
  <si>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</si>
  <si>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</si>
  <si>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</si>
  <si>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</si>
  <si>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</si>
  <si>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</si>
  <si>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</si>
  <si>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</si>
  <si>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</si>
  <si>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</si>
  <si>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</si>
  <si>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</si>
  <si>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</si>
  <si>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</si>
  <si>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</si>
  <si>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</si>
  <si>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</si>
  <si>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</si>
  <si>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</si>
  <si>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</si>
  <si>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</si>
  <si>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</si>
  <si>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</si>
  <si>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</si>
  <si>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</si>
  <si>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</si>
  <si>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</si>
  <si>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</si>
  <si>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</si>
  <si>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</si>
  <si>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</si>
  <si>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</si>
  <si>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</si>
  <si>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</si>
  <si>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</si>
  <si>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</si>
  <si>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</si>
  <si>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</si>
  <si>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</si>
  <si>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</si>
  <si>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</si>
  <si>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</si>
  <si>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</si>
  <si>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</si>
  <si>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</si>
  <si>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</si>
  <si>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</si>
  <si>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</si>
  <si>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</si>
  <si>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</si>
  <si>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</si>
  <si>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</si>
  <si>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</si>
  <si>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</si>
  <si>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</si>
  <si>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</si>
  <si>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</si>
  <si>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</si>
  <si>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</si>
  <si>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</si>
  <si>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</si>
  <si>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</si>
  <si>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</si>
  <si>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</si>
  <si>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</si>
  <si>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</si>
  <si>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</si>
  <si>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</si>
  <si>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</si>
  <si>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</si>
  <si>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</si>
  <si>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</si>
  <si>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</si>
  <si>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</si>
  <si>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</si>
  <si>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</si>
  <si>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</si>
  <si>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</si>
  <si>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</si>
  <si>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</si>
  <si>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</si>
  <si>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</si>
  <si>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</si>
  <si>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</si>
  <si>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</si>
  <si>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</si>
  <si>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</si>
  <si>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</si>
  <si>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</si>
  <si>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</si>
  <si>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</si>
  <si>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</si>
  <si>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</si>
  <si>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</si>
  <si>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</si>
  <si>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</si>
  <si>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</si>
  <si>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</si>
  <si>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</si>
  <si>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</si>
  <si>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</si>
  <si>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</si>
  <si>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</si>
  <si>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</si>
  <si>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</si>
  <si>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</si>
  <si>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</si>
  <si>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</si>
  <si>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</si>
  <si>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</si>
  <si>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</si>
  <si>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</si>
  <si>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</si>
  <si>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</si>
  <si>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</si>
  <si>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</si>
  <si>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</si>
  <si>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</si>
  <si>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</si>
  <si>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</si>
  <si>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</si>
  <si>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</si>
  <si>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</si>
  <si>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</si>
  <si>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</si>
  <si>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</si>
  <si>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</si>
  <si>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</si>
  <si>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</si>
  <si>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</si>
  <si>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</si>
  <si>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</si>
  <si>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</si>
  <si>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</si>
  <si>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</si>
  <si>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</si>
  <si>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</si>
  <si>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</si>
  <si>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</si>
  <si>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</si>
  <si>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</si>
  <si>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</si>
  <si>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</si>
  <si>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</si>
  <si>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</si>
  <si>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</si>
  <si>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</si>
  <si>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</si>
  <si>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</si>
  <si>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</si>
  <si>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</si>
  <si>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</si>
  <si>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</si>
  <si>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</si>
  <si>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</si>
  <si>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</si>
  <si>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</si>
  <si>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</si>
  <si>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</si>
  <si>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</si>
  <si>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</si>
  <si>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</si>
  <si>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</si>
  <si>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</si>
  <si>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</si>
  <si>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</si>
  <si>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</si>
  <si>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</si>
  <si>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</si>
  <si>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</si>
  <si>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</si>
  <si>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</si>
  <si>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</si>
  <si>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</si>
  <si>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</si>
  <si>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</si>
  <si>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</si>
  <si>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</si>
  <si>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</si>
  <si>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</si>
  <si>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</si>
  <si>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</si>
  <si>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</si>
  <si>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</si>
  <si>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</si>
  <si>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</si>
  <si>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</si>
  <si>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</si>
  <si>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</si>
  <si>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</si>
  <si>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</si>
  <si>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</si>
  <si>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</si>
  <si>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</si>
  <si>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</si>
  <si>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</si>
  <si>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</si>
  <si>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</si>
  <si>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</si>
  <si>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</si>
  <si>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</si>
  <si>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</si>
  <si>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</si>
  <si>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</si>
  <si>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</si>
  <si>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</si>
  <si>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</si>
  <si>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</si>
  <si>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</si>
  <si>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</si>
  <si>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</si>
  <si>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</si>
  <si>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</si>
  <si>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</si>
  <si>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</si>
  <si>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</si>
  <si>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</si>
  <si>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</si>
  <si>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</si>
  <si>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</si>
  <si>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</si>
  <si>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</si>
  <si>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</si>
  <si>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</si>
  <si>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</si>
  <si>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</si>
  <si>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</si>
  <si>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</si>
  <si>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</si>
  <si>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</si>
  <si>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</si>
  <si>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</si>
  <si>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</si>
  <si>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</si>
  <si>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</si>
  <si>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</si>
  <si>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</si>
  <si>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</si>
  <si>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</si>
  <si>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</si>
  <si>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</si>
  <si>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</si>
  <si>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</si>
  <si>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</si>
  <si>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</si>
  <si>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</si>
  <si>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</si>
  <si>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</si>
  <si>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</si>
  <si>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</si>
  <si>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</si>
  <si>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</si>
  <si>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</si>
  <si>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</si>
  <si>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</si>
  <si>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</si>
  <si>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</si>
  <si>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</si>
  <si>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</si>
  <si>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</si>
  <si>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</si>
  <si>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</si>
  <si>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</si>
  <si>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</si>
  <si>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</si>
  <si>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</si>
  <si>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</si>
  <si>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</si>
  <si>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</si>
  <si>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</si>
  <si>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</si>
  <si>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</si>
  <si>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</si>
  <si>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</si>
  <si>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</si>
  <si>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</si>
  <si>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</si>
  <si>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</si>
  <si>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</si>
  <si>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</si>
  <si>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</si>
  <si>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</si>
  <si>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</si>
  <si>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</si>
  <si>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</si>
  <si>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</si>
  <si>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</si>
  <si>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</si>
  <si>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</si>
  <si>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</si>
  <si>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</si>
  <si>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</si>
  <si>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</si>
  <si>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</si>
  <si>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</si>
  <si>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</si>
  <si>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</si>
  <si>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</si>
  <si>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</si>
  <si>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</si>
  <si>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</si>
  <si>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</si>
  <si>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</si>
  <si>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</si>
  <si>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</si>
  <si>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</si>
  <si>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</si>
  <si>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</si>
  <si>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</si>
  <si>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</si>
  <si>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</si>
  <si>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</si>
  <si>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</si>
  <si>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</si>
  <si>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</si>
  <si>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</si>
  <si>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</si>
  <si>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</si>
  <si>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</si>
  <si>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</si>
  <si>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</si>
  <si>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</si>
  <si>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</si>
  <si>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</si>
  <si>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</si>
  <si>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</si>
  <si>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</si>
  <si>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</si>
  <si>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</si>
  <si>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</si>
  <si>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</si>
  <si>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</si>
  <si>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</si>
  <si>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</si>
  <si>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</si>
  <si>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</si>
  <si>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</si>
  <si>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</si>
  <si>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</si>
  <si>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</si>
  <si>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</si>
  <si>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</si>
  <si>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</si>
  <si>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</si>
  <si>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</si>
  <si>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</si>
  <si>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</si>
  <si>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</si>
  <si>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</si>
  <si>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</si>
  <si>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</si>
  <si>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</si>
  <si>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</si>
  <si>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</si>
  <si>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</si>
  <si>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</si>
  <si>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</si>
  <si>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</si>
  <si>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</si>
  <si>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</si>
  <si>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</si>
  <si>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</si>
  <si>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</si>
  <si>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</si>
  <si>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</si>
  <si>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</si>
  <si>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</si>
  <si>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</si>
  <si>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</si>
  <si>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</si>
  <si>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</si>
  <si>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</si>
  <si>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</si>
  <si>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</si>
  <si>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</si>
  <si>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</si>
  <si>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</si>
  <si>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</si>
  <si>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</si>
  <si>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</si>
  <si>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</si>
  <si>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</si>
  <si>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</si>
  <si>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</si>
  <si>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</si>
  <si>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</si>
  <si>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</si>
  <si>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</si>
  <si>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</si>
  <si>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</si>
  <si>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</si>
  <si>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</si>
  <si>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</si>
  <si>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</si>
  <si>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</si>
  <si>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</si>
  <si>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</si>
  <si>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</si>
  <si>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</si>
  <si>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</si>
  <si>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</si>
  <si>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</si>
  <si>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</si>
  <si>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</si>
  <si>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</si>
  <si>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</si>
  <si>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</si>
  <si>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</si>
  <si>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</si>
  <si>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</si>
  <si>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</si>
  <si>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</si>
  <si>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</si>
  <si>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</si>
  <si>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</si>
  <si>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</si>
  <si>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</si>
  <si>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</si>
  <si>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</si>
  <si>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</si>
  <si>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</si>
  <si>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</si>
  <si>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</si>
  <si>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</si>
  <si>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</si>
  <si>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</si>
  <si>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</si>
  <si>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</si>
  <si>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</si>
  <si>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</si>
  <si>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</si>
  <si>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</si>
  <si>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</si>
  <si>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</si>
  <si>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</si>
  <si>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</si>
  <si>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</si>
  <si>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</si>
  <si>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</si>
  <si>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</si>
  <si>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</si>
  <si>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</si>
  <si>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</si>
  <si>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</si>
  <si>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</si>
  <si>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</si>
  <si>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</si>
  <si>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</si>
  <si>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</si>
  <si>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</si>
  <si>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</si>
  <si>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</si>
  <si>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</si>
  <si>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</si>
  <si>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</si>
  <si>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</si>
  <si>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</si>
  <si>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</si>
  <si>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</si>
  <si>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</si>
  <si>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</si>
  <si>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</si>
  <si>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</si>
  <si>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</si>
  <si>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</si>
  <si>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</si>
  <si>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</si>
  <si>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</si>
  <si>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</si>
  <si>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</si>
  <si>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</si>
  <si>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</si>
  <si>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</si>
  <si>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</si>
  <si>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</si>
  <si>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</si>
  <si>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</si>
  <si>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</si>
  <si>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</si>
  <si>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</si>
  <si>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</si>
  <si>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</si>
  <si>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</si>
  <si>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</si>
  <si>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</si>
  <si>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</si>
  <si>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</si>
  <si>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</si>
  <si>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</si>
  <si>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</si>
  <si>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</si>
  <si>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</si>
  <si>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</si>
  <si>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</si>
  <si>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</si>
  <si>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</si>
  <si>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</si>
  <si>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</si>
  <si>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</si>
  <si>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</si>
  <si>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</si>
  <si>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</si>
  <si>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</si>
  <si>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</si>
  <si>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</si>
  <si>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</si>
  <si>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</si>
  <si>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</si>
  <si>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</si>
  <si>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</si>
  <si>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</si>
  <si>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</si>
  <si>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</si>
  <si>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</si>
  <si>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</si>
  <si>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</si>
  <si>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</si>
  <si>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</si>
  <si>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</si>
  <si>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</si>
  <si>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</si>
  <si>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</si>
  <si>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</si>
  <si>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</si>
  <si>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</si>
  <si>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</si>
  <si>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</si>
  <si>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</si>
  <si>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</si>
  <si>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</si>
  <si>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</si>
  <si>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</si>
  <si>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</si>
  <si>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</si>
  <si>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</si>
  <si>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</si>
  <si>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</si>
  <si>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</si>
  <si>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</si>
  <si>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</si>
  <si>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</si>
  <si>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</si>
  <si>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</si>
  <si>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</si>
  <si>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</si>
  <si>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</si>
  <si>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</si>
  <si>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</si>
  <si>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</si>
  <si>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</si>
  <si>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</si>
  <si>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</si>
  <si>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</si>
  <si>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</si>
  <si>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</si>
  <si>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</si>
  <si>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</si>
  <si>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</si>
  <si>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</si>
  <si>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</si>
  <si>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</si>
  <si>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</si>
  <si>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</si>
  <si>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</si>
  <si>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</si>
  <si>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</si>
  <si>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</si>
  <si>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</si>
  <si>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</si>
  <si>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</si>
  <si>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</si>
  <si>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</si>
  <si>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</si>
  <si>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</si>
  <si>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</si>
  <si>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</si>
  <si>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</si>
  <si>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</si>
  <si>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</si>
  <si>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</si>
  <si>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</si>
  <si>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</si>
  <si>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</si>
  <si>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</si>
  <si>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</si>
  <si>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</si>
  <si>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</si>
  <si>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</si>
  <si>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</si>
  <si>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</si>
  <si>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</si>
  <si>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</si>
  <si>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</si>
  <si>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</si>
  <si>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</si>
  <si>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</si>
  <si>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</si>
  <si>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</si>
  <si>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</si>
  <si>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</si>
  <si>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</si>
  <si>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</si>
  <si>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</si>
  <si>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</si>
  <si>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</si>
  <si>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</si>
  <si>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</si>
  <si>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</si>
  <si>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</si>
  <si>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</si>
  <si>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</si>
  <si>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</si>
  <si>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</si>
  <si>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</si>
  <si>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</si>
  <si>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</si>
  <si>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</si>
  <si>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</si>
  <si>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</si>
  <si>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</si>
  <si>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</si>
  <si>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</si>
  <si>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</si>
  <si>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</si>
  <si>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</si>
  <si>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</si>
  <si>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</si>
  <si>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</si>
  <si>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</si>
  <si>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</si>
  <si>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</si>
  <si>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</si>
  <si>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</si>
  <si>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</si>
  <si>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</si>
  <si>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</si>
  <si>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</si>
  <si>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</si>
  <si>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</si>
  <si>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</si>
  <si>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</si>
  <si>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</si>
  <si>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</si>
  <si>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</si>
  <si>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</si>
  <si>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</si>
  <si>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</si>
  <si>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</si>
  <si>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</si>
  <si>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</si>
  <si>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</si>
  <si>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</si>
  <si>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</si>
  <si>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</si>
  <si>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</si>
  <si>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</si>
  <si>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</si>
  <si>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</si>
  <si>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</si>
  <si>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</si>
  <si>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</si>
  <si>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</si>
  <si>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</si>
  <si>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</si>
  <si>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</si>
  <si>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</si>
  <si>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</si>
  <si>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</si>
  <si>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</si>
  <si>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</si>
  <si>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</si>
  <si>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</si>
  <si>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</si>
  <si>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</si>
  <si>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</si>
  <si>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</si>
  <si>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</si>
  <si>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</si>
  <si>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</si>
  <si>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</si>
  <si>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</si>
  <si>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</si>
  <si>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</si>
  <si>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</si>
  <si>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</si>
  <si>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</si>
  <si>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</si>
  <si>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</si>
  <si>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</si>
  <si>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</si>
  <si>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</si>
  <si>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</si>
  <si>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</si>
  <si>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</si>
  <si>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</si>
  <si>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</si>
  <si>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</si>
  <si>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</si>
  <si>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</si>
  <si>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</si>
  <si>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</si>
  <si>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</si>
  <si>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</si>
  <si>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</si>
  <si>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</si>
  <si>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</si>
  <si>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</si>
  <si>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</si>
  <si>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</si>
  <si>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</si>
  <si>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</si>
  <si>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</si>
  <si>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</si>
  <si>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</si>
  <si>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</si>
  <si>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</si>
  <si>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</si>
  <si>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</si>
  <si>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</si>
  <si>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</si>
  <si>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</si>
  <si>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</si>
  <si>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</si>
  <si>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</si>
  <si>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</si>
  <si>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</si>
  <si>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</si>
  <si>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</si>
  <si>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</si>
  <si>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</si>
  <si>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</si>
  <si>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</si>
  <si>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</si>
  <si>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</si>
  <si>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</si>
  <si>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</si>
  <si>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</si>
  <si>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</si>
  <si>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</si>
  <si>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</si>
  <si>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</si>
  <si>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</si>
  <si>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</si>
  <si>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</si>
  <si>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</si>
  <si>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</si>
  <si>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</si>
  <si>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</si>
  <si>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</si>
  <si>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</si>
  <si>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</si>
  <si>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</si>
  <si>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</si>
  <si>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</si>
  <si>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</si>
  <si>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</si>
  <si>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</si>
  <si>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</si>
  <si>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</si>
  <si>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</si>
  <si>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</si>
  <si>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</si>
  <si>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</si>
  <si>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</si>
  <si>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</si>
  <si>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</si>
  <si>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</si>
  <si>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</si>
  <si>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</si>
  <si>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</si>
  <si>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</si>
  <si>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</si>
  <si>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</si>
  <si>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</si>
  <si>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</si>
  <si>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</si>
  <si>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</si>
  <si>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</si>
  <si>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</si>
  <si>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</si>
  <si>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</si>
  <si>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</si>
  <si>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</si>
  <si>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</si>
  <si>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</si>
  <si>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</si>
  <si>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</si>
  <si>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</si>
  <si>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</si>
  <si>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</si>
  <si>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</si>
  <si>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</si>
  <si>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</si>
  <si>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</si>
  <si>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</si>
  <si>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</si>
  <si>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</si>
  <si>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</si>
  <si>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</si>
  <si>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</si>
  <si>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</si>
  <si>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</si>
  <si>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</si>
  <si>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</si>
  <si>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</si>
  <si>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</si>
  <si>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</si>
  <si>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</si>
  <si>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</si>
  <si>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</si>
  <si>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</si>
  <si>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</si>
  <si>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</si>
  <si>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</si>
  <si>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</si>
  <si>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</si>
  <si>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</si>
  <si>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</si>
  <si>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</si>
  <si>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</si>
  <si>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</si>
  <si>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</si>
  <si>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</si>
  <si>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</si>
  <si>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</si>
  <si>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</si>
  <si>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</si>
  <si>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</si>
  <si>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</si>
  <si>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</si>
  <si>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</si>
  <si>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</si>
  <si>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</si>
  <si>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</si>
  <si>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</si>
  <si>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</si>
  <si>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</si>
  <si>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Foetus weight</t>
  </si>
  <si>
    <t>Prior M/D</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</si>
  <si>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</si>
  <si>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</si>
  <si>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</si>
  <si>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</si>
  <si>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</si>
  <si>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</si>
  <si>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</si>
  <si>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</si>
  <si>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</si>
  <si>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</si>
  <si>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</si>
  <si>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N %</t>
  </si>
  <si>
    <t>propn of N that is urea</t>
  </si>
  <si>
    <t>at seeding</t>
  </si>
  <si>
    <t>late cer</t>
  </si>
  <si>
    <t>late can</t>
  </si>
  <si>
    <t>propn urea</t>
  </si>
  <si>
    <t>cereals</t>
  </si>
  <si>
    <t>canola</t>
  </si>
  <si>
    <t>pulse</t>
  </si>
  <si>
    <t>pastures</t>
  </si>
  <si>
    <t>Residue Burning</t>
  </si>
  <si>
    <t>Date of residue burning</t>
  </si>
  <si>
    <t>Proportion of harvested area that is burnt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</si>
</sst>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2">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9" fontId="16" fillId="13" borderId="0" xfId="3" applyNumberFormat="1" applyBorder="1">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2"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10.1796875" style="66" bestFit="1" customWidth="1"/>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2" t="s">
        <v>1263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1251</v>
      </c>
      <c r="Q15" s="33"/>
      <c r="R15" s="33"/>
      <c r="S15" s="33"/>
      <c r="T15" s="35" t="s">
        <v>1195</v>
      </c>
      <c r="U15" s="33"/>
      <c r="V15" s="33"/>
      <c r="W15" s="17"/>
      <c r="X15" s="9"/>
      <c r="Y15" s="9"/>
      <c r="Z15" s="9"/>
    </row>
    <row r="16" spans="1:26" customFormat="1" ht="12" customHeight="1" outlineLevel="1" x14ac:dyDescent="0.35">
      <c r="A16" s="7"/>
      <c r="B16" s="8"/>
      <c r="C16" s="18"/>
      <c r="D16" s="18"/>
      <c r="E16" s="18"/>
      <c r="F16" s="27"/>
      <c r="G16" t="s">
        <v>1015</v>
      </c>
      <c r="H16" s="33" t="s">
        <v>1252</v>
      </c>
      <c r="I16" t="s">
        <v>1253</v>
      </c>
      <c r="K16" t="s">
        <v>1022</v>
      </c>
      <c r="L16" s="33" t="s">
        <v>1252</v>
      </c>
      <c r="M16" t="s">
        <v>1253</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946</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821</v>
      </c>
      <c r="L19" s="208" t="b">
        <v>1</v>
      </c>
      <c r="M19" s="870" t="b">
        <v>1</v>
      </c>
      <c r="N19" s="33"/>
      <c r="O19" s="499"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341</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342</v>
      </c>
      <c r="L21" s="208" t="b">
        <v>0</v>
      </c>
      <c r="M21" s="243" t="b">
        <v>0</v>
      </c>
      <c r="N21" s="33"/>
      <c r="O21" s="499"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1017</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229</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343</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947</v>
      </c>
      <c r="H25" s="208" t="b">
        <v>1</v>
      </c>
      <c r="I25" s="208" t="b">
        <v>1</v>
      </c>
      <c r="K25" s="692" t="s">
        <v>1129</v>
      </c>
      <c r="L25" s="208" t="b">
        <v>1</v>
      </c>
      <c r="M25" s="208" t="b">
        <v>1</v>
      </c>
      <c r="N25" s="33"/>
      <c r="O25" s="499"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221</v>
      </c>
      <c r="H26" s="208" t="b">
        <v>1</v>
      </c>
      <c r="I26" s="208" t="b">
        <v>1</v>
      </c>
      <c r="K26" s="692" t="s">
        <v>77</v>
      </c>
      <c r="L26" s="208" t="b">
        <v>1</v>
      </c>
      <c r="M26" s="208" t="b">
        <v>1</v>
      </c>
      <c r="N26" s="33"/>
      <c r="O26" s="499"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344</v>
      </c>
      <c r="L27" s="208" t="b">
        <v>0</v>
      </c>
      <c r="M27" s="208" t="b">
        <v>0</v>
      </c>
      <c r="N27" s="33"/>
      <c r="O27" s="499"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949</v>
      </c>
      <c r="H28" s="208" t="b">
        <v>1</v>
      </c>
      <c r="I28" s="208" t="b">
        <v>1</v>
      </c>
      <c r="K28" s="692" t="s">
        <v>1018</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228</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345</v>
      </c>
      <c r="L30" s="208" t="b">
        <v>0</v>
      </c>
      <c r="M30" s="208" t="b">
        <v>0</v>
      </c>
      <c r="N30" s="33"/>
      <c r="O30" s="499"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945</v>
      </c>
      <c r="H31" s="208" t="b">
        <v>1</v>
      </c>
      <c r="I31" s="208" t="b">
        <v>1</v>
      </c>
      <c r="K31" s="693" t="s">
        <v>1019</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226</v>
      </c>
      <c r="L32" s="208" t="b">
        <v>0</v>
      </c>
      <c r="M32" s="208" t="b">
        <v>0</v>
      </c>
      <c r="N32" s="33"/>
      <c r="O32" s="499"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948</v>
      </c>
      <c r="H33" s="208" t="b">
        <v>1</v>
      </c>
      <c r="I33" s="208" t="b">
        <v>1</v>
      </c>
      <c r="K33" s="693" t="s">
        <v>346</v>
      </c>
      <c r="L33" s="208" t="b">
        <v>0</v>
      </c>
      <c r="M33" s="208" t="b">
        <v>0</v>
      </c>
      <c r="N33" s="33"/>
      <c r="O33" s="499"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1020</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227</v>
      </c>
      <c r="L35" s="208" t="b">
        <v>0</v>
      </c>
      <c r="M35" s="208" t="b">
        <v>0</v>
      </c>
      <c r="N35" s="33"/>
      <c r="O35" s="499"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6" t="s">
        <v>1269</v>
      </c>
      <c r="J68" s="886" t="s">
        <v>1270</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383</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91" t="s">
        <v>917</v>
      </c>
      <c r="O106" s="25"/>
      <c r="P106" s="726" t="s">
        <v>916</v>
      </c>
      <c r="Q106" s="726"/>
      <c r="R106" s="726"/>
      <c r="S106" s="25"/>
      <c r="T106" s="23" t="s">
        <v>974</v>
      </c>
      <c r="U106" s="23"/>
      <c r="V106" s="726" t="s">
        <v>916</v>
      </c>
      <c r="W106" s="726"/>
      <c r="X106" s="726"/>
      <c r="Y106" s="25"/>
      <c r="Z106" s="23" t="s">
        <v>974</v>
      </c>
      <c r="AA106" s="23"/>
      <c r="AB106" s="23" t="s">
        <v>1201</v>
      </c>
      <c r="AC106" s="23"/>
      <c r="AD106" s="23"/>
      <c r="AE106" s="135" t="s">
        <v>1198</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2"/>
      <c r="O107" s="25"/>
      <c r="P107" s="25" t="s">
        <v>957</v>
      </c>
      <c r="Q107" s="25" t="s">
        <v>958</v>
      </c>
      <c r="R107" s="25" t="s">
        <v>914</v>
      </c>
      <c r="S107" s="25"/>
      <c r="T107" s="23"/>
      <c r="U107" s="23"/>
      <c r="V107" s="25" t="s">
        <v>957</v>
      </c>
      <c r="W107" s="25" t="s">
        <v>958</v>
      </c>
      <c r="X107" s="25" t="s">
        <v>914</v>
      </c>
      <c r="Y107" s="25"/>
      <c r="Z107" s="23"/>
      <c r="AA107" s="23"/>
      <c r="AB107" s="23" t="s">
        <v>1199</v>
      </c>
      <c r="AC107" s="23" t="s">
        <v>1200</v>
      </c>
      <c r="AD107" s="23"/>
      <c r="AE107" s="23" t="s">
        <v>1196</v>
      </c>
      <c r="AF107" s="23" t="s">
        <v>1197</v>
      </c>
      <c r="AG107" s="17"/>
      <c r="AH107" s="9"/>
      <c r="AI107" s="9"/>
      <c r="AJ107" s="9"/>
    </row>
    <row r="108" spans="1:36" customFormat="1" ht="12" customHeight="1" outlineLevel="1" x14ac:dyDescent="0.35">
      <c r="A108" s="7"/>
      <c r="B108" s="8"/>
      <c r="C108" s="18"/>
      <c r="D108" s="18"/>
      <c r="E108" s="18"/>
      <c r="F108" s="27"/>
      <c r="G108" s="208" t="b">
        <v>1</v>
      </c>
      <c r="J108" s="164" t="s">
        <v>1083</v>
      </c>
      <c r="K108" s="501" t="s">
        <v>819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1084</v>
      </c>
      <c r="K109" s="502" t="s">
        <v>397</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2" t="s">
        <v>790</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2" t="s">
        <v>791</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2" t="s">
        <v>792</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2" t="s">
        <v>793</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1089</v>
      </c>
      <c r="K114" s="502" t="s">
        <v>794</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2" t="s">
        <v>795</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2" t="s">
        <v>796</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1092</v>
      </c>
      <c r="K117" s="503" t="s">
        <v>797</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1229</v>
      </c>
      <c r="L31" s="30"/>
      <c r="N31" t="s">
        <v>1230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637" zoomScale="87" zoomScaleNormal="87" workbookViewId="0">
      <selection activeCell="H524" sqref="H524:K5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1236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7" t="s">
        <v>1276</v>
      </c>
      <c r="I99" s="897"/>
      <c r="J99" s="897"/>
      <c r="K99" s="23"/>
      <c r="L99" s="23"/>
      <c r="M99" s="898" t="s">
        <v>1240</v>
      </c>
      <c r="N99" s="898"/>
      <c r="O99" s="898"/>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4" t="s">
        <v>1277</v>
      </c>
      <c r="I117" s="894"/>
      <c r="J117" s="894"/>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1243</v>
      </c>
      <c r="I119" s="25" t="s">
        <v>1244</v>
      </c>
      <c r="J119" s="25"/>
      <c r="K119" s="23" t="s">
        <v>1245</v>
      </c>
      <c r="L119" s="25"/>
      <c r="M119" s="25"/>
      <c r="N119" s="25"/>
      <c r="O119" s="25" t="s">
        <v>1243</v>
      </c>
      <c r="P119" s="25" t="s">
        <v>1244</v>
      </c>
      <c r="Q119" s="25"/>
      <c r="R119" s="23" t="s">
        <v>1245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72.400000000000006</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45.12</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72.400000000000006</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72.400000000000006</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65.160000000000011</v>
      </c>
      <c r="I125" s="697">
        <f>I126*$T$759+I124*(1-$T$759)</f>
        <v>4.5119999999999996</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45.12</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72.400000000000006</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72.400000000000006</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45.12</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72.400000000000006</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65.160000000000011</v>
      </c>
      <c r="I131" s="697">
        <f>I132*$T$773+I130*(1-$T$773)</f>
        <v>4.5119999999999996</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45.12</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72.400000000000006</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65.160000000000011</v>
      </c>
      <c r="I134" s="697">
        <f>I135*$T$776+I133*(1-$T$776)</f>
        <v>4.5119999999999996</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45.12</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72.400000000000006</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65.160000000000011</v>
      </c>
      <c r="I137" s="697">
        <f>I138*$T$782+I136*(1-$T$782)</f>
        <v>4.5119999999999996</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45.12</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t="s">
        <v>789</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1222</v>
      </c>
      <c r="L161" s="699" t="s">
        <v>223</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151</v>
      </c>
      <c r="I162" s="699" t="s">
        <v>151</v>
      </c>
      <c r="J162" s="699" t="s">
        <v>151</v>
      </c>
      <c r="K162" s="699" t="s">
        <v>151</v>
      </c>
      <c r="L162" s="699" t="s">
        <v>1218</v>
      </c>
      <c r="M162" s="699" t="s">
        <v>821</v>
      </c>
      <c r="N162" t="b">
        <f>AND(COUNTIF(G163:$G$225,G162))</f>
        <v>0</v>
      </c>
      <c r="O162" s="34" t="s">
        <v>1194</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151</v>
      </c>
      <c r="I163" s="699" t="s">
        <v>151</v>
      </c>
      <c r="J163" s="699" t="s">
        <v>151</v>
      </c>
      <c r="K163" s="699" t="s">
        <v>151</v>
      </c>
      <c r="L163" s="699" t="s">
        <v>1219</v>
      </c>
      <c r="M163" s="699" t="s">
        <v>821</v>
      </c>
      <c r="N163" t="b">
        <f>AND(COUNTIF(G164:$G$225,G163))</f>
        <v>0</v>
      </c>
      <c r="O163" s="34" t="s">
        <v>1194</v>
      </c>
      <c r="Q163" s="252" t="b">
        <v>1</v>
      </c>
      <c r="AX163" s="17"/>
      <c r="AY163" s="9"/>
      <c r="AZ163" s="9"/>
      <c r="BA163" s="9"/>
    </row>
    <row r="164" spans="1:53" ht="14.5" outlineLevel="1" x14ac:dyDescent="0.35">
      <c r="A164" s="7"/>
      <c r="B164" s="8"/>
      <c r="C164" s="18"/>
      <c r="D164" s="18"/>
      <c r="E164" s="18"/>
      <c r="F164" s="27"/>
      <c r="G164" t="str">
        <f t="shared" si="17"/>
        <v>GGGAg2Na2</v>
      </c>
      <c r="H164" s="699" t="s">
        <v>151</v>
      </c>
      <c r="I164" s="699" t="s">
        <v>151</v>
      </c>
      <c r="J164" s="699" t="s">
        <v>151</v>
      </c>
      <c r="K164" s="699" t="s">
        <v>1221</v>
      </c>
      <c r="L164" s="699" t="s">
        <v>78</v>
      </c>
      <c r="M164" s="699" t="s">
        <v>821</v>
      </c>
      <c r="N164" t="b">
        <f>AND(COUNTIF(G165:$G$225,G164))</f>
        <v>0</v>
      </c>
      <c r="O164" s="34" t="s">
        <v>1194</v>
      </c>
      <c r="Q164" s="252" t="b">
        <v>1</v>
      </c>
      <c r="AX164" s="17"/>
      <c r="AY164" s="9"/>
      <c r="AZ164" s="9"/>
      <c r="BA164" s="9"/>
    </row>
    <row r="165" spans="1:53" ht="14.5" outlineLevel="1" x14ac:dyDescent="0.35">
      <c r="A165" s="7"/>
      <c r="B165" s="8"/>
      <c r="C165" s="18"/>
      <c r="D165" s="18"/>
      <c r="E165" s="18"/>
      <c r="F165" s="27"/>
      <c r="G165" t="str">
        <f t="shared" si="17"/>
        <v>GGGAg2Ea2</v>
      </c>
      <c r="H165" s="699" t="s">
        <v>151</v>
      </c>
      <c r="I165" s="699" t="s">
        <v>151</v>
      </c>
      <c r="J165" s="699" t="s">
        <v>151</v>
      </c>
      <c r="K165" s="699" t="s">
        <v>1221</v>
      </c>
      <c r="L165" s="699" t="s">
        <v>79</v>
      </c>
      <c r="M165" s="699" t="s">
        <v>821</v>
      </c>
      <c r="N165" t="b">
        <f>AND(COUNTIF(G166:$G$225,G165))</f>
        <v>0</v>
      </c>
      <c r="O165" s="34" t="s">
        <v>1194</v>
      </c>
      <c r="Q165" s="252" t="b">
        <v>1</v>
      </c>
      <c r="AX165" s="17"/>
      <c r="AY165" s="9"/>
      <c r="AZ165" s="9"/>
      <c r="BA165" s="9"/>
    </row>
    <row r="166" spans="1:53" ht="14.5" outlineLevel="1" x14ac:dyDescent="0.35">
      <c r="A166" s="7"/>
      <c r="B166" s="8"/>
      <c r="C166" s="18"/>
      <c r="D166" s="18"/>
      <c r="E166" s="18"/>
      <c r="F166" s="27"/>
      <c r="G166" t="str">
        <f t="shared" si="17"/>
        <v>GGGAg2OFa2</v>
      </c>
      <c r="H166" s="699" t="s">
        <v>151</v>
      </c>
      <c r="I166" s="699" t="s">
        <v>151</v>
      </c>
      <c r="J166" s="699" t="s">
        <v>151</v>
      </c>
      <c r="K166" s="699" t="s">
        <v>1221</v>
      </c>
      <c r="L166" s="699" t="s">
        <v>152</v>
      </c>
      <c r="M166" s="699" t="s">
        <v>821</v>
      </c>
      <c r="N166" t="b">
        <f>AND(COUNTIF(G167:$G$225,G166))</f>
        <v>0</v>
      </c>
      <c r="O166" s="34" t="s">
        <v>1194</v>
      </c>
      <c r="Q166" s="252" t="b">
        <v>1</v>
      </c>
      <c r="AX166" s="17"/>
      <c r="AY166" s="9"/>
      <c r="AZ166" s="9"/>
      <c r="BA166" s="9"/>
    </row>
    <row r="167" spans="1:53" ht="14.5" outlineLevel="1" x14ac:dyDescent="0.35">
      <c r="A167" s="7"/>
      <c r="B167" s="8"/>
      <c r="C167" s="18"/>
      <c r="D167" s="18"/>
      <c r="E167" s="18"/>
      <c r="F167" s="27"/>
      <c r="G167" t="str">
        <f t="shared" si="17"/>
        <v>GGGC1Na2</v>
      </c>
      <c r="H167" s="699" t="s">
        <v>151</v>
      </c>
      <c r="I167" s="699" t="s">
        <v>151</v>
      </c>
      <c r="J167" s="699" t="s">
        <v>151</v>
      </c>
      <c r="K167" s="699" t="s">
        <v>224</v>
      </c>
      <c r="L167" s="699" t="s">
        <v>78</v>
      </c>
      <c r="M167" s="699" t="s">
        <v>821</v>
      </c>
      <c r="N167" t="b">
        <f>AND(COUNTIF(G168:$G$225,G167))</f>
        <v>0</v>
      </c>
      <c r="O167" s="34" t="s">
        <v>1194</v>
      </c>
      <c r="Q167" s="252" t="b">
        <v>1</v>
      </c>
      <c r="AX167" s="17"/>
      <c r="AY167" s="9"/>
      <c r="AZ167" s="9"/>
      <c r="BA167" s="9"/>
    </row>
    <row r="168" spans="1:53" ht="14.5" outlineLevel="1" x14ac:dyDescent="0.35">
      <c r="A168" s="7"/>
      <c r="B168" s="8"/>
      <c r="C168" s="18"/>
      <c r="D168" s="18"/>
      <c r="E168" s="18"/>
      <c r="F168" s="27"/>
      <c r="G168" t="str">
        <f t="shared" si="17"/>
        <v>GGGC1Ea2</v>
      </c>
      <c r="H168" s="699" t="s">
        <v>151</v>
      </c>
      <c r="I168" s="699" t="s">
        <v>151</v>
      </c>
      <c r="J168" s="699" t="s">
        <v>151</v>
      </c>
      <c r="K168" s="699" t="s">
        <v>224</v>
      </c>
      <c r="L168" s="699" t="s">
        <v>79</v>
      </c>
      <c r="M168" s="699" t="s">
        <v>821</v>
      </c>
      <c r="N168" t="b">
        <f>AND(COUNTIF(G169:$G$225,G168))</f>
        <v>0</v>
      </c>
      <c r="O168" s="34" t="s">
        <v>1194</v>
      </c>
      <c r="Q168" s="252" t="b">
        <v>1</v>
      </c>
      <c r="AX168" s="17"/>
      <c r="AY168" s="9"/>
      <c r="AZ168" s="9"/>
      <c r="BA168" s="9"/>
    </row>
    <row r="169" spans="1:53" ht="14.5" outlineLevel="1" x14ac:dyDescent="0.35">
      <c r="A169" s="7"/>
      <c r="B169" s="8"/>
      <c r="C169" s="18"/>
      <c r="D169" s="18"/>
      <c r="E169" s="18"/>
      <c r="F169" s="27"/>
      <c r="G169" t="str">
        <f t="shared" si="17"/>
        <v>GGGC1Pa2</v>
      </c>
      <c r="H169" s="699" t="s">
        <v>151</v>
      </c>
      <c r="I169" s="699" t="s">
        <v>151</v>
      </c>
      <c r="J169" s="699" t="s">
        <v>151</v>
      </c>
      <c r="K169" s="699" t="s">
        <v>224</v>
      </c>
      <c r="L169" s="699" t="s">
        <v>80</v>
      </c>
      <c r="M169" s="699" t="s">
        <v>821</v>
      </c>
      <c r="N169" t="b">
        <f>AND(COUNTIF(G170:$G$225,G169))</f>
        <v>0</v>
      </c>
      <c r="O169" s="34" t="s">
        <v>1194</v>
      </c>
      <c r="Q169" s="252" t="b">
        <v>1</v>
      </c>
      <c r="AX169" s="17"/>
      <c r="AY169" s="9"/>
      <c r="AZ169" s="9"/>
      <c r="BA169" s="9"/>
    </row>
    <row r="170" spans="1:53" ht="14.5" outlineLevel="1" x14ac:dyDescent="0.35">
      <c r="A170" s="7"/>
      <c r="B170" s="8"/>
      <c r="C170" s="18"/>
      <c r="D170" s="18"/>
      <c r="E170" s="18"/>
      <c r="F170" s="27"/>
      <c r="G170" t="str">
        <f t="shared" si="17"/>
        <v>GGGC1OFa2</v>
      </c>
      <c r="H170" s="699" t="s">
        <v>151</v>
      </c>
      <c r="I170" s="699" t="s">
        <v>151</v>
      </c>
      <c r="J170" s="699" t="s">
        <v>151</v>
      </c>
      <c r="K170" s="699" t="s">
        <v>224</v>
      </c>
      <c r="L170" s="699" t="s">
        <v>152</v>
      </c>
      <c r="M170" s="699" t="s">
        <v>821</v>
      </c>
      <c r="N170" t="b">
        <f>AND(COUNTIF(G171:$G$225,G170))</f>
        <v>0</v>
      </c>
      <c r="O170" s="34" t="s">
        <v>1194</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1185</v>
      </c>
      <c r="I171" s="699" t="s">
        <v>1185</v>
      </c>
      <c r="J171" s="699" t="s">
        <v>1185</v>
      </c>
      <c r="K171" s="699" t="s">
        <v>1185</v>
      </c>
      <c r="L171" s="699" t="s">
        <v>1185</v>
      </c>
      <c r="M171" s="700" t="s">
        <v>1129</v>
      </c>
      <c r="N171" t="b">
        <f>AND(COUNTIF(G172:$G$225,G171))</f>
        <v>0</v>
      </c>
      <c r="O171" s="34" t="s">
        <v>1186</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1259</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946</v>
      </c>
      <c r="N173" t="b">
        <f>AND(COUNTIF(G174:$G$225,G173))</f>
        <v>0</v>
      </c>
      <c r="O173" s="34" t="s">
        <v>1259</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1259</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945</v>
      </c>
      <c r="N175" t="b">
        <f>AND(COUNTIF(G176:$G$225,G175))</f>
        <v>0</v>
      </c>
      <c r="O175" s="34" t="s">
        <v>1259</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1259</v>
      </c>
      <c r="Q176" s="252" t="b">
        <v>1</v>
      </c>
      <c r="AX176" s="17"/>
      <c r="AY176" s="9"/>
      <c r="AZ176" s="9"/>
      <c r="BA176" s="9"/>
    </row>
    <row r="177" spans="1:53" ht="14.5" outlineLevel="1" x14ac:dyDescent="0.35">
      <c r="A177" s="7"/>
      <c r="B177" s="8"/>
      <c r="C177" s="18"/>
      <c r="D177" s="18"/>
      <c r="E177" s="18"/>
      <c r="F177" s="27"/>
      <c r="G177" t="str">
        <f t="shared" si="20"/>
        <v>YAAA2Nw</v>
      </c>
      <c r="H177" s="699" t="s">
        <v>353</v>
      </c>
      <c r="I177" s="699" t="s">
        <v>23</v>
      </c>
      <c r="J177" s="699" t="s">
        <v>23</v>
      </c>
      <c r="K177" s="699" t="s">
        <v>1222</v>
      </c>
      <c r="L177" s="699" t="s">
        <v>78</v>
      </c>
      <c r="M177" s="700" t="s">
        <v>65</v>
      </c>
      <c r="N177" t="b">
        <f>AND(COUNTIF(G178:$G$225,G177))</f>
        <v>0</v>
      </c>
      <c r="O177" s="34" t="s">
        <v>1259</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353</v>
      </c>
      <c r="I178" s="699" t="s">
        <v>23</v>
      </c>
      <c r="J178" s="699" t="s">
        <v>23</v>
      </c>
      <c r="K178" s="699" t="s">
        <v>1222</v>
      </c>
      <c r="L178" s="699" t="s">
        <v>78</v>
      </c>
      <c r="M178" s="700" t="s">
        <v>945</v>
      </c>
      <c r="N178" t="b">
        <f>AND(COUNTIF(G179:$G$225,G178))</f>
        <v>0</v>
      </c>
      <c r="O178" s="34" t="s">
        <v>1259</v>
      </c>
      <c r="Q178" s="252" t="b">
        <v>1</v>
      </c>
      <c r="AX178" s="17"/>
      <c r="AY178" s="9"/>
      <c r="AZ178" s="9"/>
      <c r="BA178" s="9"/>
    </row>
    <row r="179" spans="1:53" ht="14.5" outlineLevel="1" x14ac:dyDescent="0.35">
      <c r="A179" s="7"/>
      <c r="B179" s="8"/>
      <c r="C179" s="18"/>
      <c r="D179" s="18"/>
      <c r="E179" s="18"/>
      <c r="F179" s="27"/>
      <c r="G179" t="str">
        <f t="shared" si="20"/>
        <v>YYAA2A1z</v>
      </c>
      <c r="H179" s="699" t="s">
        <v>353</v>
      </c>
      <c r="I179" s="699" t="s">
        <v>353</v>
      </c>
      <c r="J179" s="699" t="s">
        <v>23</v>
      </c>
      <c r="K179" s="699" t="s">
        <v>1222</v>
      </c>
      <c r="L179" s="699" t="s">
        <v>223</v>
      </c>
      <c r="M179" s="700" t="s">
        <v>73</v>
      </c>
      <c r="N179" t="b">
        <f>AND(COUNTIF(G180:$G$225,G179))</f>
        <v>0</v>
      </c>
      <c r="O179" s="34" t="s">
        <v>1259</v>
      </c>
      <c r="Q179" s="252" t="b">
        <v>1</v>
      </c>
      <c r="AX179" s="17"/>
      <c r="AY179" s="9"/>
      <c r="AZ179" s="9"/>
      <c r="BA179" s="9"/>
    </row>
    <row r="180" spans="1:53" ht="14.5" outlineLevel="1" x14ac:dyDescent="0.35">
      <c r="A180" s="7"/>
      <c r="B180" s="8"/>
      <c r="C180" s="18"/>
      <c r="D180" s="18"/>
      <c r="E180" s="18"/>
      <c r="F180" s="27"/>
      <c r="G180" t="str">
        <f t="shared" si="20"/>
        <v>YYBA2A1a</v>
      </c>
      <c r="H180" s="699" t="s">
        <v>353</v>
      </c>
      <c r="I180" s="699" t="s">
        <v>353</v>
      </c>
      <c r="J180" s="699" t="s">
        <v>14</v>
      </c>
      <c r="K180" s="699" t="s">
        <v>1222</v>
      </c>
      <c r="L180" s="699" t="s">
        <v>223</v>
      </c>
      <c r="M180" s="700" t="s">
        <v>71</v>
      </c>
      <c r="N180" t="b">
        <f>AND(COUNTIF(G181:$G$225,G180))</f>
        <v>0</v>
      </c>
      <c r="O180" s="34" t="s">
        <v>1259</v>
      </c>
      <c r="P180" s="34" t="s">
        <v>1262</v>
      </c>
      <c r="Q180" s="252" t="b">
        <v>1</v>
      </c>
      <c r="AX180" s="17"/>
      <c r="AY180" s="9"/>
      <c r="AZ180" s="9"/>
      <c r="BA180" s="9"/>
    </row>
    <row r="181" spans="1:53" ht="14.5" outlineLevel="1" x14ac:dyDescent="0.35">
      <c r="A181" s="7"/>
      <c r="B181" s="8"/>
      <c r="C181" s="18"/>
      <c r="D181" s="18"/>
      <c r="E181" s="18"/>
      <c r="F181" s="27"/>
      <c r="G181" t="str">
        <f t="shared" si="20"/>
        <v>YYWBA1a</v>
      </c>
      <c r="H181" s="699" t="s">
        <v>353</v>
      </c>
      <c r="I181" s="699" t="s">
        <v>353</v>
      </c>
      <c r="J181" s="699" t="s">
        <v>8</v>
      </c>
      <c r="K181" s="699" t="s">
        <v>14</v>
      </c>
      <c r="L181" s="699" t="s">
        <v>223</v>
      </c>
      <c r="M181" s="700" t="s">
        <v>71</v>
      </c>
      <c r="N181" t="b">
        <f>AND(COUNTIF(G182:$G$225,G181))</f>
        <v>0</v>
      </c>
      <c r="O181" s="34" t="s">
        <v>1259</v>
      </c>
      <c r="Q181" s="252" t="b">
        <v>1</v>
      </c>
      <c r="AX181" s="17"/>
      <c r="AY181" s="9"/>
      <c r="AZ181" s="9"/>
      <c r="BA181" s="9"/>
    </row>
    <row r="182" spans="1:53" ht="14.5" outlineLevel="1" x14ac:dyDescent="0.35">
      <c r="A182" s="7"/>
      <c r="B182" s="8"/>
      <c r="C182" s="18"/>
      <c r="D182" s="18"/>
      <c r="E182" s="18"/>
      <c r="F182" s="27"/>
      <c r="G182" t="str">
        <f t="shared" si="20"/>
        <v>YYFWBa</v>
      </c>
      <c r="H182" s="699" t="s">
        <v>353</v>
      </c>
      <c r="I182" s="699" t="s">
        <v>353</v>
      </c>
      <c r="J182" s="699" t="s">
        <v>10</v>
      </c>
      <c r="K182" s="699" t="s">
        <v>8</v>
      </c>
      <c r="L182" s="699" t="s">
        <v>14</v>
      </c>
      <c r="M182" s="700" t="s">
        <v>71</v>
      </c>
      <c r="N182" t="b">
        <f>AND(COUNTIF(G183:$G$225,G182))</f>
        <v>0</v>
      </c>
      <c r="O182" s="34" t="s">
        <v>1259</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1261</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947</v>
      </c>
      <c r="N184" t="b">
        <f>AND(COUNTIF(G185:$G$225,G184))</f>
        <v>0</v>
      </c>
      <c r="O184" s="34" t="s">
        <v>1261</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1222</v>
      </c>
      <c r="L185" s="699" t="s">
        <v>78</v>
      </c>
      <c r="M185" s="700" t="s">
        <v>68</v>
      </c>
      <c r="N185" t="b">
        <f>AND(COUNTIF(G186:$G$225,G185))</f>
        <v>0</v>
      </c>
      <c r="O185" s="34" t="s">
        <v>1261</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1222</v>
      </c>
      <c r="L186" s="699" t="s">
        <v>78</v>
      </c>
      <c r="M186" s="700" t="s">
        <v>946</v>
      </c>
      <c r="N186" t="b">
        <f>AND(COUNTIF(G187:$G$225,G186))</f>
        <v>0</v>
      </c>
      <c r="O186" s="34" t="s">
        <v>1261</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1222</v>
      </c>
      <c r="L187" s="699" t="s">
        <v>223</v>
      </c>
      <c r="M187" s="700" t="s">
        <v>73</v>
      </c>
      <c r="N187" t="b">
        <f>AND(COUNTIF(G188:$G$225,G187))</f>
        <v>0</v>
      </c>
      <c r="O187" s="34" t="s">
        <v>1261</v>
      </c>
      <c r="P187" s="34" t="s">
        <v>1262</v>
      </c>
      <c r="Q187" s="252" t="b">
        <v>1</v>
      </c>
      <c r="AX187" s="17"/>
      <c r="AY187" s="9"/>
      <c r="AZ187" s="9"/>
      <c r="BA187" s="9"/>
    </row>
    <row r="188" spans="1:53" ht="14.5" outlineLevel="1" x14ac:dyDescent="0.35">
      <c r="A188" s="7"/>
      <c r="B188" s="8"/>
      <c r="C188" s="18"/>
      <c r="D188" s="18"/>
      <c r="E188" s="18"/>
      <c r="F188" s="27"/>
      <c r="G188" t="str">
        <f t="shared" si="20"/>
        <v>YAAA2A1a</v>
      </c>
      <c r="H188" s="699" t="s">
        <v>353</v>
      </c>
      <c r="I188" s="699" t="s">
        <v>23</v>
      </c>
      <c r="J188" s="699" t="s">
        <v>23</v>
      </c>
      <c r="K188" s="699" t="s">
        <v>1222</v>
      </c>
      <c r="L188" s="699" t="s">
        <v>223</v>
      </c>
      <c r="M188" s="700" t="s">
        <v>71</v>
      </c>
      <c r="N188" t="b">
        <f>AND(COUNTIF(G189:$G$225,G188))</f>
        <v>0</v>
      </c>
      <c r="O188" s="34" t="s">
        <v>1261</v>
      </c>
      <c r="P188" s="34" t="s">
        <v>1262</v>
      </c>
      <c r="Q188" s="252" t="b">
        <v>1</v>
      </c>
      <c r="AX188" s="17"/>
      <c r="AY188" s="9"/>
      <c r="AZ188" s="9"/>
      <c r="BA188" s="9"/>
    </row>
    <row r="189" spans="1:53" ht="14.5" outlineLevel="1" x14ac:dyDescent="0.35">
      <c r="A189" s="7"/>
      <c r="B189" s="8"/>
      <c r="C189" s="18"/>
      <c r="D189" s="18"/>
      <c r="E189" s="18"/>
      <c r="F189" s="27"/>
      <c r="G189" t="str">
        <f t="shared" si="20"/>
        <v>YYAA2A1a</v>
      </c>
      <c r="H189" s="699" t="s">
        <v>353</v>
      </c>
      <c r="I189" s="699" t="s">
        <v>353</v>
      </c>
      <c r="J189" s="699" t="s">
        <v>23</v>
      </c>
      <c r="K189" s="699" t="s">
        <v>1222</v>
      </c>
      <c r="L189" s="699" t="s">
        <v>223</v>
      </c>
      <c r="M189" s="700" t="s">
        <v>71</v>
      </c>
      <c r="N189" t="b">
        <f>AND(COUNTIF(G190:$G$225,G189))</f>
        <v>0</v>
      </c>
      <c r="O189" s="34" t="s">
        <v>1261</v>
      </c>
      <c r="P189" s="34" t="s">
        <v>1262</v>
      </c>
      <c r="Q189" s="252" t="b">
        <v>1</v>
      </c>
      <c r="AX189" s="17"/>
      <c r="AY189" s="9"/>
      <c r="AZ189" s="9"/>
      <c r="BA189" s="9"/>
    </row>
    <row r="190" spans="1:53" ht="14.5" outlineLevel="1" x14ac:dyDescent="0.35">
      <c r="A190" s="7"/>
      <c r="B190" s="8"/>
      <c r="C190" s="18"/>
      <c r="D190" s="18"/>
      <c r="E190" s="18"/>
      <c r="F190" s="27"/>
      <c r="G190" t="str">
        <f t="shared" si="20"/>
        <v>YYOA2A1a</v>
      </c>
      <c r="H190" s="699" t="s">
        <v>353</v>
      </c>
      <c r="I190" s="699" t="s">
        <v>353</v>
      </c>
      <c r="J190" s="699" t="s">
        <v>12</v>
      </c>
      <c r="K190" s="699" t="s">
        <v>1222</v>
      </c>
      <c r="L190" s="699" t="s">
        <v>223</v>
      </c>
      <c r="M190" s="700" t="s">
        <v>71</v>
      </c>
      <c r="N190" t="b">
        <f>AND(COUNTIF(G191:$G$225,G190))</f>
        <v>0</v>
      </c>
      <c r="O190" s="34" t="s">
        <v>1261</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353</v>
      </c>
      <c r="J191" s="699" t="s">
        <v>14</v>
      </c>
      <c r="K191" s="699" t="s">
        <v>12</v>
      </c>
      <c r="L191" s="699" t="s">
        <v>223</v>
      </c>
      <c r="M191" s="700" t="s">
        <v>71</v>
      </c>
      <c r="N191" t="b">
        <f>AND(COUNTIF(G192:$G$225,G191))</f>
        <v>0</v>
      </c>
      <c r="O191" s="34" t="s">
        <v>1261</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1261</v>
      </c>
      <c r="Q192" s="252" t="b">
        <v>1</v>
      </c>
      <c r="AX192" s="17"/>
      <c r="AY192" s="9"/>
      <c r="AZ192" s="9"/>
      <c r="BA192" s="9"/>
    </row>
    <row r="193" spans="1:53" ht="14.5" outlineLevel="1" x14ac:dyDescent="0.35">
      <c r="A193" s="7"/>
      <c r="B193" s="8"/>
      <c r="C193" s="18"/>
      <c r="D193" s="18"/>
      <c r="E193" s="18"/>
      <c r="F193" s="27"/>
      <c r="G193" t="str">
        <f t="shared" si="17"/>
        <v>YABA2Ba</v>
      </c>
      <c r="H193" s="699" t="s">
        <v>353</v>
      </c>
      <c r="I193" s="699" t="s">
        <v>23</v>
      </c>
      <c r="J193" s="699" t="s">
        <v>14</v>
      </c>
      <c r="K193" s="699" t="s">
        <v>1222</v>
      </c>
      <c r="L193" s="699" t="s">
        <v>14</v>
      </c>
      <c r="M193" s="700" t="s">
        <v>71</v>
      </c>
      <c r="N193" t="b">
        <f>AND(COUNTIF(G194:$G$225,G193))</f>
        <v>0</v>
      </c>
      <c r="O193" s="34" t="s">
        <v>355</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353</v>
      </c>
      <c r="J194" s="699" t="s">
        <v>23</v>
      </c>
      <c r="K194" s="699" t="s">
        <v>14</v>
      </c>
      <c r="L194" s="699" t="s">
        <v>223</v>
      </c>
      <c r="M194" s="700" t="s">
        <v>68</v>
      </c>
      <c r="N194" t="b">
        <f>AND(COUNTIF(G195:$G$225,G194))</f>
        <v>0</v>
      </c>
      <c r="O194" s="34" t="s">
        <v>355</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353</v>
      </c>
      <c r="I195" s="699" t="s">
        <v>23</v>
      </c>
      <c r="J195" s="699" t="s">
        <v>12</v>
      </c>
      <c r="K195" s="699" t="s">
        <v>1222</v>
      </c>
      <c r="L195" s="699" t="s">
        <v>152</v>
      </c>
      <c r="M195" s="700" t="s">
        <v>71</v>
      </c>
      <c r="N195" t="b">
        <f>AND(COUNTIF(G196:$G$225,G195))</f>
        <v>0</v>
      </c>
      <c r="O195" s="34" t="s">
        <v>943</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353</v>
      </c>
      <c r="J196" s="699" t="s">
        <v>23</v>
      </c>
      <c r="K196" s="699" t="s">
        <v>12</v>
      </c>
      <c r="L196" s="699" t="s">
        <v>223</v>
      </c>
      <c r="M196" s="700" t="s">
        <v>221</v>
      </c>
      <c r="N196" t="b">
        <f>AND(COUNTIF(G197:$G$225,G196))</f>
        <v>0</v>
      </c>
      <c r="O196" s="34" t="s">
        <v>943</v>
      </c>
      <c r="Q196" s="252" t="b">
        <v>1</v>
      </c>
      <c r="AX196" s="17"/>
      <c r="AY196" s="9"/>
      <c r="AZ196" s="9"/>
      <c r="BA196" s="9"/>
    </row>
    <row r="197" spans="1:53" ht="14.5" outlineLevel="1" x14ac:dyDescent="0.35">
      <c r="A197" s="7"/>
      <c r="B197" s="8"/>
      <c r="C197" s="18"/>
      <c r="D197" s="18"/>
      <c r="E197" s="18"/>
      <c r="F197" s="27"/>
      <c r="G197" t="str">
        <f t="shared" si="17"/>
        <v>YYNBNb</v>
      </c>
      <c r="H197" s="699" t="s">
        <v>353</v>
      </c>
      <c r="I197" s="699" t="s">
        <v>353</v>
      </c>
      <c r="J197" s="699" t="s">
        <v>78</v>
      </c>
      <c r="K197" s="699" t="s">
        <v>14</v>
      </c>
      <c r="L197" s="699" t="s">
        <v>78</v>
      </c>
      <c r="M197" s="700" t="s">
        <v>68</v>
      </c>
      <c r="N197" t="b">
        <f>AND(COUNTIF(G198:$G$225,G197))</f>
        <v>0</v>
      </c>
      <c r="O197" s="34" t="s">
        <v>356</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353</v>
      </c>
      <c r="I198" s="699" t="s">
        <v>353</v>
      </c>
      <c r="J198" s="699" t="s">
        <v>78</v>
      </c>
      <c r="K198" s="699" t="s">
        <v>14</v>
      </c>
      <c r="L198" s="699" t="s">
        <v>78</v>
      </c>
      <c r="M198" s="700" t="s">
        <v>946</v>
      </c>
      <c r="N198" t="b">
        <f>AND(COUNTIF(G199:$G$225,G198))</f>
        <v>0</v>
      </c>
      <c r="O198" s="34" t="s">
        <v>356</v>
      </c>
      <c r="Q198" s="252" t="b">
        <v>1</v>
      </c>
      <c r="AX198" s="17"/>
      <c r="AY198" s="9"/>
      <c r="AZ198" s="9"/>
      <c r="BA198" s="9"/>
    </row>
    <row r="199" spans="1:53" ht="14.5" outlineLevel="1" x14ac:dyDescent="0.35">
      <c r="A199" s="7"/>
      <c r="B199" s="8"/>
      <c r="C199" s="18"/>
      <c r="D199" s="18"/>
      <c r="E199" s="18"/>
      <c r="F199" s="27"/>
      <c r="G199" t="str">
        <f t="shared" si="17"/>
        <v>YYBNBz</v>
      </c>
      <c r="H199" s="699" t="s">
        <v>353</v>
      </c>
      <c r="I199" s="699" t="s">
        <v>353</v>
      </c>
      <c r="J199" s="699" t="s">
        <v>14</v>
      </c>
      <c r="K199" s="699" t="s">
        <v>78</v>
      </c>
      <c r="L199" s="699" t="s">
        <v>14</v>
      </c>
      <c r="M199" s="699" t="s">
        <v>73</v>
      </c>
      <c r="N199" t="b">
        <f>AND(COUNTIF(G200:$G$225,G199))</f>
        <v>0</v>
      </c>
      <c r="O199" s="34" t="s">
        <v>356</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353</v>
      </c>
      <c r="I200" s="699" t="s">
        <v>353</v>
      </c>
      <c r="J200" s="699" t="s">
        <v>14</v>
      </c>
      <c r="K200" s="699" t="s">
        <v>78</v>
      </c>
      <c r="L200" s="699" t="s">
        <v>14</v>
      </c>
      <c r="M200" s="699" t="s">
        <v>948</v>
      </c>
      <c r="N200" t="b">
        <f>AND(COUNTIF(G201:$G$225,G200))</f>
        <v>0</v>
      </c>
      <c r="O200" s="34" t="s">
        <v>356</v>
      </c>
      <c r="Q200" s="252" t="b">
        <v>1</v>
      </c>
      <c r="AX200" s="17"/>
      <c r="AY200" s="9"/>
      <c r="AZ200" s="9"/>
      <c r="BA200" s="9"/>
    </row>
    <row r="201" spans="1:53" ht="14.5" outlineLevel="1" x14ac:dyDescent="0.35">
      <c r="A201" s="7"/>
      <c r="B201" s="8"/>
      <c r="C201" s="18"/>
      <c r="D201" s="18"/>
      <c r="E201" s="18"/>
      <c r="F201" s="27"/>
      <c r="G201" t="str">
        <f t="shared" si="17"/>
        <v>YYBNBr</v>
      </c>
      <c r="H201" s="699" t="s">
        <v>353</v>
      </c>
      <c r="I201" s="699" t="s">
        <v>353</v>
      </c>
      <c r="J201" s="699" t="s">
        <v>14</v>
      </c>
      <c r="K201" s="699" t="s">
        <v>78</v>
      </c>
      <c r="L201" s="699" t="s">
        <v>14</v>
      </c>
      <c r="M201" s="699" t="s">
        <v>64</v>
      </c>
      <c r="N201" t="b">
        <f>AND(COUNTIF(G202:$G$225,G201))</f>
        <v>0</v>
      </c>
      <c r="O201" s="34" t="s">
        <v>356</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353</v>
      </c>
      <c r="I202" s="699" t="s">
        <v>353</v>
      </c>
      <c r="J202" s="699" t="s">
        <v>14</v>
      </c>
      <c r="K202" s="699" t="s">
        <v>78</v>
      </c>
      <c r="L202" s="699" t="s">
        <v>14</v>
      </c>
      <c r="M202" s="699" t="s">
        <v>949</v>
      </c>
      <c r="N202" t="b">
        <f>AND(COUNTIF(G203:$G$225,G202))</f>
        <v>0</v>
      </c>
      <c r="O202" s="34" t="s">
        <v>356</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353</v>
      </c>
      <c r="I203" s="699" t="s">
        <v>353</v>
      </c>
      <c r="J203" s="699" t="s">
        <v>78</v>
      </c>
      <c r="K203" s="699" t="s">
        <v>8</v>
      </c>
      <c r="L203" s="699" t="s">
        <v>78</v>
      </c>
      <c r="M203" s="700" t="s">
        <v>65</v>
      </c>
      <c r="N203" t="b">
        <f>AND(COUNTIF(G204:$G$225,G203))</f>
        <v>0</v>
      </c>
      <c r="O203" s="34" t="s">
        <v>1260</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353</v>
      </c>
      <c r="I204" s="699" t="s">
        <v>353</v>
      </c>
      <c r="J204" s="699" t="s">
        <v>78</v>
      </c>
      <c r="K204" s="699" t="s">
        <v>8</v>
      </c>
      <c r="L204" s="699" t="s">
        <v>78</v>
      </c>
      <c r="M204" s="700" t="s">
        <v>945</v>
      </c>
      <c r="N204" t="b">
        <f>AND(COUNTIF(G205:$G$225,G204))</f>
        <v>0</v>
      </c>
      <c r="O204" s="34" t="s">
        <v>1260</v>
      </c>
      <c r="Q204" s="252" t="b">
        <v>1</v>
      </c>
      <c r="AX204" s="17"/>
      <c r="AY204" s="9"/>
      <c r="AZ204" s="9"/>
      <c r="BA204" s="9"/>
    </row>
    <row r="205" spans="1:53" ht="14.5" outlineLevel="1" x14ac:dyDescent="0.35">
      <c r="A205" s="7"/>
      <c r="B205" s="8"/>
      <c r="C205" s="18"/>
      <c r="D205" s="18"/>
      <c r="E205" s="18"/>
      <c r="F205" s="27"/>
      <c r="G205" t="str">
        <f t="shared" si="30"/>
        <v>YYWNWz</v>
      </c>
      <c r="H205" s="699" t="s">
        <v>353</v>
      </c>
      <c r="I205" s="699" t="s">
        <v>353</v>
      </c>
      <c r="J205" s="699" t="s">
        <v>8</v>
      </c>
      <c r="K205" s="699" t="s">
        <v>78</v>
      </c>
      <c r="L205" s="699" t="s">
        <v>8</v>
      </c>
      <c r="M205" s="699" t="s">
        <v>73</v>
      </c>
      <c r="N205" t="b">
        <f>AND(COUNTIF(G206:$G$225,G205))</f>
        <v>0</v>
      </c>
      <c r="O205" s="34" t="s">
        <v>1260</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353</v>
      </c>
      <c r="I206" s="699" t="s">
        <v>353</v>
      </c>
      <c r="J206" s="699" t="s">
        <v>8</v>
      </c>
      <c r="K206" s="699" t="s">
        <v>78</v>
      </c>
      <c r="L206" s="699" t="s">
        <v>8</v>
      </c>
      <c r="M206" s="699" t="s">
        <v>948</v>
      </c>
      <c r="N206" t="b">
        <f>AND(COUNTIF(G207:$G$225,G206))</f>
        <v>0</v>
      </c>
      <c r="O206" s="34" t="s">
        <v>1260</v>
      </c>
      <c r="Q206" s="252" t="b">
        <v>1</v>
      </c>
      <c r="AX206" s="17"/>
      <c r="AY206" s="9"/>
      <c r="AZ206" s="9"/>
      <c r="BA206" s="9"/>
    </row>
    <row r="207" spans="1:53" ht="14.5" outlineLevel="1" x14ac:dyDescent="0.35">
      <c r="A207" s="7"/>
      <c r="B207" s="8"/>
      <c r="C207" s="18"/>
      <c r="D207" s="18"/>
      <c r="E207" s="18"/>
      <c r="F207" s="27"/>
      <c r="G207" t="str">
        <f t="shared" si="17"/>
        <v>YYNWBr</v>
      </c>
      <c r="H207" s="699" t="s">
        <v>353</v>
      </c>
      <c r="I207" s="699" t="s">
        <v>353</v>
      </c>
      <c r="J207" s="699" t="s">
        <v>78</v>
      </c>
      <c r="K207" s="699" t="s">
        <v>8</v>
      </c>
      <c r="L207" s="699" t="s">
        <v>14</v>
      </c>
      <c r="M207" s="699" t="s">
        <v>64</v>
      </c>
      <c r="N207" t="b">
        <f>AND(COUNTIF(G208:$G$225,G207))</f>
        <v>0</v>
      </c>
      <c r="O207" s="34" t="s">
        <v>815</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353</v>
      </c>
      <c r="I208" s="699" t="s">
        <v>353</v>
      </c>
      <c r="J208" s="699" t="s">
        <v>78</v>
      </c>
      <c r="K208" s="699" t="s">
        <v>8</v>
      </c>
      <c r="L208" s="699" t="s">
        <v>14</v>
      </c>
      <c r="M208" s="699" t="s">
        <v>949</v>
      </c>
      <c r="N208" t="b">
        <f>AND(COUNTIF(G209:$G$225,G208))</f>
        <v>0</v>
      </c>
      <c r="O208" s="34" t="s">
        <v>815</v>
      </c>
      <c r="Q208" s="252" t="b">
        <v>1</v>
      </c>
      <c r="AX208" s="17"/>
      <c r="AY208" s="9"/>
      <c r="AZ208" s="9"/>
      <c r="BA208" s="9"/>
    </row>
    <row r="209" spans="1:53" ht="14.5" outlineLevel="1" x14ac:dyDescent="0.35">
      <c r="A209" s="7"/>
      <c r="B209" s="8"/>
      <c r="C209" s="18"/>
      <c r="D209" s="18"/>
      <c r="E209" s="18"/>
      <c r="F209" s="27"/>
      <c r="G209" t="str">
        <f t="shared" si="17"/>
        <v>YYWBNw</v>
      </c>
      <c r="H209" s="699" t="s">
        <v>353</v>
      </c>
      <c r="I209" s="699" t="s">
        <v>353</v>
      </c>
      <c r="J209" s="699" t="s">
        <v>8</v>
      </c>
      <c r="K209" s="699" t="s">
        <v>14</v>
      </c>
      <c r="L209" s="699" t="s">
        <v>78</v>
      </c>
      <c r="M209" s="699" t="s">
        <v>65</v>
      </c>
      <c r="N209" t="b">
        <f>AND(COUNTIF(G210:$G$225,G209))</f>
        <v>0</v>
      </c>
      <c r="O209" s="34" t="s">
        <v>815</v>
      </c>
      <c r="P209" s="34" t="s">
        <v>1081</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353</v>
      </c>
      <c r="I210" s="699" t="s">
        <v>353</v>
      </c>
      <c r="J210" s="699" t="s">
        <v>8</v>
      </c>
      <c r="K210" s="699" t="s">
        <v>14</v>
      </c>
      <c r="L210" s="699" t="s">
        <v>78</v>
      </c>
      <c r="M210" s="699" t="s">
        <v>945</v>
      </c>
      <c r="N210" t="b">
        <f>AND(COUNTIF(G211:$G$225,G210))</f>
        <v>0</v>
      </c>
      <c r="O210" s="34" t="s">
        <v>815</v>
      </c>
      <c r="P210" s="34" t="s">
        <v>1081</v>
      </c>
      <c r="Q210" s="252" t="b">
        <v>1</v>
      </c>
      <c r="AX210" s="17"/>
      <c r="AY210" s="9"/>
      <c r="AZ210" s="9"/>
      <c r="BA210" s="9"/>
    </row>
    <row r="211" spans="1:53" ht="14.5" outlineLevel="1" x14ac:dyDescent="0.35">
      <c r="A211" s="7"/>
      <c r="B211" s="8"/>
      <c r="C211" s="18"/>
      <c r="D211" s="18"/>
      <c r="E211" s="18"/>
      <c r="F211" s="27"/>
      <c r="G211" t="str">
        <f t="shared" si="17"/>
        <v>YYBNWb</v>
      </c>
      <c r="H211" s="699" t="s">
        <v>353</v>
      </c>
      <c r="I211" s="699" t="s">
        <v>353</v>
      </c>
      <c r="J211" s="699" t="s">
        <v>14</v>
      </c>
      <c r="K211" s="699" t="s">
        <v>78</v>
      </c>
      <c r="L211" s="699" t="s">
        <v>8</v>
      </c>
      <c r="M211" s="699" t="s">
        <v>68</v>
      </c>
      <c r="N211" t="b">
        <f>AND(COUNTIF(G212:$G$225,G211))</f>
        <v>0</v>
      </c>
      <c r="O211" s="34" t="s">
        <v>815</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353</v>
      </c>
      <c r="I212" s="699" t="s">
        <v>353</v>
      </c>
      <c r="J212" s="699" t="s">
        <v>14</v>
      </c>
      <c r="K212" s="699" t="s">
        <v>78</v>
      </c>
      <c r="L212" s="699" t="s">
        <v>8</v>
      </c>
      <c r="M212" s="699" t="s">
        <v>946</v>
      </c>
      <c r="N212" t="b">
        <f>AND(COUNTIF(G213:$G$225,G212))</f>
        <v>0</v>
      </c>
      <c r="O212" s="34" t="s">
        <v>815</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1222</v>
      </c>
      <c r="L213" s="699" t="s">
        <v>78</v>
      </c>
      <c r="M213" s="699" t="s">
        <v>65</v>
      </c>
      <c r="N213" t="b">
        <f>AND(COUNTIF(G214:$G$225,G213))</f>
        <v>0</v>
      </c>
      <c r="O213" s="34" t="s">
        <v>1262</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1222</v>
      </c>
      <c r="L214" s="699" t="s">
        <v>78</v>
      </c>
      <c r="M214" s="699" t="s">
        <v>945</v>
      </c>
      <c r="N214" t="b">
        <f>AND(COUNTIF(G215:$G$225,G214))</f>
        <v>0</v>
      </c>
      <c r="O214" s="34" t="s">
        <v>1262</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1262</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946</v>
      </c>
      <c r="N216" t="b">
        <f>AND(COUNTIF(G217:$G$225,G216))</f>
        <v>0</v>
      </c>
      <c r="O216" s="34" t="s">
        <v>1262</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1262</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353</v>
      </c>
      <c r="J218" s="699" t="s">
        <v>8</v>
      </c>
      <c r="K218" s="699" t="s">
        <v>14</v>
      </c>
      <c r="L218" s="699" t="s">
        <v>223</v>
      </c>
      <c r="M218" s="699" t="s">
        <v>71</v>
      </c>
      <c r="N218" t="b">
        <f>AND(COUNTIF(G219:$G$225,G218))</f>
        <v>0</v>
      </c>
      <c r="O218" s="34" t="s">
        <v>1262</v>
      </c>
      <c r="Q218" s="252" t="b">
        <v>1</v>
      </c>
      <c r="AX218" s="17"/>
      <c r="AY218" s="9"/>
      <c r="AZ218" s="9"/>
      <c r="BA218" s="9"/>
    </row>
    <row r="219" spans="1:53" ht="14.5" outlineLevel="1" x14ac:dyDescent="0.35">
      <c r="A219" s="7"/>
      <c r="B219" s="8"/>
      <c r="C219" s="18"/>
      <c r="D219" s="18"/>
      <c r="E219" s="18"/>
      <c r="F219" s="27"/>
      <c r="G219" t="str">
        <f t="shared" si="17"/>
        <v>YYFWBz</v>
      </c>
      <c r="H219" s="699" t="s">
        <v>353</v>
      </c>
      <c r="I219" s="699" t="s">
        <v>353</v>
      </c>
      <c r="J219" s="699" t="s">
        <v>10</v>
      </c>
      <c r="K219" s="699" t="s">
        <v>8</v>
      </c>
      <c r="L219" s="699" t="s">
        <v>14</v>
      </c>
      <c r="M219" s="699" t="s">
        <v>73</v>
      </c>
      <c r="N219" t="b">
        <f>AND(COUNTIF(G220:$G$225,G219))</f>
        <v>0</v>
      </c>
      <c r="O219" s="34" t="s">
        <v>1081</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353</v>
      </c>
      <c r="I220" s="699" t="s">
        <v>353</v>
      </c>
      <c r="J220" s="699" t="s">
        <v>10</v>
      </c>
      <c r="K220" s="699" t="s">
        <v>8</v>
      </c>
      <c r="L220" s="699" t="s">
        <v>14</v>
      </c>
      <c r="M220" s="699" t="s">
        <v>948</v>
      </c>
      <c r="N220" t="b">
        <f>AND(COUNTIF(G221:$G$225,G220))</f>
        <v>0</v>
      </c>
      <c r="O220" s="34" t="s">
        <v>1081</v>
      </c>
      <c r="Q220" s="252" t="b">
        <v>1</v>
      </c>
      <c r="AX220" s="17"/>
      <c r="AY220" s="9"/>
      <c r="AZ220" s="9"/>
      <c r="BA220" s="9"/>
    </row>
    <row r="221" spans="1:53" ht="14.5" outlineLevel="1" x14ac:dyDescent="0.35">
      <c r="A221" s="7"/>
      <c r="B221" s="8"/>
      <c r="C221" s="18"/>
      <c r="D221" s="18"/>
      <c r="E221" s="18"/>
      <c r="F221" s="27"/>
      <c r="G221" t="str">
        <f t="shared" si="17"/>
        <v>YYBNWf</v>
      </c>
      <c r="H221" s="699" t="s">
        <v>353</v>
      </c>
      <c r="I221" s="699" t="s">
        <v>353</v>
      </c>
      <c r="J221" s="699" t="s">
        <v>14</v>
      </c>
      <c r="K221" s="699" t="s">
        <v>78</v>
      </c>
      <c r="L221" s="699" t="s">
        <v>8</v>
      </c>
      <c r="M221" s="699" t="s">
        <v>66</v>
      </c>
      <c r="N221" t="b">
        <f>AND(COUNTIF(G222:$G$225,G221))</f>
        <v>0</v>
      </c>
      <c r="O221" s="34" t="s">
        <v>1081</v>
      </c>
      <c r="Q221" s="252" t="b">
        <v>1</v>
      </c>
      <c r="AX221" s="17"/>
      <c r="AY221" s="9"/>
      <c r="AZ221" s="9"/>
      <c r="BA221" s="9"/>
    </row>
    <row r="222" spans="1:53" ht="14.5" outlineLevel="1" x14ac:dyDescent="0.35">
      <c r="A222" s="7"/>
      <c r="B222" s="8"/>
      <c r="C222" s="18"/>
      <c r="D222" s="18"/>
      <c r="E222" s="18"/>
      <c r="F222" s="27"/>
      <c r="G222" t="str">
        <f t="shared" si="17"/>
        <v>YYNWFw</v>
      </c>
      <c r="H222" s="699" t="s">
        <v>353</v>
      </c>
      <c r="I222" s="699" t="s">
        <v>353</v>
      </c>
      <c r="J222" s="699" t="s">
        <v>78</v>
      </c>
      <c r="K222" s="699" t="s">
        <v>8</v>
      </c>
      <c r="L222" s="699" t="s">
        <v>10</v>
      </c>
      <c r="M222" s="699" t="s">
        <v>65</v>
      </c>
      <c r="N222" t="b">
        <f>AND(COUNTIF(G223:$G$225,G222))</f>
        <v>0</v>
      </c>
      <c r="O222" s="34" t="s">
        <v>1081</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353</v>
      </c>
      <c r="I223" s="699" t="s">
        <v>353</v>
      </c>
      <c r="J223" s="699" t="s">
        <v>78</v>
      </c>
      <c r="K223" s="699" t="s">
        <v>8</v>
      </c>
      <c r="L223" s="699" t="s">
        <v>10</v>
      </c>
      <c r="M223" s="699" t="s">
        <v>945</v>
      </c>
      <c r="N223" t="b">
        <f>AND(COUNTIF(G224:$G$225,G223))</f>
        <v>0</v>
      </c>
      <c r="O223" s="34" t="s">
        <v>1081</v>
      </c>
      <c r="Q223" s="252" t="b">
        <v>1</v>
      </c>
      <c r="AX223" s="17"/>
      <c r="AY223" s="9"/>
      <c r="AZ223" s="9"/>
      <c r="BA223" s="9"/>
    </row>
    <row r="224" spans="1:53" ht="14.5" outlineLevel="1" x14ac:dyDescent="0.35">
      <c r="A224" s="7"/>
      <c r="B224" s="8"/>
      <c r="C224" s="18"/>
      <c r="D224" s="18"/>
      <c r="E224" s="18"/>
      <c r="F224" s="27"/>
      <c r="G224" t="str">
        <f t="shared" si="39"/>
        <v>YYWFWb</v>
      </c>
      <c r="H224" s="699" t="s">
        <v>353</v>
      </c>
      <c r="I224" s="699" t="s">
        <v>353</v>
      </c>
      <c r="J224" s="699" t="s">
        <v>8</v>
      </c>
      <c r="K224" s="699" t="s">
        <v>10</v>
      </c>
      <c r="L224" s="699" t="s">
        <v>8</v>
      </c>
      <c r="M224" s="699" t="s">
        <v>68</v>
      </c>
      <c r="N224" t="b">
        <f>AND(COUNTIF(G225:$G$225,G224))</f>
        <v>0</v>
      </c>
      <c r="O224" s="34" t="s">
        <v>1081</v>
      </c>
      <c r="Q224" s="252" t="b">
        <v>1</v>
      </c>
      <c r="AX224" s="17"/>
      <c r="AY224" s="9"/>
      <c r="AZ224" s="9"/>
      <c r="BA224" s="9"/>
    </row>
    <row r="225" spans="1:53" ht="14.5" outlineLevel="1" x14ac:dyDescent="0.35">
      <c r="A225" s="7"/>
      <c r="B225" s="8"/>
      <c r="C225" s="18"/>
      <c r="D225" s="18"/>
      <c r="E225" s="18"/>
      <c r="F225" s="27"/>
      <c r="G225" t="str">
        <f t="shared" si="17"/>
        <v>YYWFWbd</v>
      </c>
      <c r="H225" s="699" t="s">
        <v>353</v>
      </c>
      <c r="I225" s="699" t="s">
        <v>353</v>
      </c>
      <c r="J225" s="699" t="s">
        <v>8</v>
      </c>
      <c r="K225" s="699" t="s">
        <v>10</v>
      </c>
      <c r="L225" s="699" t="s">
        <v>8</v>
      </c>
      <c r="M225" s="699" t="s">
        <v>946</v>
      </c>
      <c r="N225" t="b">
        <f>AND(COUNTIF(G$226:$G226,G225))</f>
        <v>0</v>
      </c>
      <c r="O225" s="34" t="s">
        <v>1081</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1031</v>
      </c>
      <c r="I228" s="27" t="s">
        <v>1109</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803</v>
      </c>
      <c r="H230" t="s">
        <v>819</v>
      </c>
      <c r="I230" t="s">
        <v>397</v>
      </c>
      <c r="J230" t="s">
        <v>790</v>
      </c>
      <c r="K230" t="s">
        <v>791</v>
      </c>
      <c r="L230" t="s">
        <v>792</v>
      </c>
      <c r="M230" t="s">
        <v>793</v>
      </c>
      <c r="N230" t="s">
        <v>794</v>
      </c>
      <c r="O230" t="s">
        <v>795</v>
      </c>
      <c r="P230" t="s">
        <v>796</v>
      </c>
      <c r="Q230" t="s">
        <v>797</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1064</v>
      </c>
      <c r="I302" t="s">
        <v>397</v>
      </c>
      <c r="J302" t="s">
        <v>790</v>
      </c>
      <c r="K302" t="s">
        <v>791</v>
      </c>
      <c r="L302" t="s">
        <v>792</v>
      </c>
      <c r="M302" t="s">
        <v>793</v>
      </c>
      <c r="N302" t="s">
        <v>794</v>
      </c>
      <c r="O302" t="s">
        <v>795</v>
      </c>
      <c r="P302" t="s">
        <v>796</v>
      </c>
      <c r="Q302" t="s">
        <v>797</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1110</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803</v>
      </c>
      <c r="H305" t="s">
        <v>819</v>
      </c>
      <c r="I305" t="s">
        <v>819</v>
      </c>
      <c r="J305" t="s">
        <v>397</v>
      </c>
      <c r="K305" t="s">
        <v>397</v>
      </c>
      <c r="L305" t="s">
        <v>790</v>
      </c>
      <c r="M305" t="s">
        <v>790</v>
      </c>
      <c r="N305" t="s">
        <v>791</v>
      </c>
      <c r="O305" t="s">
        <v>791</v>
      </c>
      <c r="P305" t="s">
        <v>792</v>
      </c>
      <c r="Q305" t="s">
        <v>792</v>
      </c>
      <c r="R305" t="s">
        <v>793</v>
      </c>
      <c r="S305" t="s">
        <v>793</v>
      </c>
      <c r="T305" t="s">
        <v>794</v>
      </c>
      <c r="U305" t="s">
        <v>794</v>
      </c>
      <c r="V305" t="s">
        <v>795</v>
      </c>
      <c r="W305" t="s">
        <v>795</v>
      </c>
      <c r="X305" t="s">
        <v>796</v>
      </c>
      <c r="Y305" t="s">
        <v>796</v>
      </c>
      <c r="Z305" t="s">
        <v>797</v>
      </c>
      <c r="AA305" t="s">
        <v>797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802</v>
      </c>
      <c r="H306" t="s">
        <v>1063</v>
      </c>
      <c r="I306" t="s">
        <v>1046</v>
      </c>
      <c r="J306" t="s">
        <v>1063</v>
      </c>
      <c r="K306" t="s">
        <v>1046</v>
      </c>
      <c r="L306" t="s">
        <v>1063</v>
      </c>
      <c r="M306" t="s">
        <v>1046</v>
      </c>
      <c r="N306" t="s">
        <v>1063</v>
      </c>
      <c r="O306" t="s">
        <v>1046</v>
      </c>
      <c r="P306" t="s">
        <v>1063</v>
      </c>
      <c r="Q306" t="s">
        <v>1046</v>
      </c>
      <c r="R306" t="s">
        <v>1063</v>
      </c>
      <c r="S306" t="s">
        <v>1046</v>
      </c>
      <c r="T306" t="s">
        <v>1063</v>
      </c>
      <c r="U306" t="s">
        <v>1046</v>
      </c>
      <c r="V306" t="s">
        <v>1063</v>
      </c>
      <c r="W306" t="s">
        <v>1046</v>
      </c>
      <c r="X306" t="s">
        <v>1063</v>
      </c>
      <c r="Y306" t="s">
        <v>1046</v>
      </c>
      <c r="Z306" t="s">
        <v>1063</v>
      </c>
      <c r="AA306" t="s">
        <v>1046</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800</v>
      </c>
      <c r="I373" t="s">
        <v>1111</v>
      </c>
      <c r="J373" t="s">
        <v>397</v>
      </c>
      <c r="K373" t="s">
        <v>790</v>
      </c>
      <c r="L373" t="s">
        <v>791</v>
      </c>
      <c r="M373" t="s">
        <v>792</v>
      </c>
      <c r="N373" t="s">
        <v>793</v>
      </c>
      <c r="O373" t="s">
        <v>794</v>
      </c>
      <c r="P373" t="s">
        <v>795</v>
      </c>
      <c r="Q373" t="s">
        <v>796</v>
      </c>
      <c r="R373" t="s">
        <v>797</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1105</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1106</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1107</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1046</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803</v>
      </c>
      <c r="H379" t="s">
        <v>819</v>
      </c>
      <c r="I379" t="s">
        <v>819</v>
      </c>
      <c r="J379" t="s">
        <v>819</v>
      </c>
      <c r="K379" t="s">
        <v>819</v>
      </c>
      <c r="L379" t="s">
        <v>397</v>
      </c>
      <c r="M379" t="s">
        <v>397</v>
      </c>
      <c r="N379" t="s">
        <v>397</v>
      </c>
      <c r="O379" t="s">
        <v>397</v>
      </c>
      <c r="P379" t="s">
        <v>790</v>
      </c>
      <c r="Q379" t="s">
        <v>790</v>
      </c>
      <c r="R379" t="s">
        <v>790</v>
      </c>
      <c r="S379" t="s">
        <v>790</v>
      </c>
      <c r="T379" t="s">
        <v>791</v>
      </c>
      <c r="U379" t="s">
        <v>791</v>
      </c>
      <c r="V379" t="s">
        <v>791</v>
      </c>
      <c r="W379" t="s">
        <v>791</v>
      </c>
      <c r="X379" t="s">
        <v>792</v>
      </c>
      <c r="Y379" t="s">
        <v>792</v>
      </c>
      <c r="Z379" t="s">
        <v>792</v>
      </c>
      <c r="AA379" t="s">
        <v>792</v>
      </c>
      <c r="AB379" t="s">
        <v>793</v>
      </c>
      <c r="AC379" t="s">
        <v>793</v>
      </c>
      <c r="AD379" t="s">
        <v>793</v>
      </c>
      <c r="AE379" t="s">
        <v>793</v>
      </c>
      <c r="AF379" t="s">
        <v>794</v>
      </c>
      <c r="AG379" t="s">
        <v>794</v>
      </c>
      <c r="AH379" t="s">
        <v>794</v>
      </c>
      <c r="AI379" t="s">
        <v>794</v>
      </c>
      <c r="AJ379" t="s">
        <v>795</v>
      </c>
      <c r="AK379" t="s">
        <v>795</v>
      </c>
      <c r="AL379" t="s">
        <v>795</v>
      </c>
      <c r="AM379" t="s">
        <v>795</v>
      </c>
      <c r="AN379" t="s">
        <v>796</v>
      </c>
      <c r="AO379" t="s">
        <v>796</v>
      </c>
      <c r="AP379" t="s">
        <v>796</v>
      </c>
      <c r="AQ379" t="s">
        <v>796</v>
      </c>
      <c r="AR379" t="s">
        <v>797</v>
      </c>
      <c r="AS379" t="s">
        <v>797</v>
      </c>
      <c r="AT379" t="s">
        <v>797</v>
      </c>
      <c r="AU379" t="s">
        <v>797</v>
      </c>
      <c r="AV379" s="196"/>
      <c r="AW379" s="196"/>
      <c r="AX379" s="17"/>
      <c r="AY379" s="9"/>
      <c r="AZ379" s="9"/>
      <c r="BA379" s="9"/>
    </row>
    <row r="380" spans="1:53" ht="14.5" outlineLevel="1" x14ac:dyDescent="0.35">
      <c r="A380" s="7"/>
      <c r="B380" s="8"/>
      <c r="C380" s="18"/>
      <c r="D380" s="18"/>
      <c r="E380" s="18"/>
      <c r="F380" s="27"/>
      <c r="G380" s="27" t="s">
        <v>802</v>
      </c>
      <c r="H380" t="s">
        <v>1105</v>
      </c>
      <c r="I380" t="s">
        <v>1106</v>
      </c>
      <c r="J380" t="s">
        <v>1107</v>
      </c>
      <c r="K380" t="s">
        <v>1046</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1277</v>
      </c>
      <c r="J448" t="s">
        <v>397</v>
      </c>
      <c r="K448" t="s">
        <v>790</v>
      </c>
      <c r="L448" t="s">
        <v>791</v>
      </c>
      <c r="M448" t="s">
        <v>792</v>
      </c>
      <c r="N448" t="s">
        <v>793</v>
      </c>
      <c r="O448" t="s">
        <v>794</v>
      </c>
      <c r="P448" t="s">
        <v>795</v>
      </c>
      <c r="Q448" t="s">
        <v>796</v>
      </c>
      <c r="R448" t="s">
        <v>797</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1111</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803</v>
      </c>
      <c r="H451" t="s">
        <v>819</v>
      </c>
      <c r="I451" t="s">
        <v>819</v>
      </c>
      <c r="J451" t="s">
        <v>819</v>
      </c>
      <c r="K451" t="s">
        <v>819</v>
      </c>
      <c r="L451" t="s">
        <v>397</v>
      </c>
      <c r="M451" t="s">
        <v>397</v>
      </c>
      <c r="N451" t="s">
        <v>397</v>
      </c>
      <c r="O451" t="s">
        <v>397</v>
      </c>
      <c r="P451" t="s">
        <v>790</v>
      </c>
      <c r="Q451" t="s">
        <v>790</v>
      </c>
      <c r="R451" t="s">
        <v>790</v>
      </c>
      <c r="S451" t="s">
        <v>790</v>
      </c>
      <c r="T451" t="s">
        <v>791</v>
      </c>
      <c r="U451" t="s">
        <v>791</v>
      </c>
      <c r="V451" t="s">
        <v>791</v>
      </c>
      <c r="W451" t="s">
        <v>791</v>
      </c>
      <c r="X451" t="s">
        <v>792</v>
      </c>
      <c r="Y451" t="s">
        <v>792</v>
      </c>
      <c r="Z451" t="s">
        <v>792</v>
      </c>
      <c r="AA451" t="s">
        <v>792</v>
      </c>
      <c r="AB451" t="s">
        <v>793</v>
      </c>
      <c r="AC451" t="s">
        <v>793</v>
      </c>
      <c r="AD451" t="s">
        <v>793</v>
      </c>
      <c r="AE451" t="s">
        <v>793</v>
      </c>
      <c r="AF451" t="s">
        <v>794</v>
      </c>
      <c r="AG451" t="s">
        <v>794</v>
      </c>
      <c r="AH451" t="s">
        <v>794</v>
      </c>
      <c r="AI451" t="s">
        <v>794</v>
      </c>
      <c r="AJ451" t="s">
        <v>795</v>
      </c>
      <c r="AK451" t="s">
        <v>795</v>
      </c>
      <c r="AL451" t="s">
        <v>795</v>
      </c>
      <c r="AM451" t="s">
        <v>795</v>
      </c>
      <c r="AN451" t="s">
        <v>796</v>
      </c>
      <c r="AO451" t="s">
        <v>796</v>
      </c>
      <c r="AP451" t="s">
        <v>796</v>
      </c>
      <c r="AQ451" t="s">
        <v>796</v>
      </c>
      <c r="AR451" t="s">
        <v>797</v>
      </c>
      <c r="AS451" t="s">
        <v>797</v>
      </c>
      <c r="AT451" t="s">
        <v>797</v>
      </c>
      <c r="AU451" t="s">
        <v>797</v>
      </c>
      <c r="AV451" s="196"/>
      <c r="AW451" s="196"/>
      <c r="AX451" s="17"/>
      <c r="AY451" s="9"/>
      <c r="AZ451" s="9"/>
      <c r="BA451" s="9"/>
    </row>
    <row r="452" spans="1:53" ht="14.5" outlineLevel="1" x14ac:dyDescent="0.35">
      <c r="A452" s="7"/>
      <c r="B452" s="8"/>
      <c r="C452" s="18"/>
      <c r="D452" s="18"/>
      <c r="E452" s="18"/>
      <c r="F452" s="27"/>
      <c r="G452" s="27" t="s">
        <v>60</v>
      </c>
      <c r="H452" t="s">
        <v>766</v>
      </c>
      <c r="I452" t="s">
        <v>1246</v>
      </c>
      <c r="J452" t="s">
        <v>1247</v>
      </c>
      <c r="K452" t="s">
        <v>768</v>
      </c>
      <c r="L452" t="str">
        <f>H452</f>
        <v>early</v>
      </c>
      <c r="M452" t="str">
        <f t="shared" ref="M452:AU452" si="119">I452</f>
        <v>at_seeding</v>
      </c>
      <c r="N452" t="str">
        <f t="shared" si="119"/>
        <v>mid</v>
      </c>
      <c r="O452" t="str">
        <f t="shared" si="119"/>
        <v>late</v>
      </c>
      <c r="P452" t="str">
        <f t="shared" si="119"/>
        <v>early</v>
      </c>
      <c r="Q452" t="str">
        <f t="shared" si="119"/>
        <v>at_seeding</v>
      </c>
      <c r="R452" t="str">
        <f t="shared" si="119"/>
        <v>mid</v>
      </c>
      <c r="S452" t="str">
        <f t="shared" si="119"/>
        <v>late</v>
      </c>
      <c r="T452" t="str">
        <f t="shared" si="119"/>
        <v>early</v>
      </c>
      <c r="U452" t="str">
        <f t="shared" si="119"/>
        <v>at_seeding</v>
      </c>
      <c r="V452" t="str">
        <f t="shared" si="119"/>
        <v>mid</v>
      </c>
      <c r="W452" t="str">
        <f t="shared" si="119"/>
        <v>late</v>
      </c>
      <c r="X452" t="str">
        <f t="shared" si="119"/>
        <v>early</v>
      </c>
      <c r="Y452" t="str">
        <f t="shared" si="119"/>
        <v>at_seeding</v>
      </c>
      <c r="Z452" t="str">
        <f t="shared" si="119"/>
        <v>mid</v>
      </c>
      <c r="AA452" t="str">
        <f t="shared" si="119"/>
        <v>late</v>
      </c>
      <c r="AB452" t="str">
        <f t="shared" si="119"/>
        <v>early</v>
      </c>
      <c r="AC452" t="str">
        <f t="shared" si="119"/>
        <v>at_seeding</v>
      </c>
      <c r="AD452" t="str">
        <f t="shared" si="119"/>
        <v>mid</v>
      </c>
      <c r="AE452" t="str">
        <f t="shared" si="119"/>
        <v>late</v>
      </c>
      <c r="AF452" t="str">
        <f t="shared" si="119"/>
        <v>early</v>
      </c>
      <c r="AG452" t="str">
        <f t="shared" si="119"/>
        <v>at_seeding</v>
      </c>
      <c r="AH452" t="str">
        <f t="shared" si="119"/>
        <v>mid</v>
      </c>
      <c r="AI452" t="str">
        <f t="shared" si="119"/>
        <v>late</v>
      </c>
      <c r="AJ452" t="str">
        <f t="shared" si="119"/>
        <v>early</v>
      </c>
      <c r="AK452" t="str">
        <f t="shared" si="119"/>
        <v>at_seeding</v>
      </c>
      <c r="AL452" t="str">
        <f t="shared" si="119"/>
        <v>mid</v>
      </c>
      <c r="AM452" t="str">
        <f t="shared" si="119"/>
        <v>late</v>
      </c>
      <c r="AN452" t="str">
        <f t="shared" si="119"/>
        <v>early</v>
      </c>
      <c r="AO452" t="str">
        <f t="shared" si="119"/>
        <v>at_seeding</v>
      </c>
      <c r="AP452" t="str">
        <f t="shared" si="119"/>
        <v>mid</v>
      </c>
      <c r="AQ452" t="str">
        <f t="shared" si="119"/>
        <v>late</v>
      </c>
      <c r="AR452" t="str">
        <f t="shared" si="119"/>
        <v>early</v>
      </c>
      <c r="AS452" t="str">
        <f t="shared" si="119"/>
        <v>at_seeding</v>
      </c>
      <c r="AT452" t="str">
        <f t="shared" si="119"/>
        <v>mid</v>
      </c>
      <c r="AU452" t="str">
        <f t="shared" si="119"/>
        <v>late</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0</v>
      </c>
      <c r="I464" s="232">
        <v>96.36</v>
      </c>
      <c r="J464" s="232">
        <v>81.45</v>
      </c>
      <c r="K464" s="232">
        <v>81.45</v>
      </c>
      <c r="L464" s="742" cm="1">
        <f t="array" ref="L464">INDEX($H464:$K464,0,MATCH(L$452,$H$452:$K$452,0))*HLOOKUP(L$451,$J$448:$R$449,2)</f>
        <v>0</v>
      </c>
      <c r="M464" s="742" cm="1">
        <f t="array" ref="M464">INDEX($H464:$K464,0,MATCH(M$452,$H$452:$K$452,0))*HLOOKUP(M$451,$J$448:$R$449,2)</f>
        <v>96.36</v>
      </c>
      <c r="N464" s="742" cm="1">
        <f t="array" ref="N464">INDEX($H464:$K464,0,MATCH(N$452,$H$452:$K$452,0))*HLOOKUP(N$451,$J$448:$R$449,2)</f>
        <v>81.45</v>
      </c>
      <c r="O464" s="742" cm="1">
        <f t="array" ref="O464">INDEX($H464:$K464,0,MATCH(O$452,$H$452:$K$452,0))*HLOOKUP(O$451,$J$448:$R$449,2)</f>
        <v>81.45</v>
      </c>
      <c r="P464" s="742" cm="1">
        <f t="array" ref="P464">INDEX($H464:$K464,0,MATCH(P$452,$H$452:$K$452,0))*HLOOKUP(P$451,$J$448:$R$449,2)</f>
        <v>0</v>
      </c>
      <c r="Q464" s="742" cm="1">
        <f t="array" ref="Q464">INDEX($H464:$K464,0,MATCH(Q$452,$H$452:$K$452,0))*HLOOKUP(Q$451,$J$448:$R$449,2)</f>
        <v>96.36</v>
      </c>
      <c r="R464" s="742" cm="1">
        <f t="array" ref="R464">INDEX($H464:$K464,0,MATCH(R$452,$H$452:$K$452,0))*HLOOKUP(R$451,$J$448:$R$449,2)</f>
        <v>81.45</v>
      </c>
      <c r="S464" s="742" cm="1">
        <f t="array" ref="S464">INDEX($H464:$K464,0,MATCH(S$452,$H$452:$K$452,0))*HLOOKUP(S$451,$J$448:$R$449,2)</f>
        <v>81.45</v>
      </c>
      <c r="T464" s="742" cm="1">
        <f t="array" ref="T464">INDEX($H464:$K464,0,MATCH(T$452,$H$452:$K$452,0))*HLOOKUP(T$451,$J$448:$R$449,2)</f>
        <v>0</v>
      </c>
      <c r="U464" s="742" cm="1">
        <f t="array" ref="U464">INDEX($H464:$K464,0,MATCH(U$452,$H$452:$K$452,0))*HLOOKUP(U$451,$J$448:$R$449,2)</f>
        <v>96.36</v>
      </c>
      <c r="V464" s="742" cm="1">
        <f t="array" ref="V464">INDEX($H464:$K464,0,MATCH(V$452,$H$452:$K$452,0))*HLOOKUP(V$451,$J$448:$R$449,2)</f>
        <v>81.45</v>
      </c>
      <c r="W464" s="742" cm="1">
        <f t="array" ref="W464">INDEX($H464:$K464,0,MATCH(W$452,$H$452:$K$452,0))*HLOOKUP(W$451,$J$448:$R$449,2)</f>
        <v>81.45</v>
      </c>
      <c r="X464" s="742" cm="1">
        <f t="array" ref="X464">INDEX($H464:$K464,0,MATCH(X$452,$H$452:$K$452,0))*HLOOKUP(X$451,$J$448:$R$449,2)</f>
        <v>0</v>
      </c>
      <c r="Y464" s="742" cm="1">
        <f t="array" ref="Y464">INDEX($H464:$K464,0,MATCH(Y$452,$H$452:$K$452,0))*HLOOKUP(Y$451,$J$448:$R$449,2)</f>
        <v>96.36</v>
      </c>
      <c r="Z464" s="742" cm="1">
        <f t="array" ref="Z464">INDEX($H464:$K464,0,MATCH(Z$452,$H$452:$K$452,0))*HLOOKUP(Z$451,$J$448:$R$449,2)</f>
        <v>81.45</v>
      </c>
      <c r="AA464" s="742" cm="1">
        <f t="array" ref="AA464">INDEX($H464:$K464,0,MATCH(AA$452,$H$452:$K$452,0))*HLOOKUP(AA$451,$J$448:$R$449,2)</f>
        <v>81.45</v>
      </c>
      <c r="AB464" s="742" cm="1">
        <f t="array" ref="AB464">INDEX($H464:$K464,0,MATCH(AB$452,$H$452:$K$452,0))*HLOOKUP(AB$451,$J$448:$R$449,2)</f>
        <v>0</v>
      </c>
      <c r="AC464" s="742" cm="1">
        <f t="array" ref="AC464">INDEX($H464:$K464,0,MATCH(AC$452,$H$452:$K$452,0))*HLOOKUP(AC$451,$J$448:$R$449,2)</f>
        <v>96.36</v>
      </c>
      <c r="AD464" s="742" cm="1">
        <f t="array" ref="AD464">INDEX($H464:$K464,0,MATCH(AD$452,$H$452:$K$452,0))*HLOOKUP(AD$451,$J$448:$R$449,2)</f>
        <v>81.45</v>
      </c>
      <c r="AE464" s="742" cm="1">
        <f t="array" ref="AE464">INDEX($H464:$K464,0,MATCH(AE$452,$H$452:$K$452,0))*HLOOKUP(AE$451,$J$448:$R$449,2)</f>
        <v>81.45</v>
      </c>
      <c r="AF464" s="742" cm="1">
        <f t="array" ref="AF464">INDEX($H464:$K464,0,MATCH(AF$452,$H$452:$K$452,0))*HLOOKUP(AF$451,$J$448:$R$449,2)</f>
        <v>0</v>
      </c>
      <c r="AG464" s="742" cm="1">
        <f t="array" ref="AG464">INDEX($H464:$K464,0,MATCH(AG$452,$H$452:$K$452,0))*HLOOKUP(AG$451,$J$448:$R$449,2)</f>
        <v>96.36</v>
      </c>
      <c r="AH464" s="742" cm="1">
        <f t="array" ref="AH464">INDEX($H464:$K464,0,MATCH(AH$452,$H$452:$K$452,0))*HLOOKUP(AH$451,$J$448:$R$449,2)</f>
        <v>81.45</v>
      </c>
      <c r="AI464" s="742" cm="1">
        <f t="array" ref="AI464">INDEX($H464:$K464,0,MATCH(AI$452,$H$452:$K$452,0))*HLOOKUP(AI$451,$J$448:$R$449,2)</f>
        <v>81.45</v>
      </c>
      <c r="AJ464" s="742" cm="1">
        <f t="array" ref="AJ464">INDEX($H464:$K464,0,MATCH(AJ$452,$H$452:$K$452,0))*HLOOKUP(AJ$451,$J$448:$R$449,2)</f>
        <v>0</v>
      </c>
      <c r="AK464" s="742" cm="1">
        <f t="array" ref="AK464">INDEX($H464:$K464,0,MATCH(AK$452,$H$452:$K$452,0))*HLOOKUP(AK$451,$J$448:$R$449,2)</f>
        <v>96.36</v>
      </c>
      <c r="AL464" s="742" cm="1">
        <f t="array" ref="AL464">INDEX($H464:$K464,0,MATCH(AL$452,$H$452:$K$452,0))*HLOOKUP(AL$451,$J$448:$R$449,2)</f>
        <v>81.45</v>
      </c>
      <c r="AM464" s="742" cm="1">
        <f t="array" ref="AM464">INDEX($H464:$K464,0,MATCH(AM$452,$H$452:$K$452,0))*HLOOKUP(AM$451,$J$448:$R$449,2)</f>
        <v>81.45</v>
      </c>
      <c r="AN464" s="742" cm="1">
        <f t="array" ref="AN464">INDEX($H464:$K464,0,MATCH(AN$452,$H$452:$K$452,0))*HLOOKUP(AN$451,$J$448:$R$449,2)</f>
        <v>0</v>
      </c>
      <c r="AO464" s="742" cm="1">
        <f t="array" ref="AO464">INDEX($H464:$K464,0,MATCH(AO$452,$H$452:$K$452,0))*HLOOKUP(AO$451,$J$448:$R$449,2)</f>
        <v>96.36</v>
      </c>
      <c r="AP464" s="742" cm="1">
        <f t="array" ref="AP464">INDEX($H464:$K464,0,MATCH(AP$452,$H$452:$K$452,0))*HLOOKUP(AP$451,$J$448:$R$449,2)</f>
        <v>81.45</v>
      </c>
      <c r="AQ464" s="742" cm="1">
        <f t="array" ref="AQ464">INDEX($H464:$K464,0,MATCH(AQ$452,$H$452:$K$452,0))*HLOOKUP(AQ$451,$J$448:$R$449,2)</f>
        <v>81.45</v>
      </c>
      <c r="AR464" s="742" cm="1">
        <f t="array" ref="AR464">INDEX($H464:$K464,0,MATCH(AR$452,$H$452:$K$452,0))*HLOOKUP(AR$451,$J$448:$R$449,2)</f>
        <v>0</v>
      </c>
      <c r="AS464" s="742" cm="1">
        <f t="array" ref="AS464">INDEX($H464:$K464,0,MATCH(AS$452,$H$452:$K$452,0))*HLOOKUP(AS$451,$J$448:$R$449,2)</f>
        <v>96.36</v>
      </c>
      <c r="AT464" s="742" cm="1">
        <f t="array" ref="AT464">INDEX($H464:$K464,0,MATCH(AT$452,$H$452:$K$452,0))*HLOOKUP(AT$451,$J$448:$R$449,2)</f>
        <v>81.45</v>
      </c>
      <c r="AU464" s="742" cm="1">
        <f t="array" ref="AU464">INDEX($H464:$K464,0,MATCH(AU$452,$H$452:$K$452,0))*HLOOKUP(AU$451,$J$448:$R$449,2)</f>
        <v>81.45</v>
      </c>
      <c r="AV464" s="196"/>
      <c r="AW464" s="196"/>
      <c r="AX464" s="17"/>
      <c r="AY464" s="9"/>
      <c r="AZ464" s="9"/>
      <c r="BA464" s="9"/>
    </row>
    <row r="465" spans="1:53" ht="14.5" outlineLevel="1" x14ac:dyDescent="0.35">
      <c r="A465" s="7"/>
      <c r="B465" s="8"/>
      <c r="C465" s="18"/>
      <c r="D465" s="18"/>
      <c r="E465" s="18"/>
      <c r="F465" s="27"/>
      <c r="G465" s="27" t="str">
        <f t="shared" si="120"/>
        <v>ANWFWbd</v>
      </c>
      <c r="H465" s="232">
        <v>0</v>
      </c>
      <c r="I465" s="232">
        <v>96.36</v>
      </c>
      <c r="J465" s="232">
        <v>81.45</v>
      </c>
      <c r="K465" s="232">
        <v>81.45</v>
      </c>
      <c r="L465" s="742" cm="1">
        <f t="array" ref="L465">INDEX($H465:$K465,0,MATCH(L$452,$H$452:$K$452,0))*HLOOKUP(L$451,$J$448:$R$449,2)</f>
        <v>0</v>
      </c>
      <c r="M465" s="742" cm="1">
        <f t="array" ref="M465">INDEX($H465:$K465,0,MATCH(M$452,$H$452:$K$452,0))*HLOOKUP(M$451,$J$448:$R$449,2)</f>
        <v>96.36</v>
      </c>
      <c r="N465" s="742" cm="1">
        <f t="array" ref="N465">INDEX($H465:$K465,0,MATCH(N$452,$H$452:$K$452,0))*HLOOKUP(N$451,$J$448:$R$449,2)</f>
        <v>81.45</v>
      </c>
      <c r="O465" s="742" cm="1">
        <f t="array" ref="O465">INDEX($H465:$K465,0,MATCH(O$452,$H$452:$K$452,0))*HLOOKUP(O$451,$J$448:$R$449,2)</f>
        <v>81.45</v>
      </c>
      <c r="P465" s="742" cm="1">
        <f t="array" ref="P465">INDEX($H465:$K465,0,MATCH(P$452,$H$452:$K$452,0))*HLOOKUP(P$451,$J$448:$R$449,2)</f>
        <v>0</v>
      </c>
      <c r="Q465" s="742" cm="1">
        <f t="array" ref="Q465">INDEX($H465:$K465,0,MATCH(Q$452,$H$452:$K$452,0))*HLOOKUP(Q$451,$J$448:$R$449,2)</f>
        <v>96.36</v>
      </c>
      <c r="R465" s="742" cm="1">
        <f t="array" ref="R465">INDEX($H465:$K465,0,MATCH(R$452,$H$452:$K$452,0))*HLOOKUP(R$451,$J$448:$R$449,2)</f>
        <v>81.45</v>
      </c>
      <c r="S465" s="742" cm="1">
        <f t="array" ref="S465">INDEX($H465:$K465,0,MATCH(S$452,$H$452:$K$452,0))*HLOOKUP(S$451,$J$448:$R$449,2)</f>
        <v>81.45</v>
      </c>
      <c r="T465" s="742" cm="1">
        <f t="array" ref="T465">INDEX($H465:$K465,0,MATCH(T$452,$H$452:$K$452,0))*HLOOKUP(T$451,$J$448:$R$449,2)</f>
        <v>0</v>
      </c>
      <c r="U465" s="742" cm="1">
        <f t="array" ref="U465">INDEX($H465:$K465,0,MATCH(U$452,$H$452:$K$452,0))*HLOOKUP(U$451,$J$448:$R$449,2)</f>
        <v>96.36</v>
      </c>
      <c r="V465" s="742" cm="1">
        <f t="array" ref="V465">INDEX($H465:$K465,0,MATCH(V$452,$H$452:$K$452,0))*HLOOKUP(V$451,$J$448:$R$449,2)</f>
        <v>81.45</v>
      </c>
      <c r="W465" s="742" cm="1">
        <f t="array" ref="W465">INDEX($H465:$K465,0,MATCH(W$452,$H$452:$K$452,0))*HLOOKUP(W$451,$J$448:$R$449,2)</f>
        <v>81.45</v>
      </c>
      <c r="X465" s="742" cm="1">
        <f t="array" ref="X465">INDEX($H465:$K465,0,MATCH(X$452,$H$452:$K$452,0))*HLOOKUP(X$451,$J$448:$R$449,2)</f>
        <v>0</v>
      </c>
      <c r="Y465" s="742" cm="1">
        <f t="array" ref="Y465">INDEX($H465:$K465,0,MATCH(Y$452,$H$452:$K$452,0))*HLOOKUP(Y$451,$J$448:$R$449,2)</f>
        <v>96.36</v>
      </c>
      <c r="Z465" s="742" cm="1">
        <f t="array" ref="Z465">INDEX($H465:$K465,0,MATCH(Z$452,$H$452:$K$452,0))*HLOOKUP(Z$451,$J$448:$R$449,2)</f>
        <v>81.45</v>
      </c>
      <c r="AA465" s="742" cm="1">
        <f t="array" ref="AA465">INDEX($H465:$K465,0,MATCH(AA$452,$H$452:$K$452,0))*HLOOKUP(AA$451,$J$448:$R$449,2)</f>
        <v>81.45</v>
      </c>
      <c r="AB465" s="742" cm="1">
        <f t="array" ref="AB465">INDEX($H465:$K465,0,MATCH(AB$452,$H$452:$K$452,0))*HLOOKUP(AB$451,$J$448:$R$449,2)</f>
        <v>0</v>
      </c>
      <c r="AC465" s="742" cm="1">
        <f t="array" ref="AC465">INDEX($H465:$K465,0,MATCH(AC$452,$H$452:$K$452,0))*HLOOKUP(AC$451,$J$448:$R$449,2)</f>
        <v>96.36</v>
      </c>
      <c r="AD465" s="742" cm="1">
        <f t="array" ref="AD465">INDEX($H465:$K465,0,MATCH(AD$452,$H$452:$K$452,0))*HLOOKUP(AD$451,$J$448:$R$449,2)</f>
        <v>81.45</v>
      </c>
      <c r="AE465" s="742" cm="1">
        <f t="array" ref="AE465">INDEX($H465:$K465,0,MATCH(AE$452,$H$452:$K$452,0))*HLOOKUP(AE$451,$J$448:$R$449,2)</f>
        <v>81.45</v>
      </c>
      <c r="AF465" s="742" cm="1">
        <f t="array" ref="AF465">INDEX($H465:$K465,0,MATCH(AF$452,$H$452:$K$452,0))*HLOOKUP(AF$451,$J$448:$R$449,2)</f>
        <v>0</v>
      </c>
      <c r="AG465" s="742" cm="1">
        <f t="array" ref="AG465">INDEX($H465:$K465,0,MATCH(AG$452,$H$452:$K$452,0))*HLOOKUP(AG$451,$J$448:$R$449,2)</f>
        <v>96.36</v>
      </c>
      <c r="AH465" s="742" cm="1">
        <f t="array" ref="AH465">INDEX($H465:$K465,0,MATCH(AH$452,$H$452:$K$452,0))*HLOOKUP(AH$451,$J$448:$R$449,2)</f>
        <v>81.45</v>
      </c>
      <c r="AI465" s="742" cm="1">
        <f t="array" ref="AI465">INDEX($H465:$K465,0,MATCH(AI$452,$H$452:$K$452,0))*HLOOKUP(AI$451,$J$448:$R$449,2)</f>
        <v>81.45</v>
      </c>
      <c r="AJ465" s="742" cm="1">
        <f t="array" ref="AJ465">INDEX($H465:$K465,0,MATCH(AJ$452,$H$452:$K$452,0))*HLOOKUP(AJ$451,$J$448:$R$449,2)</f>
        <v>0</v>
      </c>
      <c r="AK465" s="742" cm="1">
        <f t="array" ref="AK465">INDEX($H465:$K465,0,MATCH(AK$452,$H$452:$K$452,0))*HLOOKUP(AK$451,$J$448:$R$449,2)</f>
        <v>96.36</v>
      </c>
      <c r="AL465" s="742" cm="1">
        <f t="array" ref="AL465">INDEX($H465:$K465,0,MATCH(AL$452,$H$452:$K$452,0))*HLOOKUP(AL$451,$J$448:$R$449,2)</f>
        <v>81.45</v>
      </c>
      <c r="AM465" s="742" cm="1">
        <f t="array" ref="AM465">INDEX($H465:$K465,0,MATCH(AM$452,$H$452:$K$452,0))*HLOOKUP(AM$451,$J$448:$R$449,2)</f>
        <v>81.45</v>
      </c>
      <c r="AN465" s="742" cm="1">
        <f t="array" ref="AN465">INDEX($H465:$K465,0,MATCH(AN$452,$H$452:$K$452,0))*HLOOKUP(AN$451,$J$448:$R$449,2)</f>
        <v>0</v>
      </c>
      <c r="AO465" s="742" cm="1">
        <f t="array" ref="AO465">INDEX($H465:$K465,0,MATCH(AO$452,$H$452:$K$452,0))*HLOOKUP(AO$451,$J$448:$R$449,2)</f>
        <v>96.36</v>
      </c>
      <c r="AP465" s="742" cm="1">
        <f t="array" ref="AP465">INDEX($H465:$K465,0,MATCH(AP$452,$H$452:$K$452,0))*HLOOKUP(AP$451,$J$448:$R$449,2)</f>
        <v>81.45</v>
      </c>
      <c r="AQ465" s="742" cm="1">
        <f t="array" ref="AQ465">INDEX($H465:$K465,0,MATCH(AQ$452,$H$452:$K$452,0))*HLOOKUP(AQ$451,$J$448:$R$449,2)</f>
        <v>81.45</v>
      </c>
      <c r="AR465" s="742" cm="1">
        <f t="array" ref="AR465">INDEX($H465:$K465,0,MATCH(AR$452,$H$452:$K$452,0))*HLOOKUP(AR$451,$J$448:$R$449,2)</f>
        <v>0</v>
      </c>
      <c r="AS465" s="742" cm="1">
        <f t="array" ref="AS465">INDEX($H465:$K465,0,MATCH(AS$452,$H$452:$K$452,0))*HLOOKUP(AS$451,$J$448:$R$449,2)</f>
        <v>96.36</v>
      </c>
      <c r="AT465" s="742" cm="1">
        <f t="array" ref="AT465">INDEX($H465:$K465,0,MATCH(AT$452,$H$452:$K$452,0))*HLOOKUP(AT$451,$J$448:$R$449,2)</f>
        <v>81.45</v>
      </c>
      <c r="AU465" s="742" cm="1">
        <f t="array" ref="AU465">INDEX($H465:$K465,0,MATCH(AU$452,$H$452:$K$452,0))*HLOOKUP(AU$451,$J$448:$R$449,2)</f>
        <v>81.45</v>
      </c>
      <c r="AV465" s="196"/>
      <c r="AW465" s="196"/>
      <c r="AX465" s="17"/>
      <c r="AY465" s="9"/>
      <c r="AZ465" s="9"/>
      <c r="BA465" s="9"/>
    </row>
    <row r="466" spans="1:53" ht="14.5" outlineLevel="1" x14ac:dyDescent="0.35">
      <c r="A466" s="7"/>
      <c r="B466" s="8"/>
      <c r="C466" s="18"/>
      <c r="D466" s="18"/>
      <c r="E466" s="18"/>
      <c r="F466" s="27"/>
      <c r="G466" s="27" t="str">
        <f t="shared" si="120"/>
        <v>AANWFw</v>
      </c>
      <c r="H466" s="232">
        <v>0</v>
      </c>
      <c r="I466" s="232">
        <v>96.36</v>
      </c>
      <c r="J466" s="232">
        <v>81.45</v>
      </c>
      <c r="K466" s="232">
        <v>81.45</v>
      </c>
      <c r="L466" s="742" cm="1">
        <f t="array" ref="L466">INDEX($H466:$K466,0,MATCH(L$452,$H$452:$K$452,0))*HLOOKUP(L$451,$J$448:$R$449,2)</f>
        <v>0</v>
      </c>
      <c r="M466" s="742" cm="1">
        <f t="array" ref="M466">INDEX($H466:$K466,0,MATCH(M$452,$H$452:$K$452,0))*HLOOKUP(M$451,$J$448:$R$449,2)</f>
        <v>96.36</v>
      </c>
      <c r="N466" s="742" cm="1">
        <f t="array" ref="N466">INDEX($H466:$K466,0,MATCH(N$452,$H$452:$K$452,0))*HLOOKUP(N$451,$J$448:$R$449,2)</f>
        <v>81.45</v>
      </c>
      <c r="O466" s="742" cm="1">
        <f t="array" ref="O466">INDEX($H466:$K466,0,MATCH(O$452,$H$452:$K$452,0))*HLOOKUP(O$451,$J$448:$R$449,2)</f>
        <v>81.45</v>
      </c>
      <c r="P466" s="742" cm="1">
        <f t="array" ref="P466">INDEX($H466:$K466,0,MATCH(P$452,$H$452:$K$452,0))*HLOOKUP(P$451,$J$448:$R$449,2)</f>
        <v>0</v>
      </c>
      <c r="Q466" s="742" cm="1">
        <f t="array" ref="Q466">INDEX($H466:$K466,0,MATCH(Q$452,$H$452:$K$452,0))*HLOOKUP(Q$451,$J$448:$R$449,2)</f>
        <v>96.36</v>
      </c>
      <c r="R466" s="742" cm="1">
        <f t="array" ref="R466">INDEX($H466:$K466,0,MATCH(R$452,$H$452:$K$452,0))*HLOOKUP(R$451,$J$448:$R$449,2)</f>
        <v>81.45</v>
      </c>
      <c r="S466" s="742" cm="1">
        <f t="array" ref="S466">INDEX($H466:$K466,0,MATCH(S$452,$H$452:$K$452,0))*HLOOKUP(S$451,$J$448:$R$449,2)</f>
        <v>81.45</v>
      </c>
      <c r="T466" s="742" cm="1">
        <f t="array" ref="T466">INDEX($H466:$K466,0,MATCH(T$452,$H$452:$K$452,0))*HLOOKUP(T$451,$J$448:$R$449,2)</f>
        <v>0</v>
      </c>
      <c r="U466" s="742" cm="1">
        <f t="array" ref="U466">INDEX($H466:$K466,0,MATCH(U$452,$H$452:$K$452,0))*HLOOKUP(U$451,$J$448:$R$449,2)</f>
        <v>96.36</v>
      </c>
      <c r="V466" s="742" cm="1">
        <f t="array" ref="V466">INDEX($H466:$K466,0,MATCH(V$452,$H$452:$K$452,0))*HLOOKUP(V$451,$J$448:$R$449,2)</f>
        <v>81.45</v>
      </c>
      <c r="W466" s="742" cm="1">
        <f t="array" ref="W466">INDEX($H466:$K466,0,MATCH(W$452,$H$452:$K$452,0))*HLOOKUP(W$451,$J$448:$R$449,2)</f>
        <v>81.45</v>
      </c>
      <c r="X466" s="742" cm="1">
        <f t="array" ref="X466">INDEX($H466:$K466,0,MATCH(X$452,$H$452:$K$452,0))*HLOOKUP(X$451,$J$448:$R$449,2)</f>
        <v>0</v>
      </c>
      <c r="Y466" s="742" cm="1">
        <f t="array" ref="Y466">INDEX($H466:$K466,0,MATCH(Y$452,$H$452:$K$452,0))*HLOOKUP(Y$451,$J$448:$R$449,2)</f>
        <v>96.36</v>
      </c>
      <c r="Z466" s="742" cm="1">
        <f t="array" ref="Z466">INDEX($H466:$K466,0,MATCH(Z$452,$H$452:$K$452,0))*HLOOKUP(Z$451,$J$448:$R$449,2)</f>
        <v>81.45</v>
      </c>
      <c r="AA466" s="742" cm="1">
        <f t="array" ref="AA466">INDEX($H466:$K466,0,MATCH(AA$452,$H$452:$K$452,0))*HLOOKUP(AA$451,$J$448:$R$449,2)</f>
        <v>81.45</v>
      </c>
      <c r="AB466" s="742" cm="1">
        <f t="array" ref="AB466">INDEX($H466:$K466,0,MATCH(AB$452,$H$452:$K$452,0))*HLOOKUP(AB$451,$J$448:$R$449,2)</f>
        <v>0</v>
      </c>
      <c r="AC466" s="742" cm="1">
        <f t="array" ref="AC466">INDEX($H466:$K466,0,MATCH(AC$452,$H$452:$K$452,0))*HLOOKUP(AC$451,$J$448:$R$449,2)</f>
        <v>96.36</v>
      </c>
      <c r="AD466" s="742" cm="1">
        <f t="array" ref="AD466">INDEX($H466:$K466,0,MATCH(AD$452,$H$452:$K$452,0))*HLOOKUP(AD$451,$J$448:$R$449,2)</f>
        <v>81.45</v>
      </c>
      <c r="AE466" s="742" cm="1">
        <f t="array" ref="AE466">INDEX($H466:$K466,0,MATCH(AE$452,$H$452:$K$452,0))*HLOOKUP(AE$451,$J$448:$R$449,2)</f>
        <v>81.45</v>
      </c>
      <c r="AF466" s="742" cm="1">
        <f t="array" ref="AF466">INDEX($H466:$K466,0,MATCH(AF$452,$H$452:$K$452,0))*HLOOKUP(AF$451,$J$448:$R$449,2)</f>
        <v>0</v>
      </c>
      <c r="AG466" s="742" cm="1">
        <f t="array" ref="AG466">INDEX($H466:$K466,0,MATCH(AG$452,$H$452:$K$452,0))*HLOOKUP(AG$451,$J$448:$R$449,2)</f>
        <v>96.36</v>
      </c>
      <c r="AH466" s="742" cm="1">
        <f t="array" ref="AH466">INDEX($H466:$K466,0,MATCH(AH$452,$H$452:$K$452,0))*HLOOKUP(AH$451,$J$448:$R$449,2)</f>
        <v>81.45</v>
      </c>
      <c r="AI466" s="742" cm="1">
        <f t="array" ref="AI466">INDEX($H466:$K466,0,MATCH(AI$452,$H$452:$K$452,0))*HLOOKUP(AI$451,$J$448:$R$449,2)</f>
        <v>81.45</v>
      </c>
      <c r="AJ466" s="742" cm="1">
        <f t="array" ref="AJ466">INDEX($H466:$K466,0,MATCH(AJ$452,$H$452:$K$452,0))*HLOOKUP(AJ$451,$J$448:$R$449,2)</f>
        <v>0</v>
      </c>
      <c r="AK466" s="742" cm="1">
        <f t="array" ref="AK466">INDEX($H466:$K466,0,MATCH(AK$452,$H$452:$K$452,0))*HLOOKUP(AK$451,$J$448:$R$449,2)</f>
        <v>96.36</v>
      </c>
      <c r="AL466" s="742" cm="1">
        <f t="array" ref="AL466">INDEX($H466:$K466,0,MATCH(AL$452,$H$452:$K$452,0))*HLOOKUP(AL$451,$J$448:$R$449,2)</f>
        <v>81.45</v>
      </c>
      <c r="AM466" s="742" cm="1">
        <f t="array" ref="AM466">INDEX($H466:$K466,0,MATCH(AM$452,$H$452:$K$452,0))*HLOOKUP(AM$451,$J$448:$R$449,2)</f>
        <v>81.45</v>
      </c>
      <c r="AN466" s="742" cm="1">
        <f t="array" ref="AN466">INDEX($H466:$K466,0,MATCH(AN$452,$H$452:$K$452,0))*HLOOKUP(AN$451,$J$448:$R$449,2)</f>
        <v>0</v>
      </c>
      <c r="AO466" s="742" cm="1">
        <f t="array" ref="AO466">INDEX($H466:$K466,0,MATCH(AO$452,$H$452:$K$452,0))*HLOOKUP(AO$451,$J$448:$R$449,2)</f>
        <v>96.36</v>
      </c>
      <c r="AP466" s="742" cm="1">
        <f t="array" ref="AP466">INDEX($H466:$K466,0,MATCH(AP$452,$H$452:$K$452,0))*HLOOKUP(AP$451,$J$448:$R$449,2)</f>
        <v>81.45</v>
      </c>
      <c r="AQ466" s="742" cm="1">
        <f t="array" ref="AQ466">INDEX($H466:$K466,0,MATCH(AQ$452,$H$452:$K$452,0))*HLOOKUP(AQ$451,$J$448:$R$449,2)</f>
        <v>81.45</v>
      </c>
      <c r="AR466" s="742" cm="1">
        <f t="array" ref="AR466">INDEX($H466:$K466,0,MATCH(AR$452,$H$452:$K$452,0))*HLOOKUP(AR$451,$J$448:$R$449,2)</f>
        <v>0</v>
      </c>
      <c r="AS466" s="742" cm="1">
        <f t="array" ref="AS466">INDEX($H466:$K466,0,MATCH(AS$452,$H$452:$K$452,0))*HLOOKUP(AS$451,$J$448:$R$449,2)</f>
        <v>96.36</v>
      </c>
      <c r="AT466" s="742" cm="1">
        <f t="array" ref="AT466">INDEX($H466:$K466,0,MATCH(AT$452,$H$452:$K$452,0))*HLOOKUP(AT$451,$J$448:$R$449,2)</f>
        <v>81.45</v>
      </c>
      <c r="AU466" s="742" cm="1">
        <f t="array" ref="AU466">INDEX($H466:$K466,0,MATCH(AU$452,$H$452:$K$452,0))*HLOOKUP(AU$451,$J$448:$R$449,2)</f>
        <v>81.45</v>
      </c>
      <c r="AV466" s="196"/>
      <c r="AW466" s="196"/>
      <c r="AX466" s="17"/>
      <c r="AY466" s="9"/>
      <c r="AZ466" s="9"/>
      <c r="BA466" s="9"/>
    </row>
    <row r="467" spans="1:53" ht="14.5" outlineLevel="1" x14ac:dyDescent="0.35">
      <c r="A467" s="7"/>
      <c r="B467" s="8"/>
      <c r="C467" s="18"/>
      <c r="D467" s="18"/>
      <c r="E467" s="18"/>
      <c r="F467" s="27"/>
      <c r="G467" s="27" t="str">
        <f t="shared" si="120"/>
        <v>AANWFwd</v>
      </c>
      <c r="H467" s="232">
        <v>0</v>
      </c>
      <c r="I467" s="232">
        <v>96.36</v>
      </c>
      <c r="J467" s="232">
        <v>81.45</v>
      </c>
      <c r="K467" s="232">
        <v>81.45</v>
      </c>
      <c r="L467" s="742" cm="1">
        <f t="array" ref="L467">INDEX($H467:$K467,0,MATCH(L$452,$H$452:$K$452,0))*HLOOKUP(L$451,$J$448:$R$449,2)</f>
        <v>0</v>
      </c>
      <c r="M467" s="742" cm="1">
        <f t="array" ref="M467">INDEX($H467:$K467,0,MATCH(M$452,$H$452:$K$452,0))*HLOOKUP(M$451,$J$448:$R$449,2)</f>
        <v>96.36</v>
      </c>
      <c r="N467" s="742" cm="1">
        <f t="array" ref="N467">INDEX($H467:$K467,0,MATCH(N$452,$H$452:$K$452,0))*HLOOKUP(N$451,$J$448:$R$449,2)</f>
        <v>81.45</v>
      </c>
      <c r="O467" s="742" cm="1">
        <f t="array" ref="O467">INDEX($H467:$K467,0,MATCH(O$452,$H$452:$K$452,0))*HLOOKUP(O$451,$J$448:$R$449,2)</f>
        <v>81.45</v>
      </c>
      <c r="P467" s="742" cm="1">
        <f t="array" ref="P467">INDEX($H467:$K467,0,MATCH(P$452,$H$452:$K$452,0))*HLOOKUP(P$451,$J$448:$R$449,2)</f>
        <v>0</v>
      </c>
      <c r="Q467" s="742" cm="1">
        <f t="array" ref="Q467">INDEX($H467:$K467,0,MATCH(Q$452,$H$452:$K$452,0))*HLOOKUP(Q$451,$J$448:$R$449,2)</f>
        <v>96.36</v>
      </c>
      <c r="R467" s="742" cm="1">
        <f t="array" ref="R467">INDEX($H467:$K467,0,MATCH(R$452,$H$452:$K$452,0))*HLOOKUP(R$451,$J$448:$R$449,2)</f>
        <v>81.45</v>
      </c>
      <c r="S467" s="742" cm="1">
        <f t="array" ref="S467">INDEX($H467:$K467,0,MATCH(S$452,$H$452:$K$452,0))*HLOOKUP(S$451,$J$448:$R$449,2)</f>
        <v>81.45</v>
      </c>
      <c r="T467" s="742" cm="1">
        <f t="array" ref="T467">INDEX($H467:$K467,0,MATCH(T$452,$H$452:$K$452,0))*HLOOKUP(T$451,$J$448:$R$449,2)</f>
        <v>0</v>
      </c>
      <c r="U467" s="742" cm="1">
        <f t="array" ref="U467">INDEX($H467:$K467,0,MATCH(U$452,$H$452:$K$452,0))*HLOOKUP(U$451,$J$448:$R$449,2)</f>
        <v>96.36</v>
      </c>
      <c r="V467" s="742" cm="1">
        <f t="array" ref="V467">INDEX($H467:$K467,0,MATCH(V$452,$H$452:$K$452,0))*HLOOKUP(V$451,$J$448:$R$449,2)</f>
        <v>81.45</v>
      </c>
      <c r="W467" s="742" cm="1">
        <f t="array" ref="W467">INDEX($H467:$K467,0,MATCH(W$452,$H$452:$K$452,0))*HLOOKUP(W$451,$J$448:$R$449,2)</f>
        <v>81.45</v>
      </c>
      <c r="X467" s="742" cm="1">
        <f t="array" ref="X467">INDEX($H467:$K467,0,MATCH(X$452,$H$452:$K$452,0))*HLOOKUP(X$451,$J$448:$R$449,2)</f>
        <v>0</v>
      </c>
      <c r="Y467" s="742" cm="1">
        <f t="array" ref="Y467">INDEX($H467:$K467,0,MATCH(Y$452,$H$452:$K$452,0))*HLOOKUP(Y$451,$J$448:$R$449,2)</f>
        <v>96.36</v>
      </c>
      <c r="Z467" s="742" cm="1">
        <f t="array" ref="Z467">INDEX($H467:$K467,0,MATCH(Z$452,$H$452:$K$452,0))*HLOOKUP(Z$451,$J$448:$R$449,2)</f>
        <v>81.45</v>
      </c>
      <c r="AA467" s="742" cm="1">
        <f t="array" ref="AA467">INDEX($H467:$K467,0,MATCH(AA$452,$H$452:$K$452,0))*HLOOKUP(AA$451,$J$448:$R$449,2)</f>
        <v>81.45</v>
      </c>
      <c r="AB467" s="742" cm="1">
        <f t="array" ref="AB467">INDEX($H467:$K467,0,MATCH(AB$452,$H$452:$K$452,0))*HLOOKUP(AB$451,$J$448:$R$449,2)</f>
        <v>0</v>
      </c>
      <c r="AC467" s="742" cm="1">
        <f t="array" ref="AC467">INDEX($H467:$K467,0,MATCH(AC$452,$H$452:$K$452,0))*HLOOKUP(AC$451,$J$448:$R$449,2)</f>
        <v>96.36</v>
      </c>
      <c r="AD467" s="742" cm="1">
        <f t="array" ref="AD467">INDEX($H467:$K467,0,MATCH(AD$452,$H$452:$K$452,0))*HLOOKUP(AD$451,$J$448:$R$449,2)</f>
        <v>81.45</v>
      </c>
      <c r="AE467" s="742" cm="1">
        <f t="array" ref="AE467">INDEX($H467:$K467,0,MATCH(AE$452,$H$452:$K$452,0))*HLOOKUP(AE$451,$J$448:$R$449,2)</f>
        <v>81.45</v>
      </c>
      <c r="AF467" s="742" cm="1">
        <f t="array" ref="AF467">INDEX($H467:$K467,0,MATCH(AF$452,$H$452:$K$452,0))*HLOOKUP(AF$451,$J$448:$R$449,2)</f>
        <v>0</v>
      </c>
      <c r="AG467" s="742" cm="1">
        <f t="array" ref="AG467">INDEX($H467:$K467,0,MATCH(AG$452,$H$452:$K$452,0))*HLOOKUP(AG$451,$J$448:$R$449,2)</f>
        <v>96.36</v>
      </c>
      <c r="AH467" s="742" cm="1">
        <f t="array" ref="AH467">INDEX($H467:$K467,0,MATCH(AH$452,$H$452:$K$452,0))*HLOOKUP(AH$451,$J$448:$R$449,2)</f>
        <v>81.45</v>
      </c>
      <c r="AI467" s="742" cm="1">
        <f t="array" ref="AI467">INDEX($H467:$K467,0,MATCH(AI$452,$H$452:$K$452,0))*HLOOKUP(AI$451,$J$448:$R$449,2)</f>
        <v>81.45</v>
      </c>
      <c r="AJ467" s="742" cm="1">
        <f t="array" ref="AJ467">INDEX($H467:$K467,0,MATCH(AJ$452,$H$452:$K$452,0))*HLOOKUP(AJ$451,$J$448:$R$449,2)</f>
        <v>0</v>
      </c>
      <c r="AK467" s="742" cm="1">
        <f t="array" ref="AK467">INDEX($H467:$K467,0,MATCH(AK$452,$H$452:$K$452,0))*HLOOKUP(AK$451,$J$448:$R$449,2)</f>
        <v>96.36</v>
      </c>
      <c r="AL467" s="742" cm="1">
        <f t="array" ref="AL467">INDEX($H467:$K467,0,MATCH(AL$452,$H$452:$K$452,0))*HLOOKUP(AL$451,$J$448:$R$449,2)</f>
        <v>81.45</v>
      </c>
      <c r="AM467" s="742" cm="1">
        <f t="array" ref="AM467">INDEX($H467:$K467,0,MATCH(AM$452,$H$452:$K$452,0))*HLOOKUP(AM$451,$J$448:$R$449,2)</f>
        <v>81.45</v>
      </c>
      <c r="AN467" s="742" cm="1">
        <f t="array" ref="AN467">INDEX($H467:$K467,0,MATCH(AN$452,$H$452:$K$452,0))*HLOOKUP(AN$451,$J$448:$R$449,2)</f>
        <v>0</v>
      </c>
      <c r="AO467" s="742" cm="1">
        <f t="array" ref="AO467">INDEX($H467:$K467,0,MATCH(AO$452,$H$452:$K$452,0))*HLOOKUP(AO$451,$J$448:$R$449,2)</f>
        <v>96.36</v>
      </c>
      <c r="AP467" s="742" cm="1">
        <f t="array" ref="AP467">INDEX($H467:$K467,0,MATCH(AP$452,$H$452:$K$452,0))*HLOOKUP(AP$451,$J$448:$R$449,2)</f>
        <v>81.45</v>
      </c>
      <c r="AQ467" s="742" cm="1">
        <f t="array" ref="AQ467">INDEX($H467:$K467,0,MATCH(AQ$452,$H$452:$K$452,0))*HLOOKUP(AQ$451,$J$448:$R$449,2)</f>
        <v>81.45</v>
      </c>
      <c r="AR467" s="742" cm="1">
        <f t="array" ref="AR467">INDEX($H467:$K467,0,MATCH(AR$452,$H$452:$K$452,0))*HLOOKUP(AR$451,$J$448:$R$449,2)</f>
        <v>0</v>
      </c>
      <c r="AS467" s="742" cm="1">
        <f t="array" ref="AS467">INDEX($H467:$K467,0,MATCH(AS$452,$H$452:$K$452,0))*HLOOKUP(AS$451,$J$448:$R$449,2)</f>
        <v>96.36</v>
      </c>
      <c r="AT467" s="742" cm="1">
        <f t="array" ref="AT467">INDEX($H467:$K467,0,MATCH(AT$452,$H$452:$K$452,0))*HLOOKUP(AT$451,$J$448:$R$449,2)</f>
        <v>81.45</v>
      </c>
      <c r="AU467" s="742" cm="1">
        <f t="array" ref="AU467">INDEX($H467:$K467,0,MATCH(AU$452,$H$452:$K$452,0))*HLOOKUP(AU$451,$J$448:$R$449,2)</f>
        <v>81.45</v>
      </c>
      <c r="AV467" s="196"/>
      <c r="AW467" s="196"/>
      <c r="AX467" s="17"/>
      <c r="AY467" s="9"/>
      <c r="AZ467" s="9"/>
      <c r="BA467" s="9"/>
    </row>
    <row r="468" spans="1:53" ht="14.5" outlineLevel="1" x14ac:dyDescent="0.35">
      <c r="A468" s="7"/>
      <c r="B468" s="8"/>
      <c r="C468" s="18"/>
      <c r="D468" s="18"/>
      <c r="E468" s="18"/>
      <c r="F468" s="27"/>
      <c r="G468" s="27" t="str">
        <f t="shared" si="120"/>
        <v>AAANWf</v>
      </c>
      <c r="H468" s="232">
        <v>0</v>
      </c>
      <c r="I468" s="232">
        <v>96.36</v>
      </c>
      <c r="J468" s="232">
        <v>0</v>
      </c>
      <c r="K468" s="232">
        <v>0</v>
      </c>
      <c r="L468" s="742" cm="1">
        <f t="array" ref="L468">INDEX($H468:$K468,0,MATCH(L$452,$H$452:$K$452,0))*HLOOKUP(L$451,$J$448:$R$449,2)</f>
        <v>0</v>
      </c>
      <c r="M468" s="742" cm="1">
        <f t="array" ref="M468">INDEX($H468:$K468,0,MATCH(M$452,$H$452:$K$452,0))*HLOOKUP(M$451,$J$448:$R$449,2)</f>
        <v>96.36</v>
      </c>
      <c r="N468" s="742" cm="1">
        <f t="array" ref="N468">INDEX($H468:$K468,0,MATCH(N$452,$H$452:$K$452,0))*HLOOKUP(N$451,$J$448:$R$449,2)</f>
        <v>0</v>
      </c>
      <c r="O468" s="742" cm="1">
        <f t="array" ref="O468">INDEX($H468:$K468,0,MATCH(O$452,$H$452:$K$452,0))*HLOOKUP(O$451,$J$448:$R$449,2)</f>
        <v>0</v>
      </c>
      <c r="P468" s="742" cm="1">
        <f t="array" ref="P468">INDEX($H468:$K468,0,MATCH(P$452,$H$452:$K$452,0))*HLOOKUP(P$451,$J$448:$R$449,2)</f>
        <v>0</v>
      </c>
      <c r="Q468" s="742" cm="1">
        <f t="array" ref="Q468">INDEX($H468:$K468,0,MATCH(Q$452,$H$452:$K$452,0))*HLOOKUP(Q$451,$J$448:$R$449,2)</f>
        <v>96.36</v>
      </c>
      <c r="R468" s="742" cm="1">
        <f t="array" ref="R468">INDEX($H468:$K468,0,MATCH(R$452,$H$452:$K$452,0))*HLOOKUP(R$451,$J$448:$R$449,2)</f>
        <v>0</v>
      </c>
      <c r="S468" s="742" cm="1">
        <f t="array" ref="S468">INDEX($H468:$K468,0,MATCH(S$452,$H$452:$K$452,0))*HLOOKUP(S$451,$J$448:$R$449,2)</f>
        <v>0</v>
      </c>
      <c r="T468" s="742" cm="1">
        <f t="array" ref="T468">INDEX($H468:$K468,0,MATCH(T$452,$H$452:$K$452,0))*HLOOKUP(T$451,$J$448:$R$449,2)</f>
        <v>0</v>
      </c>
      <c r="U468" s="742" cm="1">
        <f t="array" ref="U468">INDEX($H468:$K468,0,MATCH(U$452,$H$452:$K$452,0))*HLOOKUP(U$451,$J$448:$R$449,2)</f>
        <v>96.36</v>
      </c>
      <c r="V468" s="742" cm="1">
        <f t="array" ref="V468">INDEX($H468:$K468,0,MATCH(V$452,$H$452:$K$452,0))*HLOOKUP(V$451,$J$448:$R$449,2)</f>
        <v>0</v>
      </c>
      <c r="W468" s="742" cm="1">
        <f t="array" ref="W468">INDEX($H468:$K468,0,MATCH(W$452,$H$452:$K$452,0))*HLOOKUP(W$451,$J$448:$R$449,2)</f>
        <v>0</v>
      </c>
      <c r="X468" s="742" cm="1">
        <f t="array" ref="X468">INDEX($H468:$K468,0,MATCH(X$452,$H$452:$K$452,0))*HLOOKUP(X$451,$J$448:$R$449,2)</f>
        <v>0</v>
      </c>
      <c r="Y468" s="742" cm="1">
        <f t="array" ref="Y468">INDEX($H468:$K468,0,MATCH(Y$452,$H$452:$K$452,0))*HLOOKUP(Y$451,$J$448:$R$449,2)</f>
        <v>96.36</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0</v>
      </c>
      <c r="AC468" s="742" cm="1">
        <f t="array" ref="AC468">INDEX($H468:$K468,0,MATCH(AC$452,$H$452:$K$452,0))*HLOOKUP(AC$451,$J$448:$R$449,2)</f>
        <v>96.36</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0</v>
      </c>
      <c r="AG468" s="742" cm="1">
        <f t="array" ref="AG468">INDEX($H468:$K468,0,MATCH(AG$452,$H$452:$K$452,0))*HLOOKUP(AG$451,$J$448:$R$449,2)</f>
        <v>96.36</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0</v>
      </c>
      <c r="AK468" s="742" cm="1">
        <f t="array" ref="AK468">INDEX($H468:$K468,0,MATCH(AK$452,$H$452:$K$452,0))*HLOOKUP(AK$451,$J$448:$R$449,2)</f>
        <v>96.36</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0</v>
      </c>
      <c r="AO468" s="742" cm="1">
        <f t="array" ref="AO468">INDEX($H468:$K468,0,MATCH(AO$452,$H$452:$K$452,0))*HLOOKUP(AO$451,$J$448:$R$449,2)</f>
        <v>96.36</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0</v>
      </c>
      <c r="AS468" s="742" cm="1">
        <f t="array" ref="AS468">INDEX($H468:$K468,0,MATCH(AS$452,$H$452:$K$452,0))*HLOOKUP(AS$451,$J$448:$R$449,2)</f>
        <v>96.36</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0</v>
      </c>
      <c r="I469" s="232">
        <v>96.36</v>
      </c>
      <c r="J469" s="232">
        <v>81.45</v>
      </c>
      <c r="K469" s="232">
        <v>81.45</v>
      </c>
      <c r="L469" s="742" cm="1">
        <f t="array" ref="L469">INDEX($H469:$K469,0,MATCH(L$452,$H$452:$K$452,0))*HLOOKUP(L$451,$J$448:$R$449,2)</f>
        <v>0</v>
      </c>
      <c r="M469" s="742" cm="1">
        <f t="array" ref="M469">INDEX($H469:$K469,0,MATCH(M$452,$H$452:$K$452,0))*HLOOKUP(M$451,$J$448:$R$449,2)</f>
        <v>96.36</v>
      </c>
      <c r="N469" s="742" cm="1">
        <f t="array" ref="N469">INDEX($H469:$K469,0,MATCH(N$452,$H$452:$K$452,0))*HLOOKUP(N$451,$J$448:$R$449,2)</f>
        <v>81.45</v>
      </c>
      <c r="O469" s="742" cm="1">
        <f t="array" ref="O469">INDEX($H469:$K469,0,MATCH(O$452,$H$452:$K$452,0))*HLOOKUP(O$451,$J$448:$R$449,2)</f>
        <v>81.45</v>
      </c>
      <c r="P469" s="742" cm="1">
        <f t="array" ref="P469">INDEX($H469:$K469,0,MATCH(P$452,$H$452:$K$452,0))*HLOOKUP(P$451,$J$448:$R$449,2)</f>
        <v>0</v>
      </c>
      <c r="Q469" s="742" cm="1">
        <f t="array" ref="Q469">INDEX($H469:$K469,0,MATCH(Q$452,$H$452:$K$452,0))*HLOOKUP(Q$451,$J$448:$R$449,2)</f>
        <v>96.36</v>
      </c>
      <c r="R469" s="742" cm="1">
        <f t="array" ref="R469">INDEX($H469:$K469,0,MATCH(R$452,$H$452:$K$452,0))*HLOOKUP(R$451,$J$448:$R$449,2)</f>
        <v>81.45</v>
      </c>
      <c r="S469" s="742" cm="1">
        <f t="array" ref="S469">INDEX($H469:$K469,0,MATCH(S$452,$H$452:$K$452,0))*HLOOKUP(S$451,$J$448:$R$449,2)</f>
        <v>81.45</v>
      </c>
      <c r="T469" s="742" cm="1">
        <f t="array" ref="T469">INDEX($H469:$K469,0,MATCH(T$452,$H$452:$K$452,0))*HLOOKUP(T$451,$J$448:$R$449,2)</f>
        <v>0</v>
      </c>
      <c r="U469" s="742" cm="1">
        <f t="array" ref="U469">INDEX($H469:$K469,0,MATCH(U$452,$H$452:$K$452,0))*HLOOKUP(U$451,$J$448:$R$449,2)</f>
        <v>96.36</v>
      </c>
      <c r="V469" s="742" cm="1">
        <f t="array" ref="V469">INDEX($H469:$K469,0,MATCH(V$452,$H$452:$K$452,0))*HLOOKUP(V$451,$J$448:$R$449,2)</f>
        <v>81.45</v>
      </c>
      <c r="W469" s="742" cm="1">
        <f t="array" ref="W469">INDEX($H469:$K469,0,MATCH(W$452,$H$452:$K$452,0))*HLOOKUP(W$451,$J$448:$R$449,2)</f>
        <v>81.45</v>
      </c>
      <c r="X469" s="742" cm="1">
        <f t="array" ref="X469">INDEX($H469:$K469,0,MATCH(X$452,$H$452:$K$452,0))*HLOOKUP(X$451,$J$448:$R$449,2)</f>
        <v>0</v>
      </c>
      <c r="Y469" s="742" cm="1">
        <f t="array" ref="Y469">INDEX($H469:$K469,0,MATCH(Y$452,$H$452:$K$452,0))*HLOOKUP(Y$451,$J$448:$R$449,2)</f>
        <v>96.36</v>
      </c>
      <c r="Z469" s="742" cm="1">
        <f t="array" ref="Z469">INDEX($H469:$K469,0,MATCH(Z$452,$H$452:$K$452,0))*HLOOKUP(Z$451,$J$448:$R$449,2)</f>
        <v>81.45</v>
      </c>
      <c r="AA469" s="742" cm="1">
        <f t="array" ref="AA469">INDEX($H469:$K469,0,MATCH(AA$452,$H$452:$K$452,0))*HLOOKUP(AA$451,$J$448:$R$449,2)</f>
        <v>81.45</v>
      </c>
      <c r="AB469" s="742" cm="1">
        <f t="array" ref="AB469">INDEX($H469:$K469,0,MATCH(AB$452,$H$452:$K$452,0))*HLOOKUP(AB$451,$J$448:$R$449,2)</f>
        <v>0</v>
      </c>
      <c r="AC469" s="742" cm="1">
        <f t="array" ref="AC469">INDEX($H469:$K469,0,MATCH(AC$452,$H$452:$K$452,0))*HLOOKUP(AC$451,$J$448:$R$449,2)</f>
        <v>96.36</v>
      </c>
      <c r="AD469" s="742" cm="1">
        <f t="array" ref="AD469">INDEX($H469:$K469,0,MATCH(AD$452,$H$452:$K$452,0))*HLOOKUP(AD$451,$J$448:$R$449,2)</f>
        <v>81.45</v>
      </c>
      <c r="AE469" s="742" cm="1">
        <f t="array" ref="AE469">INDEX($H469:$K469,0,MATCH(AE$452,$H$452:$K$452,0))*HLOOKUP(AE$451,$J$448:$R$449,2)</f>
        <v>81.45</v>
      </c>
      <c r="AF469" s="742" cm="1">
        <f t="array" ref="AF469">INDEX($H469:$K469,0,MATCH(AF$452,$H$452:$K$452,0))*HLOOKUP(AF$451,$J$448:$R$449,2)</f>
        <v>0</v>
      </c>
      <c r="AG469" s="742" cm="1">
        <f t="array" ref="AG469">INDEX($H469:$K469,0,MATCH(AG$452,$H$452:$K$452,0))*HLOOKUP(AG$451,$J$448:$R$449,2)</f>
        <v>96.36</v>
      </c>
      <c r="AH469" s="742" cm="1">
        <f t="array" ref="AH469">INDEX($H469:$K469,0,MATCH(AH$452,$H$452:$K$452,0))*HLOOKUP(AH$451,$J$448:$R$449,2)</f>
        <v>81.45</v>
      </c>
      <c r="AI469" s="742" cm="1">
        <f t="array" ref="AI469">INDEX($H469:$K469,0,MATCH(AI$452,$H$452:$K$452,0))*HLOOKUP(AI$451,$J$448:$R$449,2)</f>
        <v>81.45</v>
      </c>
      <c r="AJ469" s="742" cm="1">
        <f t="array" ref="AJ469">INDEX($H469:$K469,0,MATCH(AJ$452,$H$452:$K$452,0))*HLOOKUP(AJ$451,$J$448:$R$449,2)</f>
        <v>0</v>
      </c>
      <c r="AK469" s="742" cm="1">
        <f t="array" ref="AK469">INDEX($H469:$K469,0,MATCH(AK$452,$H$452:$K$452,0))*HLOOKUP(AK$451,$J$448:$R$449,2)</f>
        <v>96.36</v>
      </c>
      <c r="AL469" s="742" cm="1">
        <f t="array" ref="AL469">INDEX($H469:$K469,0,MATCH(AL$452,$H$452:$K$452,0))*HLOOKUP(AL$451,$J$448:$R$449,2)</f>
        <v>81.45</v>
      </c>
      <c r="AM469" s="742" cm="1">
        <f t="array" ref="AM469">INDEX($H469:$K469,0,MATCH(AM$452,$H$452:$K$452,0))*HLOOKUP(AM$451,$J$448:$R$449,2)</f>
        <v>81.45</v>
      </c>
      <c r="AN469" s="742" cm="1">
        <f t="array" ref="AN469">INDEX($H469:$K469,0,MATCH(AN$452,$H$452:$K$452,0))*HLOOKUP(AN$451,$J$448:$R$449,2)</f>
        <v>0</v>
      </c>
      <c r="AO469" s="742" cm="1">
        <f t="array" ref="AO469">INDEX($H469:$K469,0,MATCH(AO$452,$H$452:$K$452,0))*HLOOKUP(AO$451,$J$448:$R$449,2)</f>
        <v>96.36</v>
      </c>
      <c r="AP469" s="742" cm="1">
        <f t="array" ref="AP469">INDEX($H469:$K469,0,MATCH(AP$452,$H$452:$K$452,0))*HLOOKUP(AP$451,$J$448:$R$449,2)</f>
        <v>81.45</v>
      </c>
      <c r="AQ469" s="742" cm="1">
        <f t="array" ref="AQ469">INDEX($H469:$K469,0,MATCH(AQ$452,$H$452:$K$452,0))*HLOOKUP(AQ$451,$J$448:$R$449,2)</f>
        <v>81.45</v>
      </c>
      <c r="AR469" s="742" cm="1">
        <f t="array" ref="AR469">INDEX($H469:$K469,0,MATCH(AR$452,$H$452:$K$452,0))*HLOOKUP(AR$451,$J$448:$R$449,2)</f>
        <v>0</v>
      </c>
      <c r="AS469" s="742" cm="1">
        <f t="array" ref="AS469">INDEX($H469:$K469,0,MATCH(AS$452,$H$452:$K$452,0))*HLOOKUP(AS$451,$J$448:$R$449,2)</f>
        <v>96.36</v>
      </c>
      <c r="AT469" s="742" cm="1">
        <f t="array" ref="AT469">INDEX($H469:$K469,0,MATCH(AT$452,$H$452:$K$452,0))*HLOOKUP(AT$451,$J$448:$R$449,2)</f>
        <v>81.45</v>
      </c>
      <c r="AU469" s="742" cm="1">
        <f t="array" ref="AU469">INDEX($H469:$K469,0,MATCH(AU$452,$H$452:$K$452,0))*HLOOKUP(AU$451,$J$448:$R$449,2)</f>
        <v>81.45</v>
      </c>
      <c r="AV469" s="196"/>
      <c r="AW469" s="196"/>
      <c r="AX469" s="17"/>
      <c r="AY469" s="9"/>
      <c r="AZ469" s="9"/>
      <c r="BA469" s="9"/>
    </row>
    <row r="470" spans="1:53" ht="14.5" outlineLevel="1" x14ac:dyDescent="0.35">
      <c r="A470" s="7"/>
      <c r="B470" s="8"/>
      <c r="C470" s="18"/>
      <c r="D470" s="18"/>
      <c r="E470" s="18"/>
      <c r="F470" s="27"/>
      <c r="G470" s="27" t="str">
        <f t="shared" si="120"/>
        <v>YAAA2Nwd</v>
      </c>
      <c r="H470" s="232">
        <v>0</v>
      </c>
      <c r="I470" s="232">
        <v>96.36</v>
      </c>
      <c r="J470" s="232">
        <v>81.45</v>
      </c>
      <c r="K470" s="232">
        <v>81.45</v>
      </c>
      <c r="L470" s="742" cm="1">
        <f t="array" ref="L470">INDEX($H470:$K470,0,MATCH(L$452,$H$452:$K$452,0))*HLOOKUP(L$451,$J$448:$R$449,2)</f>
        <v>0</v>
      </c>
      <c r="M470" s="742" cm="1">
        <f t="array" ref="M470">INDEX($H470:$K470,0,MATCH(M$452,$H$452:$K$452,0))*HLOOKUP(M$451,$J$448:$R$449,2)</f>
        <v>96.36</v>
      </c>
      <c r="N470" s="742" cm="1">
        <f t="array" ref="N470">INDEX($H470:$K470,0,MATCH(N$452,$H$452:$K$452,0))*HLOOKUP(N$451,$J$448:$R$449,2)</f>
        <v>81.45</v>
      </c>
      <c r="O470" s="742" cm="1">
        <f t="array" ref="O470">INDEX($H470:$K470,0,MATCH(O$452,$H$452:$K$452,0))*HLOOKUP(O$451,$J$448:$R$449,2)</f>
        <v>81.45</v>
      </c>
      <c r="P470" s="742" cm="1">
        <f t="array" ref="P470">INDEX($H470:$K470,0,MATCH(P$452,$H$452:$K$452,0))*HLOOKUP(P$451,$J$448:$R$449,2)</f>
        <v>0</v>
      </c>
      <c r="Q470" s="742" cm="1">
        <f t="array" ref="Q470">INDEX($H470:$K470,0,MATCH(Q$452,$H$452:$K$452,0))*HLOOKUP(Q$451,$J$448:$R$449,2)</f>
        <v>96.36</v>
      </c>
      <c r="R470" s="742" cm="1">
        <f t="array" ref="R470">INDEX($H470:$K470,0,MATCH(R$452,$H$452:$K$452,0))*HLOOKUP(R$451,$J$448:$R$449,2)</f>
        <v>81.45</v>
      </c>
      <c r="S470" s="742" cm="1">
        <f t="array" ref="S470">INDEX($H470:$K470,0,MATCH(S$452,$H$452:$K$452,0))*HLOOKUP(S$451,$J$448:$R$449,2)</f>
        <v>81.45</v>
      </c>
      <c r="T470" s="742" cm="1">
        <f t="array" ref="T470">INDEX($H470:$K470,0,MATCH(T$452,$H$452:$K$452,0))*HLOOKUP(T$451,$J$448:$R$449,2)</f>
        <v>0</v>
      </c>
      <c r="U470" s="742" cm="1">
        <f t="array" ref="U470">INDEX($H470:$K470,0,MATCH(U$452,$H$452:$K$452,0))*HLOOKUP(U$451,$J$448:$R$449,2)</f>
        <v>96.36</v>
      </c>
      <c r="V470" s="742" cm="1">
        <f t="array" ref="V470">INDEX($H470:$K470,0,MATCH(V$452,$H$452:$K$452,0))*HLOOKUP(V$451,$J$448:$R$449,2)</f>
        <v>81.45</v>
      </c>
      <c r="W470" s="742" cm="1">
        <f t="array" ref="W470">INDEX($H470:$K470,0,MATCH(W$452,$H$452:$K$452,0))*HLOOKUP(W$451,$J$448:$R$449,2)</f>
        <v>81.45</v>
      </c>
      <c r="X470" s="742" cm="1">
        <f t="array" ref="X470">INDEX($H470:$K470,0,MATCH(X$452,$H$452:$K$452,0))*HLOOKUP(X$451,$J$448:$R$449,2)</f>
        <v>0</v>
      </c>
      <c r="Y470" s="742" cm="1">
        <f t="array" ref="Y470">INDEX($H470:$K470,0,MATCH(Y$452,$H$452:$K$452,0))*HLOOKUP(Y$451,$J$448:$R$449,2)</f>
        <v>96.36</v>
      </c>
      <c r="Z470" s="742" cm="1">
        <f t="array" ref="Z470">INDEX($H470:$K470,0,MATCH(Z$452,$H$452:$K$452,0))*HLOOKUP(Z$451,$J$448:$R$449,2)</f>
        <v>81.45</v>
      </c>
      <c r="AA470" s="742" cm="1">
        <f t="array" ref="AA470">INDEX($H470:$K470,0,MATCH(AA$452,$H$452:$K$452,0))*HLOOKUP(AA$451,$J$448:$R$449,2)</f>
        <v>81.45</v>
      </c>
      <c r="AB470" s="742" cm="1">
        <f t="array" ref="AB470">INDEX($H470:$K470,0,MATCH(AB$452,$H$452:$K$452,0))*HLOOKUP(AB$451,$J$448:$R$449,2)</f>
        <v>0</v>
      </c>
      <c r="AC470" s="742" cm="1">
        <f t="array" ref="AC470">INDEX($H470:$K470,0,MATCH(AC$452,$H$452:$K$452,0))*HLOOKUP(AC$451,$J$448:$R$449,2)</f>
        <v>96.36</v>
      </c>
      <c r="AD470" s="742" cm="1">
        <f t="array" ref="AD470">INDEX($H470:$K470,0,MATCH(AD$452,$H$452:$K$452,0))*HLOOKUP(AD$451,$J$448:$R$449,2)</f>
        <v>81.45</v>
      </c>
      <c r="AE470" s="742" cm="1">
        <f t="array" ref="AE470">INDEX($H470:$K470,0,MATCH(AE$452,$H$452:$K$452,0))*HLOOKUP(AE$451,$J$448:$R$449,2)</f>
        <v>81.45</v>
      </c>
      <c r="AF470" s="742" cm="1">
        <f t="array" ref="AF470">INDEX($H470:$K470,0,MATCH(AF$452,$H$452:$K$452,0))*HLOOKUP(AF$451,$J$448:$R$449,2)</f>
        <v>0</v>
      </c>
      <c r="AG470" s="742" cm="1">
        <f t="array" ref="AG470">INDEX($H470:$K470,0,MATCH(AG$452,$H$452:$K$452,0))*HLOOKUP(AG$451,$J$448:$R$449,2)</f>
        <v>96.36</v>
      </c>
      <c r="AH470" s="742" cm="1">
        <f t="array" ref="AH470">INDEX($H470:$K470,0,MATCH(AH$452,$H$452:$K$452,0))*HLOOKUP(AH$451,$J$448:$R$449,2)</f>
        <v>81.45</v>
      </c>
      <c r="AI470" s="742" cm="1">
        <f t="array" ref="AI470">INDEX($H470:$K470,0,MATCH(AI$452,$H$452:$K$452,0))*HLOOKUP(AI$451,$J$448:$R$449,2)</f>
        <v>81.45</v>
      </c>
      <c r="AJ470" s="742" cm="1">
        <f t="array" ref="AJ470">INDEX($H470:$K470,0,MATCH(AJ$452,$H$452:$K$452,0))*HLOOKUP(AJ$451,$J$448:$R$449,2)</f>
        <v>0</v>
      </c>
      <c r="AK470" s="742" cm="1">
        <f t="array" ref="AK470">INDEX($H470:$K470,0,MATCH(AK$452,$H$452:$K$452,0))*HLOOKUP(AK$451,$J$448:$R$449,2)</f>
        <v>96.36</v>
      </c>
      <c r="AL470" s="742" cm="1">
        <f t="array" ref="AL470">INDEX($H470:$K470,0,MATCH(AL$452,$H$452:$K$452,0))*HLOOKUP(AL$451,$J$448:$R$449,2)</f>
        <v>81.45</v>
      </c>
      <c r="AM470" s="742" cm="1">
        <f t="array" ref="AM470">INDEX($H470:$K470,0,MATCH(AM$452,$H$452:$K$452,0))*HLOOKUP(AM$451,$J$448:$R$449,2)</f>
        <v>81.45</v>
      </c>
      <c r="AN470" s="742" cm="1">
        <f t="array" ref="AN470">INDEX($H470:$K470,0,MATCH(AN$452,$H$452:$K$452,0))*HLOOKUP(AN$451,$J$448:$R$449,2)</f>
        <v>0</v>
      </c>
      <c r="AO470" s="742" cm="1">
        <f t="array" ref="AO470">INDEX($H470:$K470,0,MATCH(AO$452,$H$452:$K$452,0))*HLOOKUP(AO$451,$J$448:$R$449,2)</f>
        <v>96.36</v>
      </c>
      <c r="AP470" s="742" cm="1">
        <f t="array" ref="AP470">INDEX($H470:$K470,0,MATCH(AP$452,$H$452:$K$452,0))*HLOOKUP(AP$451,$J$448:$R$449,2)</f>
        <v>81.45</v>
      </c>
      <c r="AQ470" s="742" cm="1">
        <f t="array" ref="AQ470">INDEX($H470:$K470,0,MATCH(AQ$452,$H$452:$K$452,0))*HLOOKUP(AQ$451,$J$448:$R$449,2)</f>
        <v>81.45</v>
      </c>
      <c r="AR470" s="742" cm="1">
        <f t="array" ref="AR470">INDEX($H470:$K470,0,MATCH(AR$452,$H$452:$K$452,0))*HLOOKUP(AR$451,$J$448:$R$449,2)</f>
        <v>0</v>
      </c>
      <c r="AS470" s="742" cm="1">
        <f t="array" ref="AS470">INDEX($H470:$K470,0,MATCH(AS$452,$H$452:$K$452,0))*HLOOKUP(AS$451,$J$448:$R$449,2)</f>
        <v>96.36</v>
      </c>
      <c r="AT470" s="742" cm="1">
        <f t="array" ref="AT470">INDEX($H470:$K470,0,MATCH(AT$452,$H$452:$K$452,0))*HLOOKUP(AT$451,$J$448:$R$449,2)</f>
        <v>81.45</v>
      </c>
      <c r="AU470" s="742" cm="1">
        <f t="array" ref="AU470">INDEX($H470:$K470,0,MATCH(AU$452,$H$452:$K$452,0))*HLOOKUP(AU$451,$J$448:$R$449,2)</f>
        <v>81.45</v>
      </c>
      <c r="AV470" s="196"/>
      <c r="AW470" s="196"/>
      <c r="AX470" s="17"/>
      <c r="AY470" s="9"/>
      <c r="AZ470" s="9"/>
      <c r="BA470" s="9"/>
    </row>
    <row r="471" spans="1:53" ht="14.5" outlineLevel="1" x14ac:dyDescent="0.35">
      <c r="A471" s="7"/>
      <c r="B471" s="8"/>
      <c r="C471" s="18"/>
      <c r="D471" s="18"/>
      <c r="E471" s="18"/>
      <c r="F471" s="27"/>
      <c r="G471" s="27" t="str">
        <f t="shared" si="120"/>
        <v>YYAA2A1z</v>
      </c>
      <c r="H471" s="232">
        <v>0</v>
      </c>
      <c r="I471" s="232">
        <v>40.15</v>
      </c>
      <c r="J471" s="232">
        <v>81.45</v>
      </c>
      <c r="K471" s="232">
        <v>78.45</v>
      </c>
      <c r="L471" s="742" cm="1">
        <f t="array" ref="L471">INDEX($H471:$K471,0,MATCH(L$452,$H$452:$K$452,0))*HLOOKUP(L$451,$J$448:$R$449,2)</f>
        <v>0</v>
      </c>
      <c r="M471" s="742" cm="1">
        <f t="array" ref="M471">INDEX($H471:$K471,0,MATCH(M$452,$H$452:$K$452,0))*HLOOKUP(M$451,$J$448:$R$449,2)</f>
        <v>40.15</v>
      </c>
      <c r="N471" s="742" cm="1">
        <f t="array" ref="N471">INDEX($H471:$K471,0,MATCH(N$452,$H$452:$K$452,0))*HLOOKUP(N$451,$J$448:$R$449,2)</f>
        <v>81.45</v>
      </c>
      <c r="O471" s="742" cm="1">
        <f t="array" ref="O471">INDEX($H471:$K471,0,MATCH(O$452,$H$452:$K$452,0))*HLOOKUP(O$451,$J$448:$R$449,2)</f>
        <v>78.45</v>
      </c>
      <c r="P471" s="742" cm="1">
        <f t="array" ref="P471">INDEX($H471:$K471,0,MATCH(P$452,$H$452:$K$452,0))*HLOOKUP(P$451,$J$448:$R$449,2)</f>
        <v>0</v>
      </c>
      <c r="Q471" s="742" cm="1">
        <f t="array" ref="Q471">INDEX($H471:$K471,0,MATCH(Q$452,$H$452:$K$452,0))*HLOOKUP(Q$451,$J$448:$R$449,2)</f>
        <v>40.15</v>
      </c>
      <c r="R471" s="742" cm="1">
        <f t="array" ref="R471">INDEX($H471:$K471,0,MATCH(R$452,$H$452:$K$452,0))*HLOOKUP(R$451,$J$448:$R$449,2)</f>
        <v>81.45</v>
      </c>
      <c r="S471" s="742" cm="1">
        <f t="array" ref="S471">INDEX($H471:$K471,0,MATCH(S$452,$H$452:$K$452,0))*HLOOKUP(S$451,$J$448:$R$449,2)</f>
        <v>78.45</v>
      </c>
      <c r="T471" s="742" cm="1">
        <f t="array" ref="T471">INDEX($H471:$K471,0,MATCH(T$452,$H$452:$K$452,0))*HLOOKUP(T$451,$J$448:$R$449,2)</f>
        <v>0</v>
      </c>
      <c r="U471" s="742" cm="1">
        <f t="array" ref="U471">INDEX($H471:$K471,0,MATCH(U$452,$H$452:$K$452,0))*HLOOKUP(U$451,$J$448:$R$449,2)</f>
        <v>40.15</v>
      </c>
      <c r="V471" s="742" cm="1">
        <f t="array" ref="V471">INDEX($H471:$K471,0,MATCH(V$452,$H$452:$K$452,0))*HLOOKUP(V$451,$J$448:$R$449,2)</f>
        <v>81.45</v>
      </c>
      <c r="W471" s="742" cm="1">
        <f t="array" ref="W471">INDEX($H471:$K471,0,MATCH(W$452,$H$452:$K$452,0))*HLOOKUP(W$451,$J$448:$R$449,2)</f>
        <v>78.45</v>
      </c>
      <c r="X471" s="742" cm="1">
        <f t="array" ref="X471">INDEX($H471:$K471,0,MATCH(X$452,$H$452:$K$452,0))*HLOOKUP(X$451,$J$448:$R$449,2)</f>
        <v>0</v>
      </c>
      <c r="Y471" s="742" cm="1">
        <f t="array" ref="Y471">INDEX($H471:$K471,0,MATCH(Y$452,$H$452:$K$452,0))*HLOOKUP(Y$451,$J$448:$R$449,2)</f>
        <v>40.15</v>
      </c>
      <c r="Z471" s="742" cm="1">
        <f t="array" ref="Z471">INDEX($H471:$K471,0,MATCH(Z$452,$H$452:$K$452,0))*HLOOKUP(Z$451,$J$448:$R$449,2)</f>
        <v>81.45</v>
      </c>
      <c r="AA471" s="742" cm="1">
        <f t="array" ref="AA471">INDEX($H471:$K471,0,MATCH(AA$452,$H$452:$K$452,0))*HLOOKUP(AA$451,$J$448:$R$449,2)</f>
        <v>78.45</v>
      </c>
      <c r="AB471" s="742" cm="1">
        <f t="array" ref="AB471">INDEX($H471:$K471,0,MATCH(AB$452,$H$452:$K$452,0))*HLOOKUP(AB$451,$J$448:$R$449,2)</f>
        <v>0</v>
      </c>
      <c r="AC471" s="742" cm="1">
        <f t="array" ref="AC471">INDEX($H471:$K471,0,MATCH(AC$452,$H$452:$K$452,0))*HLOOKUP(AC$451,$J$448:$R$449,2)</f>
        <v>40.15</v>
      </c>
      <c r="AD471" s="742" cm="1">
        <f t="array" ref="AD471">INDEX($H471:$K471,0,MATCH(AD$452,$H$452:$K$452,0))*HLOOKUP(AD$451,$J$448:$R$449,2)</f>
        <v>81.45</v>
      </c>
      <c r="AE471" s="742" cm="1">
        <f t="array" ref="AE471">INDEX($H471:$K471,0,MATCH(AE$452,$H$452:$K$452,0))*HLOOKUP(AE$451,$J$448:$R$449,2)</f>
        <v>78.45</v>
      </c>
      <c r="AF471" s="742" cm="1">
        <f t="array" ref="AF471">INDEX($H471:$K471,0,MATCH(AF$452,$H$452:$K$452,0))*HLOOKUP(AF$451,$J$448:$R$449,2)</f>
        <v>0</v>
      </c>
      <c r="AG471" s="742" cm="1">
        <f t="array" ref="AG471">INDEX($H471:$K471,0,MATCH(AG$452,$H$452:$K$452,0))*HLOOKUP(AG$451,$J$448:$R$449,2)</f>
        <v>40.15</v>
      </c>
      <c r="AH471" s="742" cm="1">
        <f t="array" ref="AH471">INDEX($H471:$K471,0,MATCH(AH$452,$H$452:$K$452,0))*HLOOKUP(AH$451,$J$448:$R$449,2)</f>
        <v>81.45</v>
      </c>
      <c r="AI471" s="742" cm="1">
        <f t="array" ref="AI471">INDEX($H471:$K471,0,MATCH(AI$452,$H$452:$K$452,0))*HLOOKUP(AI$451,$J$448:$R$449,2)</f>
        <v>78.45</v>
      </c>
      <c r="AJ471" s="742" cm="1">
        <f t="array" ref="AJ471">INDEX($H471:$K471,0,MATCH(AJ$452,$H$452:$K$452,0))*HLOOKUP(AJ$451,$J$448:$R$449,2)</f>
        <v>0</v>
      </c>
      <c r="AK471" s="742" cm="1">
        <f t="array" ref="AK471">INDEX($H471:$K471,0,MATCH(AK$452,$H$452:$K$452,0))*HLOOKUP(AK$451,$J$448:$R$449,2)</f>
        <v>40.15</v>
      </c>
      <c r="AL471" s="742" cm="1">
        <f t="array" ref="AL471">INDEX($H471:$K471,0,MATCH(AL$452,$H$452:$K$452,0))*HLOOKUP(AL$451,$J$448:$R$449,2)</f>
        <v>81.45</v>
      </c>
      <c r="AM471" s="742" cm="1">
        <f t="array" ref="AM471">INDEX($H471:$K471,0,MATCH(AM$452,$H$452:$K$452,0))*HLOOKUP(AM$451,$J$448:$R$449,2)</f>
        <v>78.45</v>
      </c>
      <c r="AN471" s="742" cm="1">
        <f t="array" ref="AN471">INDEX($H471:$K471,0,MATCH(AN$452,$H$452:$K$452,0))*HLOOKUP(AN$451,$J$448:$R$449,2)</f>
        <v>0</v>
      </c>
      <c r="AO471" s="742" cm="1">
        <f t="array" ref="AO471">INDEX($H471:$K471,0,MATCH(AO$452,$H$452:$K$452,0))*HLOOKUP(AO$451,$J$448:$R$449,2)</f>
        <v>40.15</v>
      </c>
      <c r="AP471" s="742" cm="1">
        <f t="array" ref="AP471">INDEX($H471:$K471,0,MATCH(AP$452,$H$452:$K$452,0))*HLOOKUP(AP$451,$J$448:$R$449,2)</f>
        <v>81.45</v>
      </c>
      <c r="AQ471" s="742" cm="1">
        <f t="array" ref="AQ471">INDEX($H471:$K471,0,MATCH(AQ$452,$H$452:$K$452,0))*HLOOKUP(AQ$451,$J$448:$R$449,2)</f>
        <v>78.45</v>
      </c>
      <c r="AR471" s="742" cm="1">
        <f t="array" ref="AR471">INDEX($H471:$K471,0,MATCH(AR$452,$H$452:$K$452,0))*HLOOKUP(AR$451,$J$448:$R$449,2)</f>
        <v>0</v>
      </c>
      <c r="AS471" s="742" cm="1">
        <f t="array" ref="AS471">INDEX($H471:$K471,0,MATCH(AS$452,$H$452:$K$452,0))*HLOOKUP(AS$451,$J$448:$R$449,2)</f>
        <v>40.15</v>
      </c>
      <c r="AT471" s="742" cm="1">
        <f t="array" ref="AT471">INDEX($H471:$K471,0,MATCH(AT$452,$H$452:$K$452,0))*HLOOKUP(AT$451,$J$448:$R$449,2)</f>
        <v>81.45</v>
      </c>
      <c r="AU471" s="742" cm="1">
        <f t="array" ref="AU471">INDEX($H471:$K471,0,MATCH(AU$452,$H$452:$K$452,0))*HLOOKUP(AU$451,$J$448:$R$449,2)</f>
        <v>78.45</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0</v>
      </c>
      <c r="I475" s="232">
        <v>96.36</v>
      </c>
      <c r="J475" s="232">
        <v>81.45</v>
      </c>
      <c r="K475" s="232">
        <v>81.45</v>
      </c>
      <c r="L475" s="742" cm="1">
        <f t="array" ref="L475">INDEX($H475:$K475,0,MATCH(L$452,$H$452:$K$452,0))*HLOOKUP(L$451,$J$448:$R$449,2)</f>
        <v>0</v>
      </c>
      <c r="M475" s="742" cm="1">
        <f t="array" ref="M475">INDEX($H475:$K475,0,MATCH(M$452,$H$452:$K$452,0))*HLOOKUP(M$451,$J$448:$R$449,2)</f>
        <v>96.36</v>
      </c>
      <c r="N475" s="742" cm="1">
        <f t="array" ref="N475">INDEX($H475:$K475,0,MATCH(N$452,$H$452:$K$452,0))*HLOOKUP(N$451,$J$448:$R$449,2)</f>
        <v>81.45</v>
      </c>
      <c r="O475" s="742" cm="1">
        <f t="array" ref="O475">INDEX($H475:$K475,0,MATCH(O$452,$H$452:$K$452,0))*HLOOKUP(O$451,$J$448:$R$449,2)</f>
        <v>81.45</v>
      </c>
      <c r="P475" s="742" cm="1">
        <f t="array" ref="P475">INDEX($H475:$K475,0,MATCH(P$452,$H$452:$K$452,0))*HLOOKUP(P$451,$J$448:$R$449,2)</f>
        <v>0</v>
      </c>
      <c r="Q475" s="742" cm="1">
        <f t="array" ref="Q475">INDEX($H475:$K475,0,MATCH(Q$452,$H$452:$K$452,0))*HLOOKUP(Q$451,$J$448:$R$449,2)</f>
        <v>96.36</v>
      </c>
      <c r="R475" s="742" cm="1">
        <f t="array" ref="R475">INDEX($H475:$K475,0,MATCH(R$452,$H$452:$K$452,0))*HLOOKUP(R$451,$J$448:$R$449,2)</f>
        <v>81.45</v>
      </c>
      <c r="S475" s="742" cm="1">
        <f t="array" ref="S475">INDEX($H475:$K475,0,MATCH(S$452,$H$452:$K$452,0))*HLOOKUP(S$451,$J$448:$R$449,2)</f>
        <v>81.45</v>
      </c>
      <c r="T475" s="742" cm="1">
        <f t="array" ref="T475">INDEX($H475:$K475,0,MATCH(T$452,$H$452:$K$452,0))*HLOOKUP(T$451,$J$448:$R$449,2)</f>
        <v>0</v>
      </c>
      <c r="U475" s="742" cm="1">
        <f t="array" ref="U475">INDEX($H475:$K475,0,MATCH(U$452,$H$452:$K$452,0))*HLOOKUP(U$451,$J$448:$R$449,2)</f>
        <v>96.36</v>
      </c>
      <c r="V475" s="742" cm="1">
        <f t="array" ref="V475">INDEX($H475:$K475,0,MATCH(V$452,$H$452:$K$452,0))*HLOOKUP(V$451,$J$448:$R$449,2)</f>
        <v>81.45</v>
      </c>
      <c r="W475" s="742" cm="1">
        <f t="array" ref="W475">INDEX($H475:$K475,0,MATCH(W$452,$H$452:$K$452,0))*HLOOKUP(W$451,$J$448:$R$449,2)</f>
        <v>81.45</v>
      </c>
      <c r="X475" s="742" cm="1">
        <f t="array" ref="X475">INDEX($H475:$K475,0,MATCH(X$452,$H$452:$K$452,0))*HLOOKUP(X$451,$J$448:$R$449,2)</f>
        <v>0</v>
      </c>
      <c r="Y475" s="742" cm="1">
        <f t="array" ref="Y475">INDEX($H475:$K475,0,MATCH(Y$452,$H$452:$K$452,0))*HLOOKUP(Y$451,$J$448:$R$449,2)</f>
        <v>96.36</v>
      </c>
      <c r="Z475" s="742" cm="1">
        <f t="array" ref="Z475">INDEX($H475:$K475,0,MATCH(Z$452,$H$452:$K$452,0))*HLOOKUP(Z$451,$J$448:$R$449,2)</f>
        <v>81.45</v>
      </c>
      <c r="AA475" s="742" cm="1">
        <f t="array" ref="AA475">INDEX($H475:$K475,0,MATCH(AA$452,$H$452:$K$452,0))*HLOOKUP(AA$451,$J$448:$R$449,2)</f>
        <v>81.45</v>
      </c>
      <c r="AB475" s="742" cm="1">
        <f t="array" ref="AB475">INDEX($H475:$K475,0,MATCH(AB$452,$H$452:$K$452,0))*HLOOKUP(AB$451,$J$448:$R$449,2)</f>
        <v>0</v>
      </c>
      <c r="AC475" s="742" cm="1">
        <f t="array" ref="AC475">INDEX($H475:$K475,0,MATCH(AC$452,$H$452:$K$452,0))*HLOOKUP(AC$451,$J$448:$R$449,2)</f>
        <v>96.36</v>
      </c>
      <c r="AD475" s="742" cm="1">
        <f t="array" ref="AD475">INDEX($H475:$K475,0,MATCH(AD$452,$H$452:$K$452,0))*HLOOKUP(AD$451,$J$448:$R$449,2)</f>
        <v>81.45</v>
      </c>
      <c r="AE475" s="742" cm="1">
        <f t="array" ref="AE475">INDEX($H475:$K475,0,MATCH(AE$452,$H$452:$K$452,0))*HLOOKUP(AE$451,$J$448:$R$449,2)</f>
        <v>81.45</v>
      </c>
      <c r="AF475" s="742" cm="1">
        <f t="array" ref="AF475">INDEX($H475:$K475,0,MATCH(AF$452,$H$452:$K$452,0))*HLOOKUP(AF$451,$J$448:$R$449,2)</f>
        <v>0</v>
      </c>
      <c r="AG475" s="742" cm="1">
        <f t="array" ref="AG475">INDEX($H475:$K475,0,MATCH(AG$452,$H$452:$K$452,0))*HLOOKUP(AG$451,$J$448:$R$449,2)</f>
        <v>96.36</v>
      </c>
      <c r="AH475" s="742" cm="1">
        <f t="array" ref="AH475">INDEX($H475:$K475,0,MATCH(AH$452,$H$452:$K$452,0))*HLOOKUP(AH$451,$J$448:$R$449,2)</f>
        <v>81.45</v>
      </c>
      <c r="AI475" s="742" cm="1">
        <f t="array" ref="AI475">INDEX($H475:$K475,0,MATCH(AI$452,$H$452:$K$452,0))*HLOOKUP(AI$451,$J$448:$R$449,2)</f>
        <v>81.45</v>
      </c>
      <c r="AJ475" s="742" cm="1">
        <f t="array" ref="AJ475">INDEX($H475:$K475,0,MATCH(AJ$452,$H$452:$K$452,0))*HLOOKUP(AJ$451,$J$448:$R$449,2)</f>
        <v>0</v>
      </c>
      <c r="AK475" s="742" cm="1">
        <f t="array" ref="AK475">INDEX($H475:$K475,0,MATCH(AK$452,$H$452:$K$452,0))*HLOOKUP(AK$451,$J$448:$R$449,2)</f>
        <v>96.36</v>
      </c>
      <c r="AL475" s="742" cm="1">
        <f t="array" ref="AL475">INDEX($H475:$K475,0,MATCH(AL$452,$H$452:$K$452,0))*HLOOKUP(AL$451,$J$448:$R$449,2)</f>
        <v>81.45</v>
      </c>
      <c r="AM475" s="742" cm="1">
        <f t="array" ref="AM475">INDEX($H475:$K475,0,MATCH(AM$452,$H$452:$K$452,0))*HLOOKUP(AM$451,$J$448:$R$449,2)</f>
        <v>81.45</v>
      </c>
      <c r="AN475" s="742" cm="1">
        <f t="array" ref="AN475">INDEX($H475:$K475,0,MATCH(AN$452,$H$452:$K$452,0))*HLOOKUP(AN$451,$J$448:$R$449,2)</f>
        <v>0</v>
      </c>
      <c r="AO475" s="742" cm="1">
        <f t="array" ref="AO475">INDEX($H475:$K475,0,MATCH(AO$452,$H$452:$K$452,0))*HLOOKUP(AO$451,$J$448:$R$449,2)</f>
        <v>96.36</v>
      </c>
      <c r="AP475" s="742" cm="1">
        <f t="array" ref="AP475">INDEX($H475:$K475,0,MATCH(AP$452,$H$452:$K$452,0))*HLOOKUP(AP$451,$J$448:$R$449,2)</f>
        <v>81.45</v>
      </c>
      <c r="AQ475" s="742" cm="1">
        <f t="array" ref="AQ475">INDEX($H475:$K475,0,MATCH(AQ$452,$H$452:$K$452,0))*HLOOKUP(AQ$451,$J$448:$R$449,2)</f>
        <v>81.45</v>
      </c>
      <c r="AR475" s="742" cm="1">
        <f t="array" ref="AR475">INDEX($H475:$K475,0,MATCH(AR$452,$H$452:$K$452,0))*HLOOKUP(AR$451,$J$448:$R$449,2)</f>
        <v>0</v>
      </c>
      <c r="AS475" s="742" cm="1">
        <f t="array" ref="AS475">INDEX($H475:$K475,0,MATCH(AS$452,$H$452:$K$452,0))*HLOOKUP(AS$451,$J$448:$R$449,2)</f>
        <v>96.36</v>
      </c>
      <c r="AT475" s="742" cm="1">
        <f t="array" ref="AT475">INDEX($H475:$K475,0,MATCH(AT$452,$H$452:$K$452,0))*HLOOKUP(AT$451,$J$448:$R$449,2)</f>
        <v>81.45</v>
      </c>
      <c r="AU475" s="742" cm="1">
        <f t="array" ref="AU475">INDEX($H475:$K475,0,MATCH(AU$452,$H$452:$K$452,0))*HLOOKUP(AU$451,$J$448:$R$449,2)</f>
        <v>81.45</v>
      </c>
      <c r="AV475" s="196"/>
      <c r="AW475" s="196"/>
      <c r="AX475" s="17"/>
      <c r="AY475" s="9"/>
      <c r="AZ475" s="9"/>
      <c r="BA475" s="9"/>
    </row>
    <row r="476" spans="1:53" ht="14.5" outlineLevel="1" x14ac:dyDescent="0.35">
      <c r="A476" s="7"/>
      <c r="B476" s="8"/>
      <c r="C476" s="18"/>
      <c r="D476" s="18"/>
      <c r="E476" s="18"/>
      <c r="F476" s="27"/>
      <c r="G476" s="27" t="str">
        <f t="shared" si="120"/>
        <v>AAANBod</v>
      </c>
      <c r="H476" s="232">
        <v>0</v>
      </c>
      <c r="I476" s="232">
        <v>96.36</v>
      </c>
      <c r="J476" s="232">
        <v>81.45</v>
      </c>
      <c r="K476" s="232">
        <v>81.45</v>
      </c>
      <c r="L476" s="742" cm="1">
        <f t="array" ref="L476">INDEX($H476:$K476,0,MATCH(L$452,$H$452:$K$452,0))*HLOOKUP(L$451,$J$448:$R$449,2)</f>
        <v>0</v>
      </c>
      <c r="M476" s="742" cm="1">
        <f t="array" ref="M476">INDEX($H476:$K476,0,MATCH(M$452,$H$452:$K$452,0))*HLOOKUP(M$451,$J$448:$R$449,2)</f>
        <v>96.36</v>
      </c>
      <c r="N476" s="742" cm="1">
        <f t="array" ref="N476">INDEX($H476:$K476,0,MATCH(N$452,$H$452:$K$452,0))*HLOOKUP(N$451,$J$448:$R$449,2)</f>
        <v>81.45</v>
      </c>
      <c r="O476" s="742" cm="1">
        <f t="array" ref="O476">INDEX($H476:$K476,0,MATCH(O$452,$H$452:$K$452,0))*HLOOKUP(O$451,$J$448:$R$449,2)</f>
        <v>81.45</v>
      </c>
      <c r="P476" s="742" cm="1">
        <f t="array" ref="P476">INDEX($H476:$K476,0,MATCH(P$452,$H$452:$K$452,0))*HLOOKUP(P$451,$J$448:$R$449,2)</f>
        <v>0</v>
      </c>
      <c r="Q476" s="742" cm="1">
        <f t="array" ref="Q476">INDEX($H476:$K476,0,MATCH(Q$452,$H$452:$K$452,0))*HLOOKUP(Q$451,$J$448:$R$449,2)</f>
        <v>96.36</v>
      </c>
      <c r="R476" s="742" cm="1">
        <f t="array" ref="R476">INDEX($H476:$K476,0,MATCH(R$452,$H$452:$K$452,0))*HLOOKUP(R$451,$J$448:$R$449,2)</f>
        <v>81.45</v>
      </c>
      <c r="S476" s="742" cm="1">
        <f t="array" ref="S476">INDEX($H476:$K476,0,MATCH(S$452,$H$452:$K$452,0))*HLOOKUP(S$451,$J$448:$R$449,2)</f>
        <v>81.45</v>
      </c>
      <c r="T476" s="742" cm="1">
        <f t="array" ref="T476">INDEX($H476:$K476,0,MATCH(T$452,$H$452:$K$452,0))*HLOOKUP(T$451,$J$448:$R$449,2)</f>
        <v>0</v>
      </c>
      <c r="U476" s="742" cm="1">
        <f t="array" ref="U476">INDEX($H476:$K476,0,MATCH(U$452,$H$452:$K$452,0))*HLOOKUP(U$451,$J$448:$R$449,2)</f>
        <v>96.36</v>
      </c>
      <c r="V476" s="742" cm="1">
        <f t="array" ref="V476">INDEX($H476:$K476,0,MATCH(V$452,$H$452:$K$452,0))*HLOOKUP(V$451,$J$448:$R$449,2)</f>
        <v>81.45</v>
      </c>
      <c r="W476" s="742" cm="1">
        <f t="array" ref="W476">INDEX($H476:$K476,0,MATCH(W$452,$H$452:$K$452,0))*HLOOKUP(W$451,$J$448:$R$449,2)</f>
        <v>81.45</v>
      </c>
      <c r="X476" s="742" cm="1">
        <f t="array" ref="X476">INDEX($H476:$K476,0,MATCH(X$452,$H$452:$K$452,0))*HLOOKUP(X$451,$J$448:$R$449,2)</f>
        <v>0</v>
      </c>
      <c r="Y476" s="742" cm="1">
        <f t="array" ref="Y476">INDEX($H476:$K476,0,MATCH(Y$452,$H$452:$K$452,0))*HLOOKUP(Y$451,$J$448:$R$449,2)</f>
        <v>96.36</v>
      </c>
      <c r="Z476" s="742" cm="1">
        <f t="array" ref="Z476">INDEX($H476:$K476,0,MATCH(Z$452,$H$452:$K$452,0))*HLOOKUP(Z$451,$J$448:$R$449,2)</f>
        <v>81.45</v>
      </c>
      <c r="AA476" s="742" cm="1">
        <f t="array" ref="AA476">INDEX($H476:$K476,0,MATCH(AA$452,$H$452:$K$452,0))*HLOOKUP(AA$451,$J$448:$R$449,2)</f>
        <v>81.45</v>
      </c>
      <c r="AB476" s="742" cm="1">
        <f t="array" ref="AB476">INDEX($H476:$K476,0,MATCH(AB$452,$H$452:$K$452,0))*HLOOKUP(AB$451,$J$448:$R$449,2)</f>
        <v>0</v>
      </c>
      <c r="AC476" s="742" cm="1">
        <f t="array" ref="AC476">INDEX($H476:$K476,0,MATCH(AC$452,$H$452:$K$452,0))*HLOOKUP(AC$451,$J$448:$R$449,2)</f>
        <v>96.36</v>
      </c>
      <c r="AD476" s="742" cm="1">
        <f t="array" ref="AD476">INDEX($H476:$K476,0,MATCH(AD$452,$H$452:$K$452,0))*HLOOKUP(AD$451,$J$448:$R$449,2)</f>
        <v>81.45</v>
      </c>
      <c r="AE476" s="742" cm="1">
        <f t="array" ref="AE476">INDEX($H476:$K476,0,MATCH(AE$452,$H$452:$K$452,0))*HLOOKUP(AE$451,$J$448:$R$449,2)</f>
        <v>81.45</v>
      </c>
      <c r="AF476" s="742" cm="1">
        <f t="array" ref="AF476">INDEX($H476:$K476,0,MATCH(AF$452,$H$452:$K$452,0))*HLOOKUP(AF$451,$J$448:$R$449,2)</f>
        <v>0</v>
      </c>
      <c r="AG476" s="742" cm="1">
        <f t="array" ref="AG476">INDEX($H476:$K476,0,MATCH(AG$452,$H$452:$K$452,0))*HLOOKUP(AG$451,$J$448:$R$449,2)</f>
        <v>96.36</v>
      </c>
      <c r="AH476" s="742" cm="1">
        <f t="array" ref="AH476">INDEX($H476:$K476,0,MATCH(AH$452,$H$452:$K$452,0))*HLOOKUP(AH$451,$J$448:$R$449,2)</f>
        <v>81.45</v>
      </c>
      <c r="AI476" s="742" cm="1">
        <f t="array" ref="AI476">INDEX($H476:$K476,0,MATCH(AI$452,$H$452:$K$452,0))*HLOOKUP(AI$451,$J$448:$R$449,2)</f>
        <v>81.45</v>
      </c>
      <c r="AJ476" s="742" cm="1">
        <f t="array" ref="AJ476">INDEX($H476:$K476,0,MATCH(AJ$452,$H$452:$K$452,0))*HLOOKUP(AJ$451,$J$448:$R$449,2)</f>
        <v>0</v>
      </c>
      <c r="AK476" s="742" cm="1">
        <f t="array" ref="AK476">INDEX($H476:$K476,0,MATCH(AK$452,$H$452:$K$452,0))*HLOOKUP(AK$451,$J$448:$R$449,2)</f>
        <v>96.36</v>
      </c>
      <c r="AL476" s="742" cm="1">
        <f t="array" ref="AL476">INDEX($H476:$K476,0,MATCH(AL$452,$H$452:$K$452,0))*HLOOKUP(AL$451,$J$448:$R$449,2)</f>
        <v>81.45</v>
      </c>
      <c r="AM476" s="742" cm="1">
        <f t="array" ref="AM476">INDEX($H476:$K476,0,MATCH(AM$452,$H$452:$K$452,0))*HLOOKUP(AM$451,$J$448:$R$449,2)</f>
        <v>81.45</v>
      </c>
      <c r="AN476" s="742" cm="1">
        <f t="array" ref="AN476">INDEX($H476:$K476,0,MATCH(AN$452,$H$452:$K$452,0))*HLOOKUP(AN$451,$J$448:$R$449,2)</f>
        <v>0</v>
      </c>
      <c r="AO476" s="742" cm="1">
        <f t="array" ref="AO476">INDEX($H476:$K476,0,MATCH(AO$452,$H$452:$K$452,0))*HLOOKUP(AO$451,$J$448:$R$449,2)</f>
        <v>96.36</v>
      </c>
      <c r="AP476" s="742" cm="1">
        <f t="array" ref="AP476">INDEX($H476:$K476,0,MATCH(AP$452,$H$452:$K$452,0))*HLOOKUP(AP$451,$J$448:$R$449,2)</f>
        <v>81.45</v>
      </c>
      <c r="AQ476" s="742" cm="1">
        <f t="array" ref="AQ476">INDEX($H476:$K476,0,MATCH(AQ$452,$H$452:$K$452,0))*HLOOKUP(AQ$451,$J$448:$R$449,2)</f>
        <v>81.45</v>
      </c>
      <c r="AR476" s="742" cm="1">
        <f t="array" ref="AR476">INDEX($H476:$K476,0,MATCH(AR$452,$H$452:$K$452,0))*HLOOKUP(AR$451,$J$448:$R$449,2)</f>
        <v>0</v>
      </c>
      <c r="AS476" s="742" cm="1">
        <f t="array" ref="AS476">INDEX($H476:$K476,0,MATCH(AS$452,$H$452:$K$452,0))*HLOOKUP(AS$451,$J$448:$R$449,2)</f>
        <v>96.36</v>
      </c>
      <c r="AT476" s="742" cm="1">
        <f t="array" ref="AT476">INDEX($H476:$K476,0,MATCH(AT$452,$H$452:$K$452,0))*HLOOKUP(AT$451,$J$448:$R$449,2)</f>
        <v>81.45</v>
      </c>
      <c r="AU476" s="742" cm="1">
        <f t="array" ref="AU476">INDEX($H476:$K476,0,MATCH(AU$452,$H$452:$K$452,0))*HLOOKUP(AU$451,$J$448:$R$449,2)</f>
        <v>81.45</v>
      </c>
      <c r="AV476" s="196"/>
      <c r="AW476" s="196"/>
      <c r="AX476" s="17"/>
      <c r="AY476" s="9"/>
      <c r="AZ476" s="9"/>
      <c r="BA476" s="9"/>
    </row>
    <row r="477" spans="1:53" ht="14.5" outlineLevel="1" x14ac:dyDescent="0.35">
      <c r="A477" s="7"/>
      <c r="B477" s="8"/>
      <c r="C477" s="18"/>
      <c r="D477" s="18"/>
      <c r="E477" s="18"/>
      <c r="F477" s="27"/>
      <c r="G477" s="27" t="str">
        <f t="shared" si="120"/>
        <v>AAAA2Nb</v>
      </c>
      <c r="H477" s="232">
        <v>0</v>
      </c>
      <c r="I477" s="232">
        <v>96.36</v>
      </c>
      <c r="J477" s="232">
        <v>81.45</v>
      </c>
      <c r="K477" s="232">
        <v>81.45</v>
      </c>
      <c r="L477" s="742" cm="1">
        <f t="array" ref="L477">INDEX($H477:$K477,0,MATCH(L$452,$H$452:$K$452,0))*HLOOKUP(L$451,$J$448:$R$449,2)</f>
        <v>0</v>
      </c>
      <c r="M477" s="742" cm="1">
        <f t="array" ref="M477">INDEX($H477:$K477,0,MATCH(M$452,$H$452:$K$452,0))*HLOOKUP(M$451,$J$448:$R$449,2)</f>
        <v>96.36</v>
      </c>
      <c r="N477" s="742" cm="1">
        <f t="array" ref="N477">INDEX($H477:$K477,0,MATCH(N$452,$H$452:$K$452,0))*HLOOKUP(N$451,$J$448:$R$449,2)</f>
        <v>81.45</v>
      </c>
      <c r="O477" s="742" cm="1">
        <f t="array" ref="O477">INDEX($H477:$K477,0,MATCH(O$452,$H$452:$K$452,0))*HLOOKUP(O$451,$J$448:$R$449,2)</f>
        <v>81.45</v>
      </c>
      <c r="P477" s="742" cm="1">
        <f t="array" ref="P477">INDEX($H477:$K477,0,MATCH(P$452,$H$452:$K$452,0))*HLOOKUP(P$451,$J$448:$R$449,2)</f>
        <v>0</v>
      </c>
      <c r="Q477" s="742" cm="1">
        <f t="array" ref="Q477">INDEX($H477:$K477,0,MATCH(Q$452,$H$452:$K$452,0))*HLOOKUP(Q$451,$J$448:$R$449,2)</f>
        <v>96.36</v>
      </c>
      <c r="R477" s="742" cm="1">
        <f t="array" ref="R477">INDEX($H477:$K477,0,MATCH(R$452,$H$452:$K$452,0))*HLOOKUP(R$451,$J$448:$R$449,2)</f>
        <v>81.45</v>
      </c>
      <c r="S477" s="742" cm="1">
        <f t="array" ref="S477">INDEX($H477:$K477,0,MATCH(S$452,$H$452:$K$452,0))*HLOOKUP(S$451,$J$448:$R$449,2)</f>
        <v>81.45</v>
      </c>
      <c r="T477" s="742" cm="1">
        <f t="array" ref="T477">INDEX($H477:$K477,0,MATCH(T$452,$H$452:$K$452,0))*HLOOKUP(T$451,$J$448:$R$449,2)</f>
        <v>0</v>
      </c>
      <c r="U477" s="742" cm="1">
        <f t="array" ref="U477">INDEX($H477:$K477,0,MATCH(U$452,$H$452:$K$452,0))*HLOOKUP(U$451,$J$448:$R$449,2)</f>
        <v>96.36</v>
      </c>
      <c r="V477" s="742" cm="1">
        <f t="array" ref="V477">INDEX($H477:$K477,0,MATCH(V$452,$H$452:$K$452,0))*HLOOKUP(V$451,$J$448:$R$449,2)</f>
        <v>81.45</v>
      </c>
      <c r="W477" s="742" cm="1">
        <f t="array" ref="W477">INDEX($H477:$K477,0,MATCH(W$452,$H$452:$K$452,0))*HLOOKUP(W$451,$J$448:$R$449,2)</f>
        <v>81.45</v>
      </c>
      <c r="X477" s="742" cm="1">
        <f t="array" ref="X477">INDEX($H477:$K477,0,MATCH(X$452,$H$452:$K$452,0))*HLOOKUP(X$451,$J$448:$R$449,2)</f>
        <v>0</v>
      </c>
      <c r="Y477" s="742" cm="1">
        <f t="array" ref="Y477">INDEX($H477:$K477,0,MATCH(Y$452,$H$452:$K$452,0))*HLOOKUP(Y$451,$J$448:$R$449,2)</f>
        <v>96.36</v>
      </c>
      <c r="Z477" s="742" cm="1">
        <f t="array" ref="Z477">INDEX($H477:$K477,0,MATCH(Z$452,$H$452:$K$452,0))*HLOOKUP(Z$451,$J$448:$R$449,2)</f>
        <v>81.45</v>
      </c>
      <c r="AA477" s="742" cm="1">
        <f t="array" ref="AA477">INDEX($H477:$K477,0,MATCH(AA$452,$H$452:$K$452,0))*HLOOKUP(AA$451,$J$448:$R$449,2)</f>
        <v>81.45</v>
      </c>
      <c r="AB477" s="742" cm="1">
        <f t="array" ref="AB477">INDEX($H477:$K477,0,MATCH(AB$452,$H$452:$K$452,0))*HLOOKUP(AB$451,$J$448:$R$449,2)</f>
        <v>0</v>
      </c>
      <c r="AC477" s="742" cm="1">
        <f t="array" ref="AC477">INDEX($H477:$K477,0,MATCH(AC$452,$H$452:$K$452,0))*HLOOKUP(AC$451,$J$448:$R$449,2)</f>
        <v>96.36</v>
      </c>
      <c r="AD477" s="742" cm="1">
        <f t="array" ref="AD477">INDEX($H477:$K477,0,MATCH(AD$452,$H$452:$K$452,0))*HLOOKUP(AD$451,$J$448:$R$449,2)</f>
        <v>81.45</v>
      </c>
      <c r="AE477" s="742" cm="1">
        <f t="array" ref="AE477">INDEX($H477:$K477,0,MATCH(AE$452,$H$452:$K$452,0))*HLOOKUP(AE$451,$J$448:$R$449,2)</f>
        <v>81.45</v>
      </c>
      <c r="AF477" s="742" cm="1">
        <f t="array" ref="AF477">INDEX($H477:$K477,0,MATCH(AF$452,$H$452:$K$452,0))*HLOOKUP(AF$451,$J$448:$R$449,2)</f>
        <v>0</v>
      </c>
      <c r="AG477" s="742" cm="1">
        <f t="array" ref="AG477">INDEX($H477:$K477,0,MATCH(AG$452,$H$452:$K$452,0))*HLOOKUP(AG$451,$J$448:$R$449,2)</f>
        <v>96.36</v>
      </c>
      <c r="AH477" s="742" cm="1">
        <f t="array" ref="AH477">INDEX($H477:$K477,0,MATCH(AH$452,$H$452:$K$452,0))*HLOOKUP(AH$451,$J$448:$R$449,2)</f>
        <v>81.45</v>
      </c>
      <c r="AI477" s="742" cm="1">
        <f t="array" ref="AI477">INDEX($H477:$K477,0,MATCH(AI$452,$H$452:$K$452,0))*HLOOKUP(AI$451,$J$448:$R$449,2)</f>
        <v>81.45</v>
      </c>
      <c r="AJ477" s="742" cm="1">
        <f t="array" ref="AJ477">INDEX($H477:$K477,0,MATCH(AJ$452,$H$452:$K$452,0))*HLOOKUP(AJ$451,$J$448:$R$449,2)</f>
        <v>0</v>
      </c>
      <c r="AK477" s="742" cm="1">
        <f t="array" ref="AK477">INDEX($H477:$K477,0,MATCH(AK$452,$H$452:$K$452,0))*HLOOKUP(AK$451,$J$448:$R$449,2)</f>
        <v>96.36</v>
      </c>
      <c r="AL477" s="742" cm="1">
        <f t="array" ref="AL477">INDEX($H477:$K477,0,MATCH(AL$452,$H$452:$K$452,0))*HLOOKUP(AL$451,$J$448:$R$449,2)</f>
        <v>81.45</v>
      </c>
      <c r="AM477" s="742" cm="1">
        <f t="array" ref="AM477">INDEX($H477:$K477,0,MATCH(AM$452,$H$452:$K$452,0))*HLOOKUP(AM$451,$J$448:$R$449,2)</f>
        <v>81.45</v>
      </c>
      <c r="AN477" s="742" cm="1">
        <f t="array" ref="AN477">INDEX($H477:$K477,0,MATCH(AN$452,$H$452:$K$452,0))*HLOOKUP(AN$451,$J$448:$R$449,2)</f>
        <v>0</v>
      </c>
      <c r="AO477" s="742" cm="1">
        <f t="array" ref="AO477">INDEX($H477:$K477,0,MATCH(AO$452,$H$452:$K$452,0))*HLOOKUP(AO$451,$J$448:$R$449,2)</f>
        <v>96.36</v>
      </c>
      <c r="AP477" s="742" cm="1">
        <f t="array" ref="AP477">INDEX($H477:$K477,0,MATCH(AP$452,$H$452:$K$452,0))*HLOOKUP(AP$451,$J$448:$R$449,2)</f>
        <v>81.45</v>
      </c>
      <c r="AQ477" s="742" cm="1">
        <f t="array" ref="AQ477">INDEX($H477:$K477,0,MATCH(AQ$452,$H$452:$K$452,0))*HLOOKUP(AQ$451,$J$448:$R$449,2)</f>
        <v>81.45</v>
      </c>
      <c r="AR477" s="742" cm="1">
        <f t="array" ref="AR477">INDEX($H477:$K477,0,MATCH(AR$452,$H$452:$K$452,0))*HLOOKUP(AR$451,$J$448:$R$449,2)</f>
        <v>0</v>
      </c>
      <c r="AS477" s="742" cm="1">
        <f t="array" ref="AS477">INDEX($H477:$K477,0,MATCH(AS$452,$H$452:$K$452,0))*HLOOKUP(AS$451,$J$448:$R$449,2)</f>
        <v>96.36</v>
      </c>
      <c r="AT477" s="742" cm="1">
        <f t="array" ref="AT477">INDEX($H477:$K477,0,MATCH(AT$452,$H$452:$K$452,0))*HLOOKUP(AT$451,$J$448:$R$449,2)</f>
        <v>81.45</v>
      </c>
      <c r="AU477" s="742" cm="1">
        <f t="array" ref="AU477">INDEX($H477:$K477,0,MATCH(AU$452,$H$452:$K$452,0))*HLOOKUP(AU$451,$J$448:$R$449,2)</f>
        <v>81.45</v>
      </c>
      <c r="AV477" s="196"/>
      <c r="AW477" s="196"/>
      <c r="AX477" s="17"/>
      <c r="AY477" s="9"/>
      <c r="AZ477" s="9"/>
      <c r="BA477" s="9"/>
    </row>
    <row r="478" spans="1:53" ht="14.5" outlineLevel="1" x14ac:dyDescent="0.35">
      <c r="A478" s="7"/>
      <c r="B478" s="8"/>
      <c r="C478" s="18"/>
      <c r="D478" s="18"/>
      <c r="E478" s="18"/>
      <c r="F478" s="27"/>
      <c r="G478" s="27" t="str">
        <f t="shared" si="120"/>
        <v>AAAA2Nbd</v>
      </c>
      <c r="H478" s="232">
        <v>0</v>
      </c>
      <c r="I478" s="232">
        <v>96.36</v>
      </c>
      <c r="J478" s="232">
        <v>81.45</v>
      </c>
      <c r="K478" s="232">
        <v>81.45</v>
      </c>
      <c r="L478" s="742" cm="1">
        <f t="array" ref="L478">INDEX($H478:$K478,0,MATCH(L$452,$H$452:$K$452,0))*HLOOKUP(L$451,$J$448:$R$449,2)</f>
        <v>0</v>
      </c>
      <c r="M478" s="742" cm="1">
        <f t="array" ref="M478">INDEX($H478:$K478,0,MATCH(M$452,$H$452:$K$452,0))*HLOOKUP(M$451,$J$448:$R$449,2)</f>
        <v>96.36</v>
      </c>
      <c r="N478" s="742" cm="1">
        <f t="array" ref="N478">INDEX($H478:$K478,0,MATCH(N$452,$H$452:$K$452,0))*HLOOKUP(N$451,$J$448:$R$449,2)</f>
        <v>81.45</v>
      </c>
      <c r="O478" s="742" cm="1">
        <f t="array" ref="O478">INDEX($H478:$K478,0,MATCH(O$452,$H$452:$K$452,0))*HLOOKUP(O$451,$J$448:$R$449,2)</f>
        <v>81.45</v>
      </c>
      <c r="P478" s="742" cm="1">
        <f t="array" ref="P478">INDEX($H478:$K478,0,MATCH(P$452,$H$452:$K$452,0))*HLOOKUP(P$451,$J$448:$R$449,2)</f>
        <v>0</v>
      </c>
      <c r="Q478" s="742" cm="1">
        <f t="array" ref="Q478">INDEX($H478:$K478,0,MATCH(Q$452,$H$452:$K$452,0))*HLOOKUP(Q$451,$J$448:$R$449,2)</f>
        <v>96.36</v>
      </c>
      <c r="R478" s="742" cm="1">
        <f t="array" ref="R478">INDEX($H478:$K478,0,MATCH(R$452,$H$452:$K$452,0))*HLOOKUP(R$451,$J$448:$R$449,2)</f>
        <v>81.45</v>
      </c>
      <c r="S478" s="742" cm="1">
        <f t="array" ref="S478">INDEX($H478:$K478,0,MATCH(S$452,$H$452:$K$452,0))*HLOOKUP(S$451,$J$448:$R$449,2)</f>
        <v>81.45</v>
      </c>
      <c r="T478" s="742" cm="1">
        <f t="array" ref="T478">INDEX($H478:$K478,0,MATCH(T$452,$H$452:$K$452,0))*HLOOKUP(T$451,$J$448:$R$449,2)</f>
        <v>0</v>
      </c>
      <c r="U478" s="742" cm="1">
        <f t="array" ref="U478">INDEX($H478:$K478,0,MATCH(U$452,$H$452:$K$452,0))*HLOOKUP(U$451,$J$448:$R$449,2)</f>
        <v>96.36</v>
      </c>
      <c r="V478" s="742" cm="1">
        <f t="array" ref="V478">INDEX($H478:$K478,0,MATCH(V$452,$H$452:$K$452,0))*HLOOKUP(V$451,$J$448:$R$449,2)</f>
        <v>81.45</v>
      </c>
      <c r="W478" s="742" cm="1">
        <f t="array" ref="W478">INDEX($H478:$K478,0,MATCH(W$452,$H$452:$K$452,0))*HLOOKUP(W$451,$J$448:$R$449,2)</f>
        <v>81.45</v>
      </c>
      <c r="X478" s="742" cm="1">
        <f t="array" ref="X478">INDEX($H478:$K478,0,MATCH(X$452,$H$452:$K$452,0))*HLOOKUP(X$451,$J$448:$R$449,2)</f>
        <v>0</v>
      </c>
      <c r="Y478" s="742" cm="1">
        <f t="array" ref="Y478">INDEX($H478:$K478,0,MATCH(Y$452,$H$452:$K$452,0))*HLOOKUP(Y$451,$J$448:$R$449,2)</f>
        <v>96.36</v>
      </c>
      <c r="Z478" s="742" cm="1">
        <f t="array" ref="Z478">INDEX($H478:$K478,0,MATCH(Z$452,$H$452:$K$452,0))*HLOOKUP(Z$451,$J$448:$R$449,2)</f>
        <v>81.45</v>
      </c>
      <c r="AA478" s="742" cm="1">
        <f t="array" ref="AA478">INDEX($H478:$K478,0,MATCH(AA$452,$H$452:$K$452,0))*HLOOKUP(AA$451,$J$448:$R$449,2)</f>
        <v>81.45</v>
      </c>
      <c r="AB478" s="742" cm="1">
        <f t="array" ref="AB478">INDEX($H478:$K478,0,MATCH(AB$452,$H$452:$K$452,0))*HLOOKUP(AB$451,$J$448:$R$449,2)</f>
        <v>0</v>
      </c>
      <c r="AC478" s="742" cm="1">
        <f t="array" ref="AC478">INDEX($H478:$K478,0,MATCH(AC$452,$H$452:$K$452,0))*HLOOKUP(AC$451,$J$448:$R$449,2)</f>
        <v>96.36</v>
      </c>
      <c r="AD478" s="742" cm="1">
        <f t="array" ref="AD478">INDEX($H478:$K478,0,MATCH(AD$452,$H$452:$K$452,0))*HLOOKUP(AD$451,$J$448:$R$449,2)</f>
        <v>81.45</v>
      </c>
      <c r="AE478" s="742" cm="1">
        <f t="array" ref="AE478">INDEX($H478:$K478,0,MATCH(AE$452,$H$452:$K$452,0))*HLOOKUP(AE$451,$J$448:$R$449,2)</f>
        <v>81.45</v>
      </c>
      <c r="AF478" s="742" cm="1">
        <f t="array" ref="AF478">INDEX($H478:$K478,0,MATCH(AF$452,$H$452:$K$452,0))*HLOOKUP(AF$451,$J$448:$R$449,2)</f>
        <v>0</v>
      </c>
      <c r="AG478" s="742" cm="1">
        <f t="array" ref="AG478">INDEX($H478:$K478,0,MATCH(AG$452,$H$452:$K$452,0))*HLOOKUP(AG$451,$J$448:$R$449,2)</f>
        <v>96.36</v>
      </c>
      <c r="AH478" s="742" cm="1">
        <f t="array" ref="AH478">INDEX($H478:$K478,0,MATCH(AH$452,$H$452:$K$452,0))*HLOOKUP(AH$451,$J$448:$R$449,2)</f>
        <v>81.45</v>
      </c>
      <c r="AI478" s="742" cm="1">
        <f t="array" ref="AI478">INDEX($H478:$K478,0,MATCH(AI$452,$H$452:$K$452,0))*HLOOKUP(AI$451,$J$448:$R$449,2)</f>
        <v>81.45</v>
      </c>
      <c r="AJ478" s="742" cm="1">
        <f t="array" ref="AJ478">INDEX($H478:$K478,0,MATCH(AJ$452,$H$452:$K$452,0))*HLOOKUP(AJ$451,$J$448:$R$449,2)</f>
        <v>0</v>
      </c>
      <c r="AK478" s="742" cm="1">
        <f t="array" ref="AK478">INDEX($H478:$K478,0,MATCH(AK$452,$H$452:$K$452,0))*HLOOKUP(AK$451,$J$448:$R$449,2)</f>
        <v>96.36</v>
      </c>
      <c r="AL478" s="742" cm="1">
        <f t="array" ref="AL478">INDEX($H478:$K478,0,MATCH(AL$452,$H$452:$K$452,0))*HLOOKUP(AL$451,$J$448:$R$449,2)</f>
        <v>81.45</v>
      </c>
      <c r="AM478" s="742" cm="1">
        <f t="array" ref="AM478">INDEX($H478:$K478,0,MATCH(AM$452,$H$452:$K$452,0))*HLOOKUP(AM$451,$J$448:$R$449,2)</f>
        <v>81.45</v>
      </c>
      <c r="AN478" s="742" cm="1">
        <f t="array" ref="AN478">INDEX($H478:$K478,0,MATCH(AN$452,$H$452:$K$452,0))*HLOOKUP(AN$451,$J$448:$R$449,2)</f>
        <v>0</v>
      </c>
      <c r="AO478" s="742" cm="1">
        <f t="array" ref="AO478">INDEX($H478:$K478,0,MATCH(AO$452,$H$452:$K$452,0))*HLOOKUP(AO$451,$J$448:$R$449,2)</f>
        <v>96.36</v>
      </c>
      <c r="AP478" s="742" cm="1">
        <f t="array" ref="AP478">INDEX($H478:$K478,0,MATCH(AP$452,$H$452:$K$452,0))*HLOOKUP(AP$451,$J$448:$R$449,2)</f>
        <v>81.45</v>
      </c>
      <c r="AQ478" s="742" cm="1">
        <f t="array" ref="AQ478">INDEX($H478:$K478,0,MATCH(AQ$452,$H$452:$K$452,0))*HLOOKUP(AQ$451,$J$448:$R$449,2)</f>
        <v>81.45</v>
      </c>
      <c r="AR478" s="742" cm="1">
        <f t="array" ref="AR478">INDEX($H478:$K478,0,MATCH(AR$452,$H$452:$K$452,0))*HLOOKUP(AR$451,$J$448:$R$449,2)</f>
        <v>0</v>
      </c>
      <c r="AS478" s="742" cm="1">
        <f t="array" ref="AS478">INDEX($H478:$K478,0,MATCH(AS$452,$H$452:$K$452,0))*HLOOKUP(AS$451,$J$448:$R$449,2)</f>
        <v>96.36</v>
      </c>
      <c r="AT478" s="742" cm="1">
        <f t="array" ref="AT478">INDEX($H478:$K478,0,MATCH(AT$452,$H$452:$K$452,0))*HLOOKUP(AT$451,$J$448:$R$449,2)</f>
        <v>81.45</v>
      </c>
      <c r="AU478" s="742" cm="1">
        <f t="array" ref="AU478">INDEX($H478:$K478,0,MATCH(AU$452,$H$452:$K$452,0))*HLOOKUP(AU$451,$J$448:$R$449,2)</f>
        <v>81.45</v>
      </c>
      <c r="AV478" s="196"/>
      <c r="AW478" s="196"/>
      <c r="AX478" s="17"/>
      <c r="AY478" s="9"/>
      <c r="AZ478" s="9"/>
      <c r="BA478" s="9"/>
    </row>
    <row r="479" spans="1:53" ht="14.5" outlineLevel="1" x14ac:dyDescent="0.35">
      <c r="A479" s="7"/>
      <c r="B479" s="8"/>
      <c r="C479" s="18"/>
      <c r="D479" s="18"/>
      <c r="E479" s="18"/>
      <c r="F479" s="27"/>
      <c r="G479" s="27" t="str">
        <f t="shared" si="120"/>
        <v>AAAA2A1z</v>
      </c>
      <c r="H479" s="232">
        <v>0</v>
      </c>
      <c r="I479" s="232">
        <v>40.15</v>
      </c>
      <c r="J479" s="232">
        <v>81.45</v>
      </c>
      <c r="K479" s="232">
        <v>78.45</v>
      </c>
      <c r="L479" s="742" cm="1">
        <f t="array" ref="L479">INDEX($H479:$K479,0,MATCH(L$452,$H$452:$K$452,0))*HLOOKUP(L$451,$J$448:$R$449,2)</f>
        <v>0</v>
      </c>
      <c r="M479" s="742" cm="1">
        <f t="array" ref="M479">INDEX($H479:$K479,0,MATCH(M$452,$H$452:$K$452,0))*HLOOKUP(M$451,$J$448:$R$449,2)</f>
        <v>40.15</v>
      </c>
      <c r="N479" s="742" cm="1">
        <f t="array" ref="N479">INDEX($H479:$K479,0,MATCH(N$452,$H$452:$K$452,0))*HLOOKUP(N$451,$J$448:$R$449,2)</f>
        <v>81.45</v>
      </c>
      <c r="O479" s="742" cm="1">
        <f t="array" ref="O479">INDEX($H479:$K479,0,MATCH(O$452,$H$452:$K$452,0))*HLOOKUP(O$451,$J$448:$R$449,2)</f>
        <v>78.45</v>
      </c>
      <c r="P479" s="742" cm="1">
        <f t="array" ref="P479">INDEX($H479:$K479,0,MATCH(P$452,$H$452:$K$452,0))*HLOOKUP(P$451,$J$448:$R$449,2)</f>
        <v>0</v>
      </c>
      <c r="Q479" s="742" cm="1">
        <f t="array" ref="Q479">INDEX($H479:$K479,0,MATCH(Q$452,$H$452:$K$452,0))*HLOOKUP(Q$451,$J$448:$R$449,2)</f>
        <v>40.15</v>
      </c>
      <c r="R479" s="742" cm="1">
        <f t="array" ref="R479">INDEX($H479:$K479,0,MATCH(R$452,$H$452:$K$452,0))*HLOOKUP(R$451,$J$448:$R$449,2)</f>
        <v>81.45</v>
      </c>
      <c r="S479" s="742" cm="1">
        <f t="array" ref="S479">INDEX($H479:$K479,0,MATCH(S$452,$H$452:$K$452,0))*HLOOKUP(S$451,$J$448:$R$449,2)</f>
        <v>78.45</v>
      </c>
      <c r="T479" s="742" cm="1">
        <f t="array" ref="T479">INDEX($H479:$K479,0,MATCH(T$452,$H$452:$K$452,0))*HLOOKUP(T$451,$J$448:$R$449,2)</f>
        <v>0</v>
      </c>
      <c r="U479" s="742" cm="1">
        <f t="array" ref="U479">INDEX($H479:$K479,0,MATCH(U$452,$H$452:$K$452,0))*HLOOKUP(U$451,$J$448:$R$449,2)</f>
        <v>40.15</v>
      </c>
      <c r="V479" s="742" cm="1">
        <f t="array" ref="V479">INDEX($H479:$K479,0,MATCH(V$452,$H$452:$K$452,0))*HLOOKUP(V$451,$J$448:$R$449,2)</f>
        <v>81.45</v>
      </c>
      <c r="W479" s="742" cm="1">
        <f t="array" ref="W479">INDEX($H479:$K479,0,MATCH(W$452,$H$452:$K$452,0))*HLOOKUP(W$451,$J$448:$R$449,2)</f>
        <v>78.45</v>
      </c>
      <c r="X479" s="742" cm="1">
        <f t="array" ref="X479">INDEX($H479:$K479,0,MATCH(X$452,$H$452:$K$452,0))*HLOOKUP(X$451,$J$448:$R$449,2)</f>
        <v>0</v>
      </c>
      <c r="Y479" s="742" cm="1">
        <f t="array" ref="Y479">INDEX($H479:$K479,0,MATCH(Y$452,$H$452:$K$452,0))*HLOOKUP(Y$451,$J$448:$R$449,2)</f>
        <v>40.15</v>
      </c>
      <c r="Z479" s="742" cm="1">
        <f t="array" ref="Z479">INDEX($H479:$K479,0,MATCH(Z$452,$H$452:$K$452,0))*HLOOKUP(Z$451,$J$448:$R$449,2)</f>
        <v>81.45</v>
      </c>
      <c r="AA479" s="742" cm="1">
        <f t="array" ref="AA479">INDEX($H479:$K479,0,MATCH(AA$452,$H$452:$K$452,0))*HLOOKUP(AA$451,$J$448:$R$449,2)</f>
        <v>78.45</v>
      </c>
      <c r="AB479" s="742" cm="1">
        <f t="array" ref="AB479">INDEX($H479:$K479,0,MATCH(AB$452,$H$452:$K$452,0))*HLOOKUP(AB$451,$J$448:$R$449,2)</f>
        <v>0</v>
      </c>
      <c r="AC479" s="742" cm="1">
        <f t="array" ref="AC479">INDEX($H479:$K479,0,MATCH(AC$452,$H$452:$K$452,0))*HLOOKUP(AC$451,$J$448:$R$449,2)</f>
        <v>40.15</v>
      </c>
      <c r="AD479" s="742" cm="1">
        <f t="array" ref="AD479">INDEX($H479:$K479,0,MATCH(AD$452,$H$452:$K$452,0))*HLOOKUP(AD$451,$J$448:$R$449,2)</f>
        <v>81.45</v>
      </c>
      <c r="AE479" s="742" cm="1">
        <f t="array" ref="AE479">INDEX($H479:$K479,0,MATCH(AE$452,$H$452:$K$452,0))*HLOOKUP(AE$451,$J$448:$R$449,2)</f>
        <v>78.45</v>
      </c>
      <c r="AF479" s="742" cm="1">
        <f t="array" ref="AF479">INDEX($H479:$K479,0,MATCH(AF$452,$H$452:$K$452,0))*HLOOKUP(AF$451,$J$448:$R$449,2)</f>
        <v>0</v>
      </c>
      <c r="AG479" s="742" cm="1">
        <f t="array" ref="AG479">INDEX($H479:$K479,0,MATCH(AG$452,$H$452:$K$452,0))*HLOOKUP(AG$451,$J$448:$R$449,2)</f>
        <v>40.15</v>
      </c>
      <c r="AH479" s="742" cm="1">
        <f t="array" ref="AH479">INDEX($H479:$K479,0,MATCH(AH$452,$H$452:$K$452,0))*HLOOKUP(AH$451,$J$448:$R$449,2)</f>
        <v>81.45</v>
      </c>
      <c r="AI479" s="742" cm="1">
        <f t="array" ref="AI479">INDEX($H479:$K479,0,MATCH(AI$452,$H$452:$K$452,0))*HLOOKUP(AI$451,$J$448:$R$449,2)</f>
        <v>78.45</v>
      </c>
      <c r="AJ479" s="742" cm="1">
        <f t="array" ref="AJ479">INDEX($H479:$K479,0,MATCH(AJ$452,$H$452:$K$452,0))*HLOOKUP(AJ$451,$J$448:$R$449,2)</f>
        <v>0</v>
      </c>
      <c r="AK479" s="742" cm="1">
        <f t="array" ref="AK479">INDEX($H479:$K479,0,MATCH(AK$452,$H$452:$K$452,0))*HLOOKUP(AK$451,$J$448:$R$449,2)</f>
        <v>40.15</v>
      </c>
      <c r="AL479" s="742" cm="1">
        <f t="array" ref="AL479">INDEX($H479:$K479,0,MATCH(AL$452,$H$452:$K$452,0))*HLOOKUP(AL$451,$J$448:$R$449,2)</f>
        <v>81.45</v>
      </c>
      <c r="AM479" s="742" cm="1">
        <f t="array" ref="AM479">INDEX($H479:$K479,0,MATCH(AM$452,$H$452:$K$452,0))*HLOOKUP(AM$451,$J$448:$R$449,2)</f>
        <v>78.45</v>
      </c>
      <c r="AN479" s="742" cm="1">
        <f t="array" ref="AN479">INDEX($H479:$K479,0,MATCH(AN$452,$H$452:$K$452,0))*HLOOKUP(AN$451,$J$448:$R$449,2)</f>
        <v>0</v>
      </c>
      <c r="AO479" s="742" cm="1">
        <f t="array" ref="AO479">INDEX($H479:$K479,0,MATCH(AO$452,$H$452:$K$452,0))*HLOOKUP(AO$451,$J$448:$R$449,2)</f>
        <v>40.15</v>
      </c>
      <c r="AP479" s="742" cm="1">
        <f t="array" ref="AP479">INDEX($H479:$K479,0,MATCH(AP$452,$H$452:$K$452,0))*HLOOKUP(AP$451,$J$448:$R$449,2)</f>
        <v>81.45</v>
      </c>
      <c r="AQ479" s="742" cm="1">
        <f t="array" ref="AQ479">INDEX($H479:$K479,0,MATCH(AQ$452,$H$452:$K$452,0))*HLOOKUP(AQ$451,$J$448:$R$449,2)</f>
        <v>78.45</v>
      </c>
      <c r="AR479" s="742" cm="1">
        <f t="array" ref="AR479">INDEX($H479:$K479,0,MATCH(AR$452,$H$452:$K$452,0))*HLOOKUP(AR$451,$J$448:$R$449,2)</f>
        <v>0</v>
      </c>
      <c r="AS479" s="742" cm="1">
        <f t="array" ref="AS479">INDEX($H479:$K479,0,MATCH(AS$452,$H$452:$K$452,0))*HLOOKUP(AS$451,$J$448:$R$449,2)</f>
        <v>40.15</v>
      </c>
      <c r="AT479" s="742" cm="1">
        <f t="array" ref="AT479">INDEX($H479:$K479,0,MATCH(AT$452,$H$452:$K$452,0))*HLOOKUP(AT$451,$J$448:$R$449,2)</f>
        <v>81.45</v>
      </c>
      <c r="AU479" s="742" cm="1">
        <f t="array" ref="AU479">INDEX($H479:$K479,0,MATCH(AU$452,$H$452:$K$452,0))*HLOOKUP(AU$451,$J$448:$R$449,2)</f>
        <v>78.45</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0</v>
      </c>
      <c r="I486" s="232">
        <v>96.36</v>
      </c>
      <c r="J486" s="232">
        <v>81.45</v>
      </c>
      <c r="K486" s="232">
        <v>81.45</v>
      </c>
      <c r="L486" s="742" cm="1">
        <f t="array" ref="L486">INDEX($H486:$K486,0,MATCH(L$452,$H$452:$K$452,0))*HLOOKUP(L$451,$J$448:$R$449,2)</f>
        <v>0</v>
      </c>
      <c r="M486" s="742" cm="1">
        <f t="array" ref="M486">INDEX($H486:$K486,0,MATCH(M$452,$H$452:$K$452,0))*HLOOKUP(M$451,$J$448:$R$449,2)</f>
        <v>96.36</v>
      </c>
      <c r="N486" s="742" cm="1">
        <f t="array" ref="N486">INDEX($H486:$K486,0,MATCH(N$452,$H$452:$K$452,0))*HLOOKUP(N$451,$J$448:$R$449,2)</f>
        <v>81.45</v>
      </c>
      <c r="O486" s="742" cm="1">
        <f t="array" ref="O486">INDEX($H486:$K486,0,MATCH(O$452,$H$452:$K$452,0))*HLOOKUP(O$451,$J$448:$R$449,2)</f>
        <v>81.45</v>
      </c>
      <c r="P486" s="742" cm="1">
        <f t="array" ref="P486">INDEX($H486:$K486,0,MATCH(P$452,$H$452:$K$452,0))*HLOOKUP(P$451,$J$448:$R$449,2)</f>
        <v>0</v>
      </c>
      <c r="Q486" s="742" cm="1">
        <f t="array" ref="Q486">INDEX($H486:$K486,0,MATCH(Q$452,$H$452:$K$452,0))*HLOOKUP(Q$451,$J$448:$R$449,2)</f>
        <v>96.36</v>
      </c>
      <c r="R486" s="742" cm="1">
        <f t="array" ref="R486">INDEX($H486:$K486,0,MATCH(R$452,$H$452:$K$452,0))*HLOOKUP(R$451,$J$448:$R$449,2)</f>
        <v>81.45</v>
      </c>
      <c r="S486" s="742" cm="1">
        <f t="array" ref="S486">INDEX($H486:$K486,0,MATCH(S$452,$H$452:$K$452,0))*HLOOKUP(S$451,$J$448:$R$449,2)</f>
        <v>81.45</v>
      </c>
      <c r="T486" s="742" cm="1">
        <f t="array" ref="T486">INDEX($H486:$K486,0,MATCH(T$452,$H$452:$K$452,0))*HLOOKUP(T$451,$J$448:$R$449,2)</f>
        <v>0</v>
      </c>
      <c r="U486" s="742" cm="1">
        <f t="array" ref="U486">INDEX($H486:$K486,0,MATCH(U$452,$H$452:$K$452,0))*HLOOKUP(U$451,$J$448:$R$449,2)</f>
        <v>96.36</v>
      </c>
      <c r="V486" s="742" cm="1">
        <f t="array" ref="V486">INDEX($H486:$K486,0,MATCH(V$452,$H$452:$K$452,0))*HLOOKUP(V$451,$J$448:$R$449,2)</f>
        <v>81.45</v>
      </c>
      <c r="W486" s="742" cm="1">
        <f t="array" ref="W486">INDEX($H486:$K486,0,MATCH(W$452,$H$452:$K$452,0))*HLOOKUP(W$451,$J$448:$R$449,2)</f>
        <v>81.45</v>
      </c>
      <c r="X486" s="742" cm="1">
        <f t="array" ref="X486">INDEX($H486:$K486,0,MATCH(X$452,$H$452:$K$452,0))*HLOOKUP(X$451,$J$448:$R$449,2)</f>
        <v>0</v>
      </c>
      <c r="Y486" s="742" cm="1">
        <f t="array" ref="Y486">INDEX($H486:$K486,0,MATCH(Y$452,$H$452:$K$452,0))*HLOOKUP(Y$451,$J$448:$R$449,2)</f>
        <v>96.36</v>
      </c>
      <c r="Z486" s="742" cm="1">
        <f t="array" ref="Z486">INDEX($H486:$K486,0,MATCH(Z$452,$H$452:$K$452,0))*HLOOKUP(Z$451,$J$448:$R$449,2)</f>
        <v>81.45</v>
      </c>
      <c r="AA486" s="742" cm="1">
        <f t="array" ref="AA486">INDEX($H486:$K486,0,MATCH(AA$452,$H$452:$K$452,0))*HLOOKUP(AA$451,$J$448:$R$449,2)</f>
        <v>81.45</v>
      </c>
      <c r="AB486" s="742" cm="1">
        <f t="array" ref="AB486">INDEX($H486:$K486,0,MATCH(AB$452,$H$452:$K$452,0))*HLOOKUP(AB$451,$J$448:$R$449,2)</f>
        <v>0</v>
      </c>
      <c r="AC486" s="742" cm="1">
        <f t="array" ref="AC486">INDEX($H486:$K486,0,MATCH(AC$452,$H$452:$K$452,0))*HLOOKUP(AC$451,$J$448:$R$449,2)</f>
        <v>96.36</v>
      </c>
      <c r="AD486" s="742" cm="1">
        <f t="array" ref="AD486">INDEX($H486:$K486,0,MATCH(AD$452,$H$452:$K$452,0))*HLOOKUP(AD$451,$J$448:$R$449,2)</f>
        <v>81.45</v>
      </c>
      <c r="AE486" s="742" cm="1">
        <f t="array" ref="AE486">INDEX($H486:$K486,0,MATCH(AE$452,$H$452:$K$452,0))*HLOOKUP(AE$451,$J$448:$R$449,2)</f>
        <v>81.45</v>
      </c>
      <c r="AF486" s="742" cm="1">
        <f t="array" ref="AF486">INDEX($H486:$K486,0,MATCH(AF$452,$H$452:$K$452,0))*HLOOKUP(AF$451,$J$448:$R$449,2)</f>
        <v>0</v>
      </c>
      <c r="AG486" s="742" cm="1">
        <f t="array" ref="AG486">INDEX($H486:$K486,0,MATCH(AG$452,$H$452:$K$452,0))*HLOOKUP(AG$451,$J$448:$R$449,2)</f>
        <v>96.36</v>
      </c>
      <c r="AH486" s="742" cm="1">
        <f t="array" ref="AH486">INDEX($H486:$K486,0,MATCH(AH$452,$H$452:$K$452,0))*HLOOKUP(AH$451,$J$448:$R$449,2)</f>
        <v>81.45</v>
      </c>
      <c r="AI486" s="742" cm="1">
        <f t="array" ref="AI486">INDEX($H486:$K486,0,MATCH(AI$452,$H$452:$K$452,0))*HLOOKUP(AI$451,$J$448:$R$449,2)</f>
        <v>81.45</v>
      </c>
      <c r="AJ486" s="742" cm="1">
        <f t="array" ref="AJ486">INDEX($H486:$K486,0,MATCH(AJ$452,$H$452:$K$452,0))*HLOOKUP(AJ$451,$J$448:$R$449,2)</f>
        <v>0</v>
      </c>
      <c r="AK486" s="742" cm="1">
        <f t="array" ref="AK486">INDEX($H486:$K486,0,MATCH(AK$452,$H$452:$K$452,0))*HLOOKUP(AK$451,$J$448:$R$449,2)</f>
        <v>96.36</v>
      </c>
      <c r="AL486" s="742" cm="1">
        <f t="array" ref="AL486">INDEX($H486:$K486,0,MATCH(AL$452,$H$452:$K$452,0))*HLOOKUP(AL$451,$J$448:$R$449,2)</f>
        <v>81.45</v>
      </c>
      <c r="AM486" s="742" cm="1">
        <f t="array" ref="AM486">INDEX($H486:$K486,0,MATCH(AM$452,$H$452:$K$452,0))*HLOOKUP(AM$451,$J$448:$R$449,2)</f>
        <v>81.45</v>
      </c>
      <c r="AN486" s="742" cm="1">
        <f t="array" ref="AN486">INDEX($H486:$K486,0,MATCH(AN$452,$H$452:$K$452,0))*HLOOKUP(AN$451,$J$448:$R$449,2)</f>
        <v>0</v>
      </c>
      <c r="AO486" s="742" cm="1">
        <f t="array" ref="AO486">INDEX($H486:$K486,0,MATCH(AO$452,$H$452:$K$452,0))*HLOOKUP(AO$451,$J$448:$R$449,2)</f>
        <v>96.36</v>
      </c>
      <c r="AP486" s="742" cm="1">
        <f t="array" ref="AP486">INDEX($H486:$K486,0,MATCH(AP$452,$H$452:$K$452,0))*HLOOKUP(AP$451,$J$448:$R$449,2)</f>
        <v>81.45</v>
      </c>
      <c r="AQ486" s="742" cm="1">
        <f t="array" ref="AQ486">INDEX($H486:$K486,0,MATCH(AQ$452,$H$452:$K$452,0))*HLOOKUP(AQ$451,$J$448:$R$449,2)</f>
        <v>81.45</v>
      </c>
      <c r="AR486" s="742" cm="1">
        <f t="array" ref="AR486">INDEX($H486:$K486,0,MATCH(AR$452,$H$452:$K$452,0))*HLOOKUP(AR$451,$J$448:$R$449,2)</f>
        <v>0</v>
      </c>
      <c r="AS486" s="742" cm="1">
        <f t="array" ref="AS486">INDEX($H486:$K486,0,MATCH(AS$452,$H$452:$K$452,0))*HLOOKUP(AS$451,$J$448:$R$449,2)</f>
        <v>96.36</v>
      </c>
      <c r="AT486" s="742" cm="1">
        <f t="array" ref="AT486">INDEX($H486:$K486,0,MATCH(AT$452,$H$452:$K$452,0))*HLOOKUP(AT$451,$J$448:$R$449,2)</f>
        <v>81.45</v>
      </c>
      <c r="AU486" s="742" cm="1">
        <f t="array" ref="AU486">INDEX($H486:$K486,0,MATCH(AU$452,$H$452:$K$452,0))*HLOOKUP(AU$451,$J$448:$R$449,2)</f>
        <v>81.45</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0</v>
      </c>
      <c r="I488" s="232">
        <v>96.36</v>
      </c>
      <c r="J488" s="232">
        <v>81.45</v>
      </c>
      <c r="K488" s="232">
        <v>81.45</v>
      </c>
      <c r="L488" s="742" cm="1">
        <f t="array" ref="L488">INDEX($H488:$K488,0,MATCH(L$452,$H$452:$K$452,0))*HLOOKUP(L$451,$J$448:$R$449,2)</f>
        <v>0</v>
      </c>
      <c r="M488" s="742" cm="1">
        <f t="array" ref="M488">INDEX($H488:$K488,0,MATCH(M$452,$H$452:$K$452,0))*HLOOKUP(M$451,$J$448:$R$449,2)</f>
        <v>96.36</v>
      </c>
      <c r="N488" s="742" cm="1">
        <f t="array" ref="N488">INDEX($H488:$K488,0,MATCH(N$452,$H$452:$K$452,0))*HLOOKUP(N$451,$J$448:$R$449,2)</f>
        <v>81.45</v>
      </c>
      <c r="O488" s="742" cm="1">
        <f t="array" ref="O488">INDEX($H488:$K488,0,MATCH(O$452,$H$452:$K$452,0))*HLOOKUP(O$451,$J$448:$R$449,2)</f>
        <v>81.45</v>
      </c>
      <c r="P488" s="742" cm="1">
        <f t="array" ref="P488">INDEX($H488:$K488,0,MATCH(P$452,$H$452:$K$452,0))*HLOOKUP(P$451,$J$448:$R$449,2)</f>
        <v>0</v>
      </c>
      <c r="Q488" s="742" cm="1">
        <f t="array" ref="Q488">INDEX($H488:$K488,0,MATCH(Q$452,$H$452:$K$452,0))*HLOOKUP(Q$451,$J$448:$R$449,2)</f>
        <v>96.36</v>
      </c>
      <c r="R488" s="742" cm="1">
        <f t="array" ref="R488">INDEX($H488:$K488,0,MATCH(R$452,$H$452:$K$452,0))*HLOOKUP(R$451,$J$448:$R$449,2)</f>
        <v>81.45</v>
      </c>
      <c r="S488" s="742" cm="1">
        <f t="array" ref="S488">INDEX($H488:$K488,0,MATCH(S$452,$H$452:$K$452,0))*HLOOKUP(S$451,$J$448:$R$449,2)</f>
        <v>81.45</v>
      </c>
      <c r="T488" s="742" cm="1">
        <f t="array" ref="T488">INDEX($H488:$K488,0,MATCH(T$452,$H$452:$K$452,0))*HLOOKUP(T$451,$J$448:$R$449,2)</f>
        <v>0</v>
      </c>
      <c r="U488" s="742" cm="1">
        <f t="array" ref="U488">INDEX($H488:$K488,0,MATCH(U$452,$H$452:$K$452,0))*HLOOKUP(U$451,$J$448:$R$449,2)</f>
        <v>96.36</v>
      </c>
      <c r="V488" s="742" cm="1">
        <f t="array" ref="V488">INDEX($H488:$K488,0,MATCH(V$452,$H$452:$K$452,0))*HLOOKUP(V$451,$J$448:$R$449,2)</f>
        <v>81.45</v>
      </c>
      <c r="W488" s="742" cm="1">
        <f t="array" ref="W488">INDEX($H488:$K488,0,MATCH(W$452,$H$452:$K$452,0))*HLOOKUP(W$451,$J$448:$R$449,2)</f>
        <v>81.45</v>
      </c>
      <c r="X488" s="742" cm="1">
        <f t="array" ref="X488">INDEX($H488:$K488,0,MATCH(X$452,$H$452:$K$452,0))*HLOOKUP(X$451,$J$448:$R$449,2)</f>
        <v>0</v>
      </c>
      <c r="Y488" s="742" cm="1">
        <f t="array" ref="Y488">INDEX($H488:$K488,0,MATCH(Y$452,$H$452:$K$452,0))*HLOOKUP(Y$451,$J$448:$R$449,2)</f>
        <v>96.36</v>
      </c>
      <c r="Z488" s="742" cm="1">
        <f t="array" ref="Z488">INDEX($H488:$K488,0,MATCH(Z$452,$H$452:$K$452,0))*HLOOKUP(Z$451,$J$448:$R$449,2)</f>
        <v>81.45</v>
      </c>
      <c r="AA488" s="742" cm="1">
        <f t="array" ref="AA488">INDEX($H488:$K488,0,MATCH(AA$452,$H$452:$K$452,0))*HLOOKUP(AA$451,$J$448:$R$449,2)</f>
        <v>81.45</v>
      </c>
      <c r="AB488" s="742" cm="1">
        <f t="array" ref="AB488">INDEX($H488:$K488,0,MATCH(AB$452,$H$452:$K$452,0))*HLOOKUP(AB$451,$J$448:$R$449,2)</f>
        <v>0</v>
      </c>
      <c r="AC488" s="742" cm="1">
        <f t="array" ref="AC488">INDEX($H488:$K488,0,MATCH(AC$452,$H$452:$K$452,0))*HLOOKUP(AC$451,$J$448:$R$449,2)</f>
        <v>96.36</v>
      </c>
      <c r="AD488" s="742" cm="1">
        <f t="array" ref="AD488">INDEX($H488:$K488,0,MATCH(AD$452,$H$452:$K$452,0))*HLOOKUP(AD$451,$J$448:$R$449,2)</f>
        <v>81.45</v>
      </c>
      <c r="AE488" s="742" cm="1">
        <f t="array" ref="AE488">INDEX($H488:$K488,0,MATCH(AE$452,$H$452:$K$452,0))*HLOOKUP(AE$451,$J$448:$R$449,2)</f>
        <v>81.45</v>
      </c>
      <c r="AF488" s="742" cm="1">
        <f t="array" ref="AF488">INDEX($H488:$K488,0,MATCH(AF$452,$H$452:$K$452,0))*HLOOKUP(AF$451,$J$448:$R$449,2)</f>
        <v>0</v>
      </c>
      <c r="AG488" s="742" cm="1">
        <f t="array" ref="AG488">INDEX($H488:$K488,0,MATCH(AG$452,$H$452:$K$452,0))*HLOOKUP(AG$451,$J$448:$R$449,2)</f>
        <v>96.36</v>
      </c>
      <c r="AH488" s="742" cm="1">
        <f t="array" ref="AH488">INDEX($H488:$K488,0,MATCH(AH$452,$H$452:$K$452,0))*HLOOKUP(AH$451,$J$448:$R$449,2)</f>
        <v>81.45</v>
      </c>
      <c r="AI488" s="742" cm="1">
        <f t="array" ref="AI488">INDEX($H488:$K488,0,MATCH(AI$452,$H$452:$K$452,0))*HLOOKUP(AI$451,$J$448:$R$449,2)</f>
        <v>81.45</v>
      </c>
      <c r="AJ488" s="742" cm="1">
        <f t="array" ref="AJ488">INDEX($H488:$K488,0,MATCH(AJ$452,$H$452:$K$452,0))*HLOOKUP(AJ$451,$J$448:$R$449,2)</f>
        <v>0</v>
      </c>
      <c r="AK488" s="742" cm="1">
        <f t="array" ref="AK488">INDEX($H488:$K488,0,MATCH(AK$452,$H$452:$K$452,0))*HLOOKUP(AK$451,$J$448:$R$449,2)</f>
        <v>96.36</v>
      </c>
      <c r="AL488" s="742" cm="1">
        <f t="array" ref="AL488">INDEX($H488:$K488,0,MATCH(AL$452,$H$452:$K$452,0))*HLOOKUP(AL$451,$J$448:$R$449,2)</f>
        <v>81.45</v>
      </c>
      <c r="AM488" s="742" cm="1">
        <f t="array" ref="AM488">INDEX($H488:$K488,0,MATCH(AM$452,$H$452:$K$452,0))*HLOOKUP(AM$451,$J$448:$R$449,2)</f>
        <v>81.45</v>
      </c>
      <c r="AN488" s="742" cm="1">
        <f t="array" ref="AN488">INDEX($H488:$K488,0,MATCH(AN$452,$H$452:$K$452,0))*HLOOKUP(AN$451,$J$448:$R$449,2)</f>
        <v>0</v>
      </c>
      <c r="AO488" s="742" cm="1">
        <f t="array" ref="AO488">INDEX($H488:$K488,0,MATCH(AO$452,$H$452:$K$452,0))*HLOOKUP(AO$451,$J$448:$R$449,2)</f>
        <v>96.36</v>
      </c>
      <c r="AP488" s="742" cm="1">
        <f t="array" ref="AP488">INDEX($H488:$K488,0,MATCH(AP$452,$H$452:$K$452,0))*HLOOKUP(AP$451,$J$448:$R$449,2)</f>
        <v>81.45</v>
      </c>
      <c r="AQ488" s="742" cm="1">
        <f t="array" ref="AQ488">INDEX($H488:$K488,0,MATCH(AQ$452,$H$452:$K$452,0))*HLOOKUP(AQ$451,$J$448:$R$449,2)</f>
        <v>81.45</v>
      </c>
      <c r="AR488" s="742" cm="1">
        <f t="array" ref="AR488">INDEX($H488:$K488,0,MATCH(AR$452,$H$452:$K$452,0))*HLOOKUP(AR$451,$J$448:$R$449,2)</f>
        <v>0</v>
      </c>
      <c r="AS488" s="742" cm="1">
        <f t="array" ref="AS488">INDEX($H488:$K488,0,MATCH(AS$452,$H$452:$K$452,0))*HLOOKUP(AS$451,$J$448:$R$449,2)</f>
        <v>96.36</v>
      </c>
      <c r="AT488" s="742" cm="1">
        <f t="array" ref="AT488">INDEX($H488:$K488,0,MATCH(AT$452,$H$452:$K$452,0))*HLOOKUP(AT$451,$J$448:$R$449,2)</f>
        <v>81.45</v>
      </c>
      <c r="AU488" s="742" cm="1">
        <f t="array" ref="AU488">INDEX($H488:$K488,0,MATCH(AU$452,$H$452:$K$452,0))*HLOOKUP(AU$451,$J$448:$R$449,2)</f>
        <v>81.45</v>
      </c>
      <c r="AV488" s="196"/>
      <c r="AW488" s="196"/>
      <c r="AX488" s="17"/>
      <c r="AY488" s="9"/>
      <c r="AZ488" s="9"/>
      <c r="BA488" s="9"/>
    </row>
    <row r="489" spans="1:53" ht="14.5" outlineLevel="1" x14ac:dyDescent="0.35">
      <c r="A489" s="7"/>
      <c r="B489" s="8"/>
      <c r="C489" s="18"/>
      <c r="D489" s="18"/>
      <c r="E489" s="18"/>
      <c r="F489" s="27"/>
      <c r="G489" s="27" t="str">
        <f t="shared" si="121"/>
        <v>YYNBNb</v>
      </c>
      <c r="H489" s="232">
        <v>0</v>
      </c>
      <c r="I489" s="232">
        <v>96.36</v>
      </c>
      <c r="J489" s="232">
        <v>81.45</v>
      </c>
      <c r="K489" s="232">
        <v>81.45</v>
      </c>
      <c r="L489" s="742" cm="1">
        <f t="array" ref="L489">INDEX($H489:$K489,0,MATCH(L$452,$H$452:$K$452,0))*HLOOKUP(L$451,$J$448:$R$449,2)</f>
        <v>0</v>
      </c>
      <c r="M489" s="742" cm="1">
        <f t="array" ref="M489">INDEX($H489:$K489,0,MATCH(M$452,$H$452:$K$452,0))*HLOOKUP(M$451,$J$448:$R$449,2)</f>
        <v>96.36</v>
      </c>
      <c r="N489" s="742" cm="1">
        <f t="array" ref="N489">INDEX($H489:$K489,0,MATCH(N$452,$H$452:$K$452,0))*HLOOKUP(N$451,$J$448:$R$449,2)</f>
        <v>81.45</v>
      </c>
      <c r="O489" s="742" cm="1">
        <f t="array" ref="O489">INDEX($H489:$K489,0,MATCH(O$452,$H$452:$K$452,0))*HLOOKUP(O$451,$J$448:$R$449,2)</f>
        <v>81.45</v>
      </c>
      <c r="P489" s="742" cm="1">
        <f t="array" ref="P489">INDEX($H489:$K489,0,MATCH(P$452,$H$452:$K$452,0))*HLOOKUP(P$451,$J$448:$R$449,2)</f>
        <v>0</v>
      </c>
      <c r="Q489" s="742" cm="1">
        <f t="array" ref="Q489">INDEX($H489:$K489,0,MATCH(Q$452,$H$452:$K$452,0))*HLOOKUP(Q$451,$J$448:$R$449,2)</f>
        <v>96.36</v>
      </c>
      <c r="R489" s="742" cm="1">
        <f t="array" ref="R489">INDEX($H489:$K489,0,MATCH(R$452,$H$452:$K$452,0))*HLOOKUP(R$451,$J$448:$R$449,2)</f>
        <v>81.45</v>
      </c>
      <c r="S489" s="742" cm="1">
        <f t="array" ref="S489">INDEX($H489:$K489,0,MATCH(S$452,$H$452:$K$452,0))*HLOOKUP(S$451,$J$448:$R$449,2)</f>
        <v>81.45</v>
      </c>
      <c r="T489" s="742" cm="1">
        <f t="array" ref="T489">INDEX($H489:$K489,0,MATCH(T$452,$H$452:$K$452,0))*HLOOKUP(T$451,$J$448:$R$449,2)</f>
        <v>0</v>
      </c>
      <c r="U489" s="742" cm="1">
        <f t="array" ref="U489">INDEX($H489:$K489,0,MATCH(U$452,$H$452:$K$452,0))*HLOOKUP(U$451,$J$448:$R$449,2)</f>
        <v>96.36</v>
      </c>
      <c r="V489" s="742" cm="1">
        <f t="array" ref="V489">INDEX($H489:$K489,0,MATCH(V$452,$H$452:$K$452,0))*HLOOKUP(V$451,$J$448:$R$449,2)</f>
        <v>81.45</v>
      </c>
      <c r="W489" s="742" cm="1">
        <f t="array" ref="W489">INDEX($H489:$K489,0,MATCH(W$452,$H$452:$K$452,0))*HLOOKUP(W$451,$J$448:$R$449,2)</f>
        <v>81.45</v>
      </c>
      <c r="X489" s="742" cm="1">
        <f t="array" ref="X489">INDEX($H489:$K489,0,MATCH(X$452,$H$452:$K$452,0))*HLOOKUP(X$451,$J$448:$R$449,2)</f>
        <v>0</v>
      </c>
      <c r="Y489" s="742" cm="1">
        <f t="array" ref="Y489">INDEX($H489:$K489,0,MATCH(Y$452,$H$452:$K$452,0))*HLOOKUP(Y$451,$J$448:$R$449,2)</f>
        <v>96.36</v>
      </c>
      <c r="Z489" s="742" cm="1">
        <f t="array" ref="Z489">INDEX($H489:$K489,0,MATCH(Z$452,$H$452:$K$452,0))*HLOOKUP(Z$451,$J$448:$R$449,2)</f>
        <v>81.45</v>
      </c>
      <c r="AA489" s="742" cm="1">
        <f t="array" ref="AA489">INDEX($H489:$K489,0,MATCH(AA$452,$H$452:$K$452,0))*HLOOKUP(AA$451,$J$448:$R$449,2)</f>
        <v>81.45</v>
      </c>
      <c r="AB489" s="742" cm="1">
        <f t="array" ref="AB489">INDEX($H489:$K489,0,MATCH(AB$452,$H$452:$K$452,0))*HLOOKUP(AB$451,$J$448:$R$449,2)</f>
        <v>0</v>
      </c>
      <c r="AC489" s="742" cm="1">
        <f t="array" ref="AC489">INDEX($H489:$K489,0,MATCH(AC$452,$H$452:$K$452,0))*HLOOKUP(AC$451,$J$448:$R$449,2)</f>
        <v>96.36</v>
      </c>
      <c r="AD489" s="742" cm="1">
        <f t="array" ref="AD489">INDEX($H489:$K489,0,MATCH(AD$452,$H$452:$K$452,0))*HLOOKUP(AD$451,$J$448:$R$449,2)</f>
        <v>81.45</v>
      </c>
      <c r="AE489" s="742" cm="1">
        <f t="array" ref="AE489">INDEX($H489:$K489,0,MATCH(AE$452,$H$452:$K$452,0))*HLOOKUP(AE$451,$J$448:$R$449,2)</f>
        <v>81.45</v>
      </c>
      <c r="AF489" s="742" cm="1">
        <f t="array" ref="AF489">INDEX($H489:$K489,0,MATCH(AF$452,$H$452:$K$452,0))*HLOOKUP(AF$451,$J$448:$R$449,2)</f>
        <v>0</v>
      </c>
      <c r="AG489" s="742" cm="1">
        <f t="array" ref="AG489">INDEX($H489:$K489,0,MATCH(AG$452,$H$452:$K$452,0))*HLOOKUP(AG$451,$J$448:$R$449,2)</f>
        <v>96.36</v>
      </c>
      <c r="AH489" s="742" cm="1">
        <f t="array" ref="AH489">INDEX($H489:$K489,0,MATCH(AH$452,$H$452:$K$452,0))*HLOOKUP(AH$451,$J$448:$R$449,2)</f>
        <v>81.45</v>
      </c>
      <c r="AI489" s="742" cm="1">
        <f t="array" ref="AI489">INDEX($H489:$K489,0,MATCH(AI$452,$H$452:$K$452,0))*HLOOKUP(AI$451,$J$448:$R$449,2)</f>
        <v>81.45</v>
      </c>
      <c r="AJ489" s="742" cm="1">
        <f t="array" ref="AJ489">INDEX($H489:$K489,0,MATCH(AJ$452,$H$452:$K$452,0))*HLOOKUP(AJ$451,$J$448:$R$449,2)</f>
        <v>0</v>
      </c>
      <c r="AK489" s="742" cm="1">
        <f t="array" ref="AK489">INDEX($H489:$K489,0,MATCH(AK$452,$H$452:$K$452,0))*HLOOKUP(AK$451,$J$448:$R$449,2)</f>
        <v>96.36</v>
      </c>
      <c r="AL489" s="742" cm="1">
        <f t="array" ref="AL489">INDEX($H489:$K489,0,MATCH(AL$452,$H$452:$K$452,0))*HLOOKUP(AL$451,$J$448:$R$449,2)</f>
        <v>81.45</v>
      </c>
      <c r="AM489" s="742" cm="1">
        <f t="array" ref="AM489">INDEX($H489:$K489,0,MATCH(AM$452,$H$452:$K$452,0))*HLOOKUP(AM$451,$J$448:$R$449,2)</f>
        <v>81.45</v>
      </c>
      <c r="AN489" s="742" cm="1">
        <f t="array" ref="AN489">INDEX($H489:$K489,0,MATCH(AN$452,$H$452:$K$452,0))*HLOOKUP(AN$451,$J$448:$R$449,2)</f>
        <v>0</v>
      </c>
      <c r="AO489" s="742" cm="1">
        <f t="array" ref="AO489">INDEX($H489:$K489,0,MATCH(AO$452,$H$452:$K$452,0))*HLOOKUP(AO$451,$J$448:$R$449,2)</f>
        <v>96.36</v>
      </c>
      <c r="AP489" s="742" cm="1">
        <f t="array" ref="AP489">INDEX($H489:$K489,0,MATCH(AP$452,$H$452:$K$452,0))*HLOOKUP(AP$451,$J$448:$R$449,2)</f>
        <v>81.45</v>
      </c>
      <c r="AQ489" s="742" cm="1">
        <f t="array" ref="AQ489">INDEX($H489:$K489,0,MATCH(AQ$452,$H$452:$K$452,0))*HLOOKUP(AQ$451,$J$448:$R$449,2)</f>
        <v>81.45</v>
      </c>
      <c r="AR489" s="742" cm="1">
        <f t="array" ref="AR489">INDEX($H489:$K489,0,MATCH(AR$452,$H$452:$K$452,0))*HLOOKUP(AR$451,$J$448:$R$449,2)</f>
        <v>0</v>
      </c>
      <c r="AS489" s="742" cm="1">
        <f t="array" ref="AS489">INDEX($H489:$K489,0,MATCH(AS$452,$H$452:$K$452,0))*HLOOKUP(AS$451,$J$448:$R$449,2)</f>
        <v>96.36</v>
      </c>
      <c r="AT489" s="742" cm="1">
        <f t="array" ref="AT489">INDEX($H489:$K489,0,MATCH(AT$452,$H$452:$K$452,0))*HLOOKUP(AT$451,$J$448:$R$449,2)</f>
        <v>81.45</v>
      </c>
      <c r="AU489" s="742" cm="1">
        <f t="array" ref="AU489">INDEX($H489:$K489,0,MATCH(AU$452,$H$452:$K$452,0))*HLOOKUP(AU$451,$J$448:$R$449,2)</f>
        <v>81.45</v>
      </c>
      <c r="AV489" s="196"/>
      <c r="AW489" s="196"/>
      <c r="AX489" s="17"/>
      <c r="AY489" s="9"/>
      <c r="AZ489" s="9"/>
      <c r="BA489" s="9"/>
    </row>
    <row r="490" spans="1:53" ht="14.5" outlineLevel="1" x14ac:dyDescent="0.35">
      <c r="A490" s="7"/>
      <c r="B490" s="8"/>
      <c r="C490" s="18"/>
      <c r="D490" s="18"/>
      <c r="E490" s="18"/>
      <c r="F490" s="27"/>
      <c r="G490" s="27" t="str">
        <f t="shared" si="121"/>
        <v>YYNBNbd</v>
      </c>
      <c r="H490" s="232">
        <v>0</v>
      </c>
      <c r="I490" s="232">
        <v>96.36</v>
      </c>
      <c r="J490" s="232">
        <v>81.45</v>
      </c>
      <c r="K490" s="232">
        <v>81.45</v>
      </c>
      <c r="L490" s="742" cm="1">
        <f t="array" ref="L490">INDEX($H490:$K490,0,MATCH(L$452,$H$452:$K$452,0))*HLOOKUP(L$451,$J$448:$R$449,2)</f>
        <v>0</v>
      </c>
      <c r="M490" s="742" cm="1">
        <f t="array" ref="M490">INDEX($H490:$K490,0,MATCH(M$452,$H$452:$K$452,0))*HLOOKUP(M$451,$J$448:$R$449,2)</f>
        <v>96.36</v>
      </c>
      <c r="N490" s="742" cm="1">
        <f t="array" ref="N490">INDEX($H490:$K490,0,MATCH(N$452,$H$452:$K$452,0))*HLOOKUP(N$451,$J$448:$R$449,2)</f>
        <v>81.45</v>
      </c>
      <c r="O490" s="742" cm="1">
        <f t="array" ref="O490">INDEX($H490:$K490,0,MATCH(O$452,$H$452:$K$452,0))*HLOOKUP(O$451,$J$448:$R$449,2)</f>
        <v>81.45</v>
      </c>
      <c r="P490" s="742" cm="1">
        <f t="array" ref="P490">INDEX($H490:$K490,0,MATCH(P$452,$H$452:$K$452,0))*HLOOKUP(P$451,$J$448:$R$449,2)</f>
        <v>0</v>
      </c>
      <c r="Q490" s="742" cm="1">
        <f t="array" ref="Q490">INDEX($H490:$K490,0,MATCH(Q$452,$H$452:$K$452,0))*HLOOKUP(Q$451,$J$448:$R$449,2)</f>
        <v>96.36</v>
      </c>
      <c r="R490" s="742" cm="1">
        <f t="array" ref="R490">INDEX($H490:$K490,0,MATCH(R$452,$H$452:$K$452,0))*HLOOKUP(R$451,$J$448:$R$449,2)</f>
        <v>81.45</v>
      </c>
      <c r="S490" s="742" cm="1">
        <f t="array" ref="S490">INDEX($H490:$K490,0,MATCH(S$452,$H$452:$K$452,0))*HLOOKUP(S$451,$J$448:$R$449,2)</f>
        <v>81.45</v>
      </c>
      <c r="T490" s="742" cm="1">
        <f t="array" ref="T490">INDEX($H490:$K490,0,MATCH(T$452,$H$452:$K$452,0))*HLOOKUP(T$451,$J$448:$R$449,2)</f>
        <v>0</v>
      </c>
      <c r="U490" s="742" cm="1">
        <f t="array" ref="U490">INDEX($H490:$K490,0,MATCH(U$452,$H$452:$K$452,0))*HLOOKUP(U$451,$J$448:$R$449,2)</f>
        <v>96.36</v>
      </c>
      <c r="V490" s="742" cm="1">
        <f t="array" ref="V490">INDEX($H490:$K490,0,MATCH(V$452,$H$452:$K$452,0))*HLOOKUP(V$451,$J$448:$R$449,2)</f>
        <v>81.45</v>
      </c>
      <c r="W490" s="742" cm="1">
        <f t="array" ref="W490">INDEX($H490:$K490,0,MATCH(W$452,$H$452:$K$452,0))*HLOOKUP(W$451,$J$448:$R$449,2)</f>
        <v>81.45</v>
      </c>
      <c r="X490" s="742" cm="1">
        <f t="array" ref="X490">INDEX($H490:$K490,0,MATCH(X$452,$H$452:$K$452,0))*HLOOKUP(X$451,$J$448:$R$449,2)</f>
        <v>0</v>
      </c>
      <c r="Y490" s="742" cm="1">
        <f t="array" ref="Y490">INDEX($H490:$K490,0,MATCH(Y$452,$H$452:$K$452,0))*HLOOKUP(Y$451,$J$448:$R$449,2)</f>
        <v>96.36</v>
      </c>
      <c r="Z490" s="742" cm="1">
        <f t="array" ref="Z490">INDEX($H490:$K490,0,MATCH(Z$452,$H$452:$K$452,0))*HLOOKUP(Z$451,$J$448:$R$449,2)</f>
        <v>81.45</v>
      </c>
      <c r="AA490" s="742" cm="1">
        <f t="array" ref="AA490">INDEX($H490:$K490,0,MATCH(AA$452,$H$452:$K$452,0))*HLOOKUP(AA$451,$J$448:$R$449,2)</f>
        <v>81.45</v>
      </c>
      <c r="AB490" s="742" cm="1">
        <f t="array" ref="AB490">INDEX($H490:$K490,0,MATCH(AB$452,$H$452:$K$452,0))*HLOOKUP(AB$451,$J$448:$R$449,2)</f>
        <v>0</v>
      </c>
      <c r="AC490" s="742" cm="1">
        <f t="array" ref="AC490">INDEX($H490:$K490,0,MATCH(AC$452,$H$452:$K$452,0))*HLOOKUP(AC$451,$J$448:$R$449,2)</f>
        <v>96.36</v>
      </c>
      <c r="AD490" s="742" cm="1">
        <f t="array" ref="AD490">INDEX($H490:$K490,0,MATCH(AD$452,$H$452:$K$452,0))*HLOOKUP(AD$451,$J$448:$R$449,2)</f>
        <v>81.45</v>
      </c>
      <c r="AE490" s="742" cm="1">
        <f t="array" ref="AE490">INDEX($H490:$K490,0,MATCH(AE$452,$H$452:$K$452,0))*HLOOKUP(AE$451,$J$448:$R$449,2)</f>
        <v>81.45</v>
      </c>
      <c r="AF490" s="742" cm="1">
        <f t="array" ref="AF490">INDEX($H490:$K490,0,MATCH(AF$452,$H$452:$K$452,0))*HLOOKUP(AF$451,$J$448:$R$449,2)</f>
        <v>0</v>
      </c>
      <c r="AG490" s="742" cm="1">
        <f t="array" ref="AG490">INDEX($H490:$K490,0,MATCH(AG$452,$H$452:$K$452,0))*HLOOKUP(AG$451,$J$448:$R$449,2)</f>
        <v>96.36</v>
      </c>
      <c r="AH490" s="742" cm="1">
        <f t="array" ref="AH490">INDEX($H490:$K490,0,MATCH(AH$452,$H$452:$K$452,0))*HLOOKUP(AH$451,$J$448:$R$449,2)</f>
        <v>81.45</v>
      </c>
      <c r="AI490" s="742" cm="1">
        <f t="array" ref="AI490">INDEX($H490:$K490,0,MATCH(AI$452,$H$452:$K$452,0))*HLOOKUP(AI$451,$J$448:$R$449,2)</f>
        <v>81.45</v>
      </c>
      <c r="AJ490" s="742" cm="1">
        <f t="array" ref="AJ490">INDEX($H490:$K490,0,MATCH(AJ$452,$H$452:$K$452,0))*HLOOKUP(AJ$451,$J$448:$R$449,2)</f>
        <v>0</v>
      </c>
      <c r="AK490" s="742" cm="1">
        <f t="array" ref="AK490">INDEX($H490:$K490,0,MATCH(AK$452,$H$452:$K$452,0))*HLOOKUP(AK$451,$J$448:$R$449,2)</f>
        <v>96.36</v>
      </c>
      <c r="AL490" s="742" cm="1">
        <f t="array" ref="AL490">INDEX($H490:$K490,0,MATCH(AL$452,$H$452:$K$452,0))*HLOOKUP(AL$451,$J$448:$R$449,2)</f>
        <v>81.45</v>
      </c>
      <c r="AM490" s="742" cm="1">
        <f t="array" ref="AM490">INDEX($H490:$K490,0,MATCH(AM$452,$H$452:$K$452,0))*HLOOKUP(AM$451,$J$448:$R$449,2)</f>
        <v>81.45</v>
      </c>
      <c r="AN490" s="742" cm="1">
        <f t="array" ref="AN490">INDEX($H490:$K490,0,MATCH(AN$452,$H$452:$K$452,0))*HLOOKUP(AN$451,$J$448:$R$449,2)</f>
        <v>0</v>
      </c>
      <c r="AO490" s="742" cm="1">
        <f t="array" ref="AO490">INDEX($H490:$K490,0,MATCH(AO$452,$H$452:$K$452,0))*HLOOKUP(AO$451,$J$448:$R$449,2)</f>
        <v>96.36</v>
      </c>
      <c r="AP490" s="742" cm="1">
        <f t="array" ref="AP490">INDEX($H490:$K490,0,MATCH(AP$452,$H$452:$K$452,0))*HLOOKUP(AP$451,$J$448:$R$449,2)</f>
        <v>81.45</v>
      </c>
      <c r="AQ490" s="742" cm="1">
        <f t="array" ref="AQ490">INDEX($H490:$K490,0,MATCH(AQ$452,$H$452:$K$452,0))*HLOOKUP(AQ$451,$J$448:$R$449,2)</f>
        <v>81.45</v>
      </c>
      <c r="AR490" s="742" cm="1">
        <f t="array" ref="AR490">INDEX($H490:$K490,0,MATCH(AR$452,$H$452:$K$452,0))*HLOOKUP(AR$451,$J$448:$R$449,2)</f>
        <v>0</v>
      </c>
      <c r="AS490" s="742" cm="1">
        <f t="array" ref="AS490">INDEX($H490:$K490,0,MATCH(AS$452,$H$452:$K$452,0))*HLOOKUP(AS$451,$J$448:$R$449,2)</f>
        <v>96.36</v>
      </c>
      <c r="AT490" s="742" cm="1">
        <f t="array" ref="AT490">INDEX($H490:$K490,0,MATCH(AT$452,$H$452:$K$452,0))*HLOOKUP(AT$451,$J$448:$R$449,2)</f>
        <v>81.45</v>
      </c>
      <c r="AU490" s="742" cm="1">
        <f t="array" ref="AU490">INDEX($H490:$K490,0,MATCH(AU$452,$H$452:$K$452,0))*HLOOKUP(AU$451,$J$448:$R$449,2)</f>
        <v>81.45</v>
      </c>
      <c r="AV490" s="196"/>
      <c r="AW490" s="196"/>
      <c r="AX490" s="17"/>
      <c r="AY490" s="9"/>
      <c r="AZ490" s="9"/>
      <c r="BA490" s="9"/>
    </row>
    <row r="491" spans="1:53" ht="14.5" outlineLevel="1" x14ac:dyDescent="0.35">
      <c r="A491" s="7"/>
      <c r="B491" s="8"/>
      <c r="C491" s="18"/>
      <c r="D491" s="18"/>
      <c r="E491" s="18"/>
      <c r="F491" s="27"/>
      <c r="G491" s="27" t="str">
        <f t="shared" si="121"/>
        <v>YYBNBz</v>
      </c>
      <c r="H491" s="232">
        <v>0</v>
      </c>
      <c r="I491" s="232">
        <v>40.15</v>
      </c>
      <c r="J491" s="232">
        <v>81.45</v>
      </c>
      <c r="K491" s="232">
        <v>78.45</v>
      </c>
      <c r="L491" s="742" cm="1">
        <f t="array" ref="L491">INDEX($H491:$K491,0,MATCH(L$452,$H$452:$K$452,0))*HLOOKUP(L$451,$J$448:$R$449,2)</f>
        <v>0</v>
      </c>
      <c r="M491" s="742" cm="1">
        <f t="array" ref="M491">INDEX($H491:$K491,0,MATCH(M$452,$H$452:$K$452,0))*HLOOKUP(M$451,$J$448:$R$449,2)</f>
        <v>40.15</v>
      </c>
      <c r="N491" s="742" cm="1">
        <f t="array" ref="N491">INDEX($H491:$K491,0,MATCH(N$452,$H$452:$K$452,0))*HLOOKUP(N$451,$J$448:$R$449,2)</f>
        <v>81.45</v>
      </c>
      <c r="O491" s="742" cm="1">
        <f t="array" ref="O491">INDEX($H491:$K491,0,MATCH(O$452,$H$452:$K$452,0))*HLOOKUP(O$451,$J$448:$R$449,2)</f>
        <v>78.45</v>
      </c>
      <c r="P491" s="742" cm="1">
        <f t="array" ref="P491">INDEX($H491:$K491,0,MATCH(P$452,$H$452:$K$452,0))*HLOOKUP(P$451,$J$448:$R$449,2)</f>
        <v>0</v>
      </c>
      <c r="Q491" s="742" cm="1">
        <f t="array" ref="Q491">INDEX($H491:$K491,0,MATCH(Q$452,$H$452:$K$452,0))*HLOOKUP(Q$451,$J$448:$R$449,2)</f>
        <v>40.15</v>
      </c>
      <c r="R491" s="742" cm="1">
        <f t="array" ref="R491">INDEX($H491:$K491,0,MATCH(R$452,$H$452:$K$452,0))*HLOOKUP(R$451,$J$448:$R$449,2)</f>
        <v>81.45</v>
      </c>
      <c r="S491" s="742" cm="1">
        <f t="array" ref="S491">INDEX($H491:$K491,0,MATCH(S$452,$H$452:$K$452,0))*HLOOKUP(S$451,$J$448:$R$449,2)</f>
        <v>78.45</v>
      </c>
      <c r="T491" s="742" cm="1">
        <f t="array" ref="T491">INDEX($H491:$K491,0,MATCH(T$452,$H$452:$K$452,0))*HLOOKUP(T$451,$J$448:$R$449,2)</f>
        <v>0</v>
      </c>
      <c r="U491" s="742" cm="1">
        <f t="array" ref="U491">INDEX($H491:$K491,0,MATCH(U$452,$H$452:$K$452,0))*HLOOKUP(U$451,$J$448:$R$449,2)</f>
        <v>40.15</v>
      </c>
      <c r="V491" s="742" cm="1">
        <f t="array" ref="V491">INDEX($H491:$K491,0,MATCH(V$452,$H$452:$K$452,0))*HLOOKUP(V$451,$J$448:$R$449,2)</f>
        <v>81.45</v>
      </c>
      <c r="W491" s="742" cm="1">
        <f t="array" ref="W491">INDEX($H491:$K491,0,MATCH(W$452,$H$452:$K$452,0))*HLOOKUP(W$451,$J$448:$R$449,2)</f>
        <v>78.45</v>
      </c>
      <c r="X491" s="742" cm="1">
        <f t="array" ref="X491">INDEX($H491:$K491,0,MATCH(X$452,$H$452:$K$452,0))*HLOOKUP(X$451,$J$448:$R$449,2)</f>
        <v>0</v>
      </c>
      <c r="Y491" s="742" cm="1">
        <f t="array" ref="Y491">INDEX($H491:$K491,0,MATCH(Y$452,$H$452:$K$452,0))*HLOOKUP(Y$451,$J$448:$R$449,2)</f>
        <v>40.15</v>
      </c>
      <c r="Z491" s="742" cm="1">
        <f t="array" ref="Z491">INDEX($H491:$K491,0,MATCH(Z$452,$H$452:$K$452,0))*HLOOKUP(Z$451,$J$448:$R$449,2)</f>
        <v>81.45</v>
      </c>
      <c r="AA491" s="742" cm="1">
        <f t="array" ref="AA491">INDEX($H491:$K491,0,MATCH(AA$452,$H$452:$K$452,0))*HLOOKUP(AA$451,$J$448:$R$449,2)</f>
        <v>78.45</v>
      </c>
      <c r="AB491" s="742" cm="1">
        <f t="array" ref="AB491">INDEX($H491:$K491,0,MATCH(AB$452,$H$452:$K$452,0))*HLOOKUP(AB$451,$J$448:$R$449,2)</f>
        <v>0</v>
      </c>
      <c r="AC491" s="742" cm="1">
        <f t="array" ref="AC491">INDEX($H491:$K491,0,MATCH(AC$452,$H$452:$K$452,0))*HLOOKUP(AC$451,$J$448:$R$449,2)</f>
        <v>40.15</v>
      </c>
      <c r="AD491" s="742" cm="1">
        <f t="array" ref="AD491">INDEX($H491:$K491,0,MATCH(AD$452,$H$452:$K$452,0))*HLOOKUP(AD$451,$J$448:$R$449,2)</f>
        <v>81.45</v>
      </c>
      <c r="AE491" s="742" cm="1">
        <f t="array" ref="AE491">INDEX($H491:$K491,0,MATCH(AE$452,$H$452:$K$452,0))*HLOOKUP(AE$451,$J$448:$R$449,2)</f>
        <v>78.45</v>
      </c>
      <c r="AF491" s="742" cm="1">
        <f t="array" ref="AF491">INDEX($H491:$K491,0,MATCH(AF$452,$H$452:$K$452,0))*HLOOKUP(AF$451,$J$448:$R$449,2)</f>
        <v>0</v>
      </c>
      <c r="AG491" s="742" cm="1">
        <f t="array" ref="AG491">INDEX($H491:$K491,0,MATCH(AG$452,$H$452:$K$452,0))*HLOOKUP(AG$451,$J$448:$R$449,2)</f>
        <v>40.15</v>
      </c>
      <c r="AH491" s="742" cm="1">
        <f t="array" ref="AH491">INDEX($H491:$K491,0,MATCH(AH$452,$H$452:$K$452,0))*HLOOKUP(AH$451,$J$448:$R$449,2)</f>
        <v>81.45</v>
      </c>
      <c r="AI491" s="742" cm="1">
        <f t="array" ref="AI491">INDEX($H491:$K491,0,MATCH(AI$452,$H$452:$K$452,0))*HLOOKUP(AI$451,$J$448:$R$449,2)</f>
        <v>78.45</v>
      </c>
      <c r="AJ491" s="742" cm="1">
        <f t="array" ref="AJ491">INDEX($H491:$K491,0,MATCH(AJ$452,$H$452:$K$452,0))*HLOOKUP(AJ$451,$J$448:$R$449,2)</f>
        <v>0</v>
      </c>
      <c r="AK491" s="742" cm="1">
        <f t="array" ref="AK491">INDEX($H491:$K491,0,MATCH(AK$452,$H$452:$K$452,0))*HLOOKUP(AK$451,$J$448:$R$449,2)</f>
        <v>40.15</v>
      </c>
      <c r="AL491" s="742" cm="1">
        <f t="array" ref="AL491">INDEX($H491:$K491,0,MATCH(AL$452,$H$452:$K$452,0))*HLOOKUP(AL$451,$J$448:$R$449,2)</f>
        <v>81.45</v>
      </c>
      <c r="AM491" s="742" cm="1">
        <f t="array" ref="AM491">INDEX($H491:$K491,0,MATCH(AM$452,$H$452:$K$452,0))*HLOOKUP(AM$451,$J$448:$R$449,2)</f>
        <v>78.45</v>
      </c>
      <c r="AN491" s="742" cm="1">
        <f t="array" ref="AN491">INDEX($H491:$K491,0,MATCH(AN$452,$H$452:$K$452,0))*HLOOKUP(AN$451,$J$448:$R$449,2)</f>
        <v>0</v>
      </c>
      <c r="AO491" s="742" cm="1">
        <f t="array" ref="AO491">INDEX($H491:$K491,0,MATCH(AO$452,$H$452:$K$452,0))*HLOOKUP(AO$451,$J$448:$R$449,2)</f>
        <v>40.15</v>
      </c>
      <c r="AP491" s="742" cm="1">
        <f t="array" ref="AP491">INDEX($H491:$K491,0,MATCH(AP$452,$H$452:$K$452,0))*HLOOKUP(AP$451,$J$448:$R$449,2)</f>
        <v>81.45</v>
      </c>
      <c r="AQ491" s="742" cm="1">
        <f t="array" ref="AQ491">INDEX($H491:$K491,0,MATCH(AQ$452,$H$452:$K$452,0))*HLOOKUP(AQ$451,$J$448:$R$449,2)</f>
        <v>78.45</v>
      </c>
      <c r="AR491" s="742" cm="1">
        <f t="array" ref="AR491">INDEX($H491:$K491,0,MATCH(AR$452,$H$452:$K$452,0))*HLOOKUP(AR$451,$J$448:$R$449,2)</f>
        <v>0</v>
      </c>
      <c r="AS491" s="742" cm="1">
        <f t="array" ref="AS491">INDEX($H491:$K491,0,MATCH(AS$452,$H$452:$K$452,0))*HLOOKUP(AS$451,$J$448:$R$449,2)</f>
        <v>40.15</v>
      </c>
      <c r="AT491" s="742" cm="1">
        <f t="array" ref="AT491">INDEX($H491:$K491,0,MATCH(AT$452,$H$452:$K$452,0))*HLOOKUP(AT$451,$J$448:$R$449,2)</f>
        <v>81.45</v>
      </c>
      <c r="AU491" s="742" cm="1">
        <f t="array" ref="AU491">INDEX($H491:$K491,0,MATCH(AU$452,$H$452:$K$452,0))*HLOOKUP(AU$451,$J$448:$R$449,2)</f>
        <v>78.45</v>
      </c>
      <c r="AV491" s="196"/>
      <c r="AW491" s="196"/>
      <c r="AX491" s="17"/>
      <c r="AY491" s="9"/>
      <c r="AZ491" s="9"/>
      <c r="BA491" s="9"/>
    </row>
    <row r="492" spans="1:53" ht="14.5" outlineLevel="1" x14ac:dyDescent="0.35">
      <c r="A492" s="7"/>
      <c r="B492" s="8"/>
      <c r="C492" s="18"/>
      <c r="D492" s="18"/>
      <c r="E492" s="18"/>
      <c r="F492" s="27"/>
      <c r="G492" s="27" t="str">
        <f t="shared" si="121"/>
        <v>YYBNBzd</v>
      </c>
      <c r="H492" s="232">
        <v>0</v>
      </c>
      <c r="I492" s="232">
        <v>40.15</v>
      </c>
      <c r="J492" s="232">
        <v>81.45</v>
      </c>
      <c r="K492" s="232">
        <v>78.45</v>
      </c>
      <c r="L492" s="742" cm="1">
        <f t="array" ref="L492">INDEX($H492:$K492,0,MATCH(L$452,$H$452:$K$452,0))*HLOOKUP(L$451,$J$448:$R$449,2)</f>
        <v>0</v>
      </c>
      <c r="M492" s="742" cm="1">
        <f t="array" ref="M492">INDEX($H492:$K492,0,MATCH(M$452,$H$452:$K$452,0))*HLOOKUP(M$451,$J$448:$R$449,2)</f>
        <v>40.15</v>
      </c>
      <c r="N492" s="742" cm="1">
        <f t="array" ref="N492">INDEX($H492:$K492,0,MATCH(N$452,$H$452:$K$452,0))*HLOOKUP(N$451,$J$448:$R$449,2)</f>
        <v>81.45</v>
      </c>
      <c r="O492" s="742" cm="1">
        <f t="array" ref="O492">INDEX($H492:$K492,0,MATCH(O$452,$H$452:$K$452,0))*HLOOKUP(O$451,$J$448:$R$449,2)</f>
        <v>78.45</v>
      </c>
      <c r="P492" s="742" cm="1">
        <f t="array" ref="P492">INDEX($H492:$K492,0,MATCH(P$452,$H$452:$K$452,0))*HLOOKUP(P$451,$J$448:$R$449,2)</f>
        <v>0</v>
      </c>
      <c r="Q492" s="742" cm="1">
        <f t="array" ref="Q492">INDEX($H492:$K492,0,MATCH(Q$452,$H$452:$K$452,0))*HLOOKUP(Q$451,$J$448:$R$449,2)</f>
        <v>40.15</v>
      </c>
      <c r="R492" s="742" cm="1">
        <f t="array" ref="R492">INDEX($H492:$K492,0,MATCH(R$452,$H$452:$K$452,0))*HLOOKUP(R$451,$J$448:$R$449,2)</f>
        <v>81.45</v>
      </c>
      <c r="S492" s="742" cm="1">
        <f t="array" ref="S492">INDEX($H492:$K492,0,MATCH(S$452,$H$452:$K$452,0))*HLOOKUP(S$451,$J$448:$R$449,2)</f>
        <v>78.45</v>
      </c>
      <c r="T492" s="742" cm="1">
        <f t="array" ref="T492">INDEX($H492:$K492,0,MATCH(T$452,$H$452:$K$452,0))*HLOOKUP(T$451,$J$448:$R$449,2)</f>
        <v>0</v>
      </c>
      <c r="U492" s="742" cm="1">
        <f t="array" ref="U492">INDEX($H492:$K492,0,MATCH(U$452,$H$452:$K$452,0))*HLOOKUP(U$451,$J$448:$R$449,2)</f>
        <v>40.15</v>
      </c>
      <c r="V492" s="742" cm="1">
        <f t="array" ref="V492">INDEX($H492:$K492,0,MATCH(V$452,$H$452:$K$452,0))*HLOOKUP(V$451,$J$448:$R$449,2)</f>
        <v>81.45</v>
      </c>
      <c r="W492" s="742" cm="1">
        <f t="array" ref="W492">INDEX($H492:$K492,0,MATCH(W$452,$H$452:$K$452,0))*HLOOKUP(W$451,$J$448:$R$449,2)</f>
        <v>78.45</v>
      </c>
      <c r="X492" s="742" cm="1">
        <f t="array" ref="X492">INDEX($H492:$K492,0,MATCH(X$452,$H$452:$K$452,0))*HLOOKUP(X$451,$J$448:$R$449,2)</f>
        <v>0</v>
      </c>
      <c r="Y492" s="742" cm="1">
        <f t="array" ref="Y492">INDEX($H492:$K492,0,MATCH(Y$452,$H$452:$K$452,0))*HLOOKUP(Y$451,$J$448:$R$449,2)</f>
        <v>40.15</v>
      </c>
      <c r="Z492" s="742" cm="1">
        <f t="array" ref="Z492">INDEX($H492:$K492,0,MATCH(Z$452,$H$452:$K$452,0))*HLOOKUP(Z$451,$J$448:$R$449,2)</f>
        <v>81.45</v>
      </c>
      <c r="AA492" s="742" cm="1">
        <f t="array" ref="AA492">INDEX($H492:$K492,0,MATCH(AA$452,$H$452:$K$452,0))*HLOOKUP(AA$451,$J$448:$R$449,2)</f>
        <v>78.45</v>
      </c>
      <c r="AB492" s="742" cm="1">
        <f t="array" ref="AB492">INDEX($H492:$K492,0,MATCH(AB$452,$H$452:$K$452,0))*HLOOKUP(AB$451,$J$448:$R$449,2)</f>
        <v>0</v>
      </c>
      <c r="AC492" s="742" cm="1">
        <f t="array" ref="AC492">INDEX($H492:$K492,0,MATCH(AC$452,$H$452:$K$452,0))*HLOOKUP(AC$451,$J$448:$R$449,2)</f>
        <v>40.15</v>
      </c>
      <c r="AD492" s="742" cm="1">
        <f t="array" ref="AD492">INDEX($H492:$K492,0,MATCH(AD$452,$H$452:$K$452,0))*HLOOKUP(AD$451,$J$448:$R$449,2)</f>
        <v>81.45</v>
      </c>
      <c r="AE492" s="742" cm="1">
        <f t="array" ref="AE492">INDEX($H492:$K492,0,MATCH(AE$452,$H$452:$K$452,0))*HLOOKUP(AE$451,$J$448:$R$449,2)</f>
        <v>78.45</v>
      </c>
      <c r="AF492" s="742" cm="1">
        <f t="array" ref="AF492">INDEX($H492:$K492,0,MATCH(AF$452,$H$452:$K$452,0))*HLOOKUP(AF$451,$J$448:$R$449,2)</f>
        <v>0</v>
      </c>
      <c r="AG492" s="742" cm="1">
        <f t="array" ref="AG492">INDEX($H492:$K492,0,MATCH(AG$452,$H$452:$K$452,0))*HLOOKUP(AG$451,$J$448:$R$449,2)</f>
        <v>40.15</v>
      </c>
      <c r="AH492" s="742" cm="1">
        <f t="array" ref="AH492">INDEX($H492:$K492,0,MATCH(AH$452,$H$452:$K$452,0))*HLOOKUP(AH$451,$J$448:$R$449,2)</f>
        <v>81.45</v>
      </c>
      <c r="AI492" s="742" cm="1">
        <f t="array" ref="AI492">INDEX($H492:$K492,0,MATCH(AI$452,$H$452:$K$452,0))*HLOOKUP(AI$451,$J$448:$R$449,2)</f>
        <v>78.45</v>
      </c>
      <c r="AJ492" s="742" cm="1">
        <f t="array" ref="AJ492">INDEX($H492:$K492,0,MATCH(AJ$452,$H$452:$K$452,0))*HLOOKUP(AJ$451,$J$448:$R$449,2)</f>
        <v>0</v>
      </c>
      <c r="AK492" s="742" cm="1">
        <f t="array" ref="AK492">INDEX($H492:$K492,0,MATCH(AK$452,$H$452:$K$452,0))*HLOOKUP(AK$451,$J$448:$R$449,2)</f>
        <v>40.15</v>
      </c>
      <c r="AL492" s="742" cm="1">
        <f t="array" ref="AL492">INDEX($H492:$K492,0,MATCH(AL$452,$H$452:$K$452,0))*HLOOKUP(AL$451,$J$448:$R$449,2)</f>
        <v>81.45</v>
      </c>
      <c r="AM492" s="742" cm="1">
        <f t="array" ref="AM492">INDEX($H492:$K492,0,MATCH(AM$452,$H$452:$K$452,0))*HLOOKUP(AM$451,$J$448:$R$449,2)</f>
        <v>78.45</v>
      </c>
      <c r="AN492" s="742" cm="1">
        <f t="array" ref="AN492">INDEX($H492:$K492,0,MATCH(AN$452,$H$452:$K$452,0))*HLOOKUP(AN$451,$J$448:$R$449,2)</f>
        <v>0</v>
      </c>
      <c r="AO492" s="742" cm="1">
        <f t="array" ref="AO492">INDEX($H492:$K492,0,MATCH(AO$452,$H$452:$K$452,0))*HLOOKUP(AO$451,$J$448:$R$449,2)</f>
        <v>40.15</v>
      </c>
      <c r="AP492" s="742" cm="1">
        <f t="array" ref="AP492">INDEX($H492:$K492,0,MATCH(AP$452,$H$452:$K$452,0))*HLOOKUP(AP$451,$J$448:$R$449,2)</f>
        <v>81.45</v>
      </c>
      <c r="AQ492" s="742" cm="1">
        <f t="array" ref="AQ492">INDEX($H492:$K492,0,MATCH(AQ$452,$H$452:$K$452,0))*HLOOKUP(AQ$451,$J$448:$R$449,2)</f>
        <v>78.45</v>
      </c>
      <c r="AR492" s="742" cm="1">
        <f t="array" ref="AR492">INDEX($H492:$K492,0,MATCH(AR$452,$H$452:$K$452,0))*HLOOKUP(AR$451,$J$448:$R$449,2)</f>
        <v>0</v>
      </c>
      <c r="AS492" s="742" cm="1">
        <f t="array" ref="AS492">INDEX($H492:$K492,0,MATCH(AS$452,$H$452:$K$452,0))*HLOOKUP(AS$451,$J$448:$R$449,2)</f>
        <v>40.15</v>
      </c>
      <c r="AT492" s="742" cm="1">
        <f t="array" ref="AT492">INDEX($H492:$K492,0,MATCH(AT$452,$H$452:$K$452,0))*HLOOKUP(AT$451,$J$448:$R$449,2)</f>
        <v>81.45</v>
      </c>
      <c r="AU492" s="742" cm="1">
        <f t="array" ref="AU492">INDEX($H492:$K492,0,MATCH(AU$452,$H$452:$K$452,0))*HLOOKUP(AU$451,$J$448:$R$449,2)</f>
        <v>78.45</v>
      </c>
      <c r="AV492" s="196"/>
      <c r="AW492" s="196"/>
      <c r="AX492" s="17"/>
      <c r="AY492" s="9"/>
      <c r="AZ492" s="9"/>
      <c r="BA492" s="9"/>
    </row>
    <row r="493" spans="1:53" ht="14.5" outlineLevel="1" x14ac:dyDescent="0.35">
      <c r="A493" s="7"/>
      <c r="B493" s="8"/>
      <c r="C493" s="18"/>
      <c r="D493" s="18"/>
      <c r="E493" s="18"/>
      <c r="F493" s="27"/>
      <c r="G493" s="27" t="str">
        <f t="shared" si="121"/>
        <v>YYBNBr</v>
      </c>
      <c r="H493" s="232">
        <v>0</v>
      </c>
      <c r="I493" s="232">
        <v>40.15</v>
      </c>
      <c r="J493" s="232">
        <v>81.45</v>
      </c>
      <c r="K493" s="232">
        <v>78.45</v>
      </c>
      <c r="L493" s="742" cm="1">
        <f t="array" ref="L493">INDEX($H493:$K493,0,MATCH(L$452,$H$452:$K$452,0))*HLOOKUP(L$451,$J$448:$R$449,2)</f>
        <v>0</v>
      </c>
      <c r="M493" s="742" cm="1">
        <f t="array" ref="M493">INDEX($H493:$K493,0,MATCH(M$452,$H$452:$K$452,0))*HLOOKUP(M$451,$J$448:$R$449,2)</f>
        <v>40.15</v>
      </c>
      <c r="N493" s="742" cm="1">
        <f t="array" ref="N493">INDEX($H493:$K493,0,MATCH(N$452,$H$452:$K$452,0))*HLOOKUP(N$451,$J$448:$R$449,2)</f>
        <v>81.45</v>
      </c>
      <c r="O493" s="742" cm="1">
        <f t="array" ref="O493">INDEX($H493:$K493,0,MATCH(O$452,$H$452:$K$452,0))*HLOOKUP(O$451,$J$448:$R$449,2)</f>
        <v>78.45</v>
      </c>
      <c r="P493" s="742" cm="1">
        <f t="array" ref="P493">INDEX($H493:$K493,0,MATCH(P$452,$H$452:$K$452,0))*HLOOKUP(P$451,$J$448:$R$449,2)</f>
        <v>0</v>
      </c>
      <c r="Q493" s="742" cm="1">
        <f t="array" ref="Q493">INDEX($H493:$K493,0,MATCH(Q$452,$H$452:$K$452,0))*HLOOKUP(Q$451,$J$448:$R$449,2)</f>
        <v>40.15</v>
      </c>
      <c r="R493" s="742" cm="1">
        <f t="array" ref="R493">INDEX($H493:$K493,0,MATCH(R$452,$H$452:$K$452,0))*HLOOKUP(R$451,$J$448:$R$449,2)</f>
        <v>81.45</v>
      </c>
      <c r="S493" s="742" cm="1">
        <f t="array" ref="S493">INDEX($H493:$K493,0,MATCH(S$452,$H$452:$K$452,0))*HLOOKUP(S$451,$J$448:$R$449,2)</f>
        <v>78.45</v>
      </c>
      <c r="T493" s="742" cm="1">
        <f t="array" ref="T493">INDEX($H493:$K493,0,MATCH(T$452,$H$452:$K$452,0))*HLOOKUP(T$451,$J$448:$R$449,2)</f>
        <v>0</v>
      </c>
      <c r="U493" s="742" cm="1">
        <f t="array" ref="U493">INDEX($H493:$K493,0,MATCH(U$452,$H$452:$K$452,0))*HLOOKUP(U$451,$J$448:$R$449,2)</f>
        <v>40.15</v>
      </c>
      <c r="V493" s="742" cm="1">
        <f t="array" ref="V493">INDEX($H493:$K493,0,MATCH(V$452,$H$452:$K$452,0))*HLOOKUP(V$451,$J$448:$R$449,2)</f>
        <v>81.45</v>
      </c>
      <c r="W493" s="742" cm="1">
        <f t="array" ref="W493">INDEX($H493:$K493,0,MATCH(W$452,$H$452:$K$452,0))*HLOOKUP(W$451,$J$448:$R$449,2)</f>
        <v>78.45</v>
      </c>
      <c r="X493" s="742" cm="1">
        <f t="array" ref="X493">INDEX($H493:$K493,0,MATCH(X$452,$H$452:$K$452,0))*HLOOKUP(X$451,$J$448:$R$449,2)</f>
        <v>0</v>
      </c>
      <c r="Y493" s="742" cm="1">
        <f t="array" ref="Y493">INDEX($H493:$K493,0,MATCH(Y$452,$H$452:$K$452,0))*HLOOKUP(Y$451,$J$448:$R$449,2)</f>
        <v>40.15</v>
      </c>
      <c r="Z493" s="742" cm="1">
        <f t="array" ref="Z493">INDEX($H493:$K493,0,MATCH(Z$452,$H$452:$K$452,0))*HLOOKUP(Z$451,$J$448:$R$449,2)</f>
        <v>81.45</v>
      </c>
      <c r="AA493" s="742" cm="1">
        <f t="array" ref="AA493">INDEX($H493:$K493,0,MATCH(AA$452,$H$452:$K$452,0))*HLOOKUP(AA$451,$J$448:$R$449,2)</f>
        <v>78.45</v>
      </c>
      <c r="AB493" s="742" cm="1">
        <f t="array" ref="AB493">INDEX($H493:$K493,0,MATCH(AB$452,$H$452:$K$452,0))*HLOOKUP(AB$451,$J$448:$R$449,2)</f>
        <v>0</v>
      </c>
      <c r="AC493" s="742" cm="1">
        <f t="array" ref="AC493">INDEX($H493:$K493,0,MATCH(AC$452,$H$452:$K$452,0))*HLOOKUP(AC$451,$J$448:$R$449,2)</f>
        <v>40.15</v>
      </c>
      <c r="AD493" s="742" cm="1">
        <f t="array" ref="AD493">INDEX($H493:$K493,0,MATCH(AD$452,$H$452:$K$452,0))*HLOOKUP(AD$451,$J$448:$R$449,2)</f>
        <v>81.45</v>
      </c>
      <c r="AE493" s="742" cm="1">
        <f t="array" ref="AE493">INDEX($H493:$K493,0,MATCH(AE$452,$H$452:$K$452,0))*HLOOKUP(AE$451,$J$448:$R$449,2)</f>
        <v>78.45</v>
      </c>
      <c r="AF493" s="742" cm="1">
        <f t="array" ref="AF493">INDEX($H493:$K493,0,MATCH(AF$452,$H$452:$K$452,0))*HLOOKUP(AF$451,$J$448:$R$449,2)</f>
        <v>0</v>
      </c>
      <c r="AG493" s="742" cm="1">
        <f t="array" ref="AG493">INDEX($H493:$K493,0,MATCH(AG$452,$H$452:$K$452,0))*HLOOKUP(AG$451,$J$448:$R$449,2)</f>
        <v>40.15</v>
      </c>
      <c r="AH493" s="742" cm="1">
        <f t="array" ref="AH493">INDEX($H493:$K493,0,MATCH(AH$452,$H$452:$K$452,0))*HLOOKUP(AH$451,$J$448:$R$449,2)</f>
        <v>81.45</v>
      </c>
      <c r="AI493" s="742" cm="1">
        <f t="array" ref="AI493">INDEX($H493:$K493,0,MATCH(AI$452,$H$452:$K$452,0))*HLOOKUP(AI$451,$J$448:$R$449,2)</f>
        <v>78.45</v>
      </c>
      <c r="AJ493" s="742" cm="1">
        <f t="array" ref="AJ493">INDEX($H493:$K493,0,MATCH(AJ$452,$H$452:$K$452,0))*HLOOKUP(AJ$451,$J$448:$R$449,2)</f>
        <v>0</v>
      </c>
      <c r="AK493" s="742" cm="1">
        <f t="array" ref="AK493">INDEX($H493:$K493,0,MATCH(AK$452,$H$452:$K$452,0))*HLOOKUP(AK$451,$J$448:$R$449,2)</f>
        <v>40.15</v>
      </c>
      <c r="AL493" s="742" cm="1">
        <f t="array" ref="AL493">INDEX($H493:$K493,0,MATCH(AL$452,$H$452:$K$452,0))*HLOOKUP(AL$451,$J$448:$R$449,2)</f>
        <v>81.45</v>
      </c>
      <c r="AM493" s="742" cm="1">
        <f t="array" ref="AM493">INDEX($H493:$K493,0,MATCH(AM$452,$H$452:$K$452,0))*HLOOKUP(AM$451,$J$448:$R$449,2)</f>
        <v>78.45</v>
      </c>
      <c r="AN493" s="742" cm="1">
        <f t="array" ref="AN493">INDEX($H493:$K493,0,MATCH(AN$452,$H$452:$K$452,0))*HLOOKUP(AN$451,$J$448:$R$449,2)</f>
        <v>0</v>
      </c>
      <c r="AO493" s="742" cm="1">
        <f t="array" ref="AO493">INDEX($H493:$K493,0,MATCH(AO$452,$H$452:$K$452,0))*HLOOKUP(AO$451,$J$448:$R$449,2)</f>
        <v>40.15</v>
      </c>
      <c r="AP493" s="742" cm="1">
        <f t="array" ref="AP493">INDEX($H493:$K493,0,MATCH(AP$452,$H$452:$K$452,0))*HLOOKUP(AP$451,$J$448:$R$449,2)</f>
        <v>81.45</v>
      </c>
      <c r="AQ493" s="742" cm="1">
        <f t="array" ref="AQ493">INDEX($H493:$K493,0,MATCH(AQ$452,$H$452:$K$452,0))*HLOOKUP(AQ$451,$J$448:$R$449,2)</f>
        <v>78.45</v>
      </c>
      <c r="AR493" s="742" cm="1">
        <f t="array" ref="AR493">INDEX($H493:$K493,0,MATCH(AR$452,$H$452:$K$452,0))*HLOOKUP(AR$451,$J$448:$R$449,2)</f>
        <v>0</v>
      </c>
      <c r="AS493" s="742" cm="1">
        <f t="array" ref="AS493">INDEX($H493:$K493,0,MATCH(AS$452,$H$452:$K$452,0))*HLOOKUP(AS$451,$J$448:$R$449,2)</f>
        <v>40.15</v>
      </c>
      <c r="AT493" s="742" cm="1">
        <f t="array" ref="AT493">INDEX($H493:$K493,0,MATCH(AT$452,$H$452:$K$452,0))*HLOOKUP(AT$451,$J$448:$R$449,2)</f>
        <v>81.45</v>
      </c>
      <c r="AU493" s="742" cm="1">
        <f t="array" ref="AU493">INDEX($H493:$K493,0,MATCH(AU$452,$H$452:$K$452,0))*HLOOKUP(AU$451,$J$448:$R$449,2)</f>
        <v>78.45</v>
      </c>
      <c r="AV493" s="196"/>
      <c r="AW493" s="196"/>
      <c r="AX493" s="17"/>
      <c r="AY493" s="9"/>
      <c r="AZ493" s="9"/>
      <c r="BA493" s="9"/>
    </row>
    <row r="494" spans="1:53" ht="14.5" outlineLevel="1" x14ac:dyDescent="0.35">
      <c r="A494" s="7"/>
      <c r="B494" s="8"/>
      <c r="C494" s="18"/>
      <c r="D494" s="18"/>
      <c r="E494" s="18"/>
      <c r="F494" s="27"/>
      <c r="G494" s="27" t="str">
        <f t="shared" si="121"/>
        <v>YYBNBrd</v>
      </c>
      <c r="H494" s="232">
        <v>0</v>
      </c>
      <c r="I494" s="232">
        <v>40.15</v>
      </c>
      <c r="J494" s="232">
        <v>81.45</v>
      </c>
      <c r="K494" s="232">
        <v>78.45</v>
      </c>
      <c r="L494" s="742" cm="1">
        <f t="array" ref="L494">INDEX($H494:$K494,0,MATCH(L$452,$H$452:$K$452,0))*HLOOKUP(L$451,$J$448:$R$449,2)</f>
        <v>0</v>
      </c>
      <c r="M494" s="742" cm="1">
        <f t="array" ref="M494">INDEX($H494:$K494,0,MATCH(M$452,$H$452:$K$452,0))*HLOOKUP(M$451,$J$448:$R$449,2)</f>
        <v>40.15</v>
      </c>
      <c r="N494" s="742" cm="1">
        <f t="array" ref="N494">INDEX($H494:$K494,0,MATCH(N$452,$H$452:$K$452,0))*HLOOKUP(N$451,$J$448:$R$449,2)</f>
        <v>81.45</v>
      </c>
      <c r="O494" s="742" cm="1">
        <f t="array" ref="O494">INDEX($H494:$K494,0,MATCH(O$452,$H$452:$K$452,0))*HLOOKUP(O$451,$J$448:$R$449,2)</f>
        <v>78.45</v>
      </c>
      <c r="P494" s="742" cm="1">
        <f t="array" ref="P494">INDEX($H494:$K494,0,MATCH(P$452,$H$452:$K$452,0))*HLOOKUP(P$451,$J$448:$R$449,2)</f>
        <v>0</v>
      </c>
      <c r="Q494" s="742" cm="1">
        <f t="array" ref="Q494">INDEX($H494:$K494,0,MATCH(Q$452,$H$452:$K$452,0))*HLOOKUP(Q$451,$J$448:$R$449,2)</f>
        <v>40.15</v>
      </c>
      <c r="R494" s="742" cm="1">
        <f t="array" ref="R494">INDEX($H494:$K494,0,MATCH(R$452,$H$452:$K$452,0))*HLOOKUP(R$451,$J$448:$R$449,2)</f>
        <v>81.45</v>
      </c>
      <c r="S494" s="742" cm="1">
        <f t="array" ref="S494">INDEX($H494:$K494,0,MATCH(S$452,$H$452:$K$452,0))*HLOOKUP(S$451,$J$448:$R$449,2)</f>
        <v>78.45</v>
      </c>
      <c r="T494" s="742" cm="1">
        <f t="array" ref="T494">INDEX($H494:$K494,0,MATCH(T$452,$H$452:$K$452,0))*HLOOKUP(T$451,$J$448:$R$449,2)</f>
        <v>0</v>
      </c>
      <c r="U494" s="742" cm="1">
        <f t="array" ref="U494">INDEX($H494:$K494,0,MATCH(U$452,$H$452:$K$452,0))*HLOOKUP(U$451,$J$448:$R$449,2)</f>
        <v>40.15</v>
      </c>
      <c r="V494" s="742" cm="1">
        <f t="array" ref="V494">INDEX($H494:$K494,0,MATCH(V$452,$H$452:$K$452,0))*HLOOKUP(V$451,$J$448:$R$449,2)</f>
        <v>81.45</v>
      </c>
      <c r="W494" s="742" cm="1">
        <f t="array" ref="W494">INDEX($H494:$K494,0,MATCH(W$452,$H$452:$K$452,0))*HLOOKUP(W$451,$J$448:$R$449,2)</f>
        <v>78.45</v>
      </c>
      <c r="X494" s="742" cm="1">
        <f t="array" ref="X494">INDEX($H494:$K494,0,MATCH(X$452,$H$452:$K$452,0))*HLOOKUP(X$451,$J$448:$R$449,2)</f>
        <v>0</v>
      </c>
      <c r="Y494" s="742" cm="1">
        <f t="array" ref="Y494">INDEX($H494:$K494,0,MATCH(Y$452,$H$452:$K$452,0))*HLOOKUP(Y$451,$J$448:$R$449,2)</f>
        <v>40.15</v>
      </c>
      <c r="Z494" s="742" cm="1">
        <f t="array" ref="Z494">INDEX($H494:$K494,0,MATCH(Z$452,$H$452:$K$452,0))*HLOOKUP(Z$451,$J$448:$R$449,2)</f>
        <v>81.45</v>
      </c>
      <c r="AA494" s="742" cm="1">
        <f t="array" ref="AA494">INDEX($H494:$K494,0,MATCH(AA$452,$H$452:$K$452,0))*HLOOKUP(AA$451,$J$448:$R$449,2)</f>
        <v>78.45</v>
      </c>
      <c r="AB494" s="742" cm="1">
        <f t="array" ref="AB494">INDEX($H494:$K494,0,MATCH(AB$452,$H$452:$K$452,0))*HLOOKUP(AB$451,$J$448:$R$449,2)</f>
        <v>0</v>
      </c>
      <c r="AC494" s="742" cm="1">
        <f t="array" ref="AC494">INDEX($H494:$K494,0,MATCH(AC$452,$H$452:$K$452,0))*HLOOKUP(AC$451,$J$448:$R$449,2)</f>
        <v>40.15</v>
      </c>
      <c r="AD494" s="742" cm="1">
        <f t="array" ref="AD494">INDEX($H494:$K494,0,MATCH(AD$452,$H$452:$K$452,0))*HLOOKUP(AD$451,$J$448:$R$449,2)</f>
        <v>81.45</v>
      </c>
      <c r="AE494" s="742" cm="1">
        <f t="array" ref="AE494">INDEX($H494:$K494,0,MATCH(AE$452,$H$452:$K$452,0))*HLOOKUP(AE$451,$J$448:$R$449,2)</f>
        <v>78.45</v>
      </c>
      <c r="AF494" s="742" cm="1">
        <f t="array" ref="AF494">INDEX($H494:$K494,0,MATCH(AF$452,$H$452:$K$452,0))*HLOOKUP(AF$451,$J$448:$R$449,2)</f>
        <v>0</v>
      </c>
      <c r="AG494" s="742" cm="1">
        <f t="array" ref="AG494">INDEX($H494:$K494,0,MATCH(AG$452,$H$452:$K$452,0))*HLOOKUP(AG$451,$J$448:$R$449,2)</f>
        <v>40.15</v>
      </c>
      <c r="AH494" s="742" cm="1">
        <f t="array" ref="AH494">INDEX($H494:$K494,0,MATCH(AH$452,$H$452:$K$452,0))*HLOOKUP(AH$451,$J$448:$R$449,2)</f>
        <v>81.45</v>
      </c>
      <c r="AI494" s="742" cm="1">
        <f t="array" ref="AI494">INDEX($H494:$K494,0,MATCH(AI$452,$H$452:$K$452,0))*HLOOKUP(AI$451,$J$448:$R$449,2)</f>
        <v>78.45</v>
      </c>
      <c r="AJ494" s="742" cm="1">
        <f t="array" ref="AJ494">INDEX($H494:$K494,0,MATCH(AJ$452,$H$452:$K$452,0))*HLOOKUP(AJ$451,$J$448:$R$449,2)</f>
        <v>0</v>
      </c>
      <c r="AK494" s="742" cm="1">
        <f t="array" ref="AK494">INDEX($H494:$K494,0,MATCH(AK$452,$H$452:$K$452,0))*HLOOKUP(AK$451,$J$448:$R$449,2)</f>
        <v>40.15</v>
      </c>
      <c r="AL494" s="742" cm="1">
        <f t="array" ref="AL494">INDEX($H494:$K494,0,MATCH(AL$452,$H$452:$K$452,0))*HLOOKUP(AL$451,$J$448:$R$449,2)</f>
        <v>81.45</v>
      </c>
      <c r="AM494" s="742" cm="1">
        <f t="array" ref="AM494">INDEX($H494:$K494,0,MATCH(AM$452,$H$452:$K$452,0))*HLOOKUP(AM$451,$J$448:$R$449,2)</f>
        <v>78.45</v>
      </c>
      <c r="AN494" s="742" cm="1">
        <f t="array" ref="AN494">INDEX($H494:$K494,0,MATCH(AN$452,$H$452:$K$452,0))*HLOOKUP(AN$451,$J$448:$R$449,2)</f>
        <v>0</v>
      </c>
      <c r="AO494" s="742" cm="1">
        <f t="array" ref="AO494">INDEX($H494:$K494,0,MATCH(AO$452,$H$452:$K$452,0))*HLOOKUP(AO$451,$J$448:$R$449,2)</f>
        <v>40.15</v>
      </c>
      <c r="AP494" s="742" cm="1">
        <f t="array" ref="AP494">INDEX($H494:$K494,0,MATCH(AP$452,$H$452:$K$452,0))*HLOOKUP(AP$451,$J$448:$R$449,2)</f>
        <v>81.45</v>
      </c>
      <c r="AQ494" s="742" cm="1">
        <f t="array" ref="AQ494">INDEX($H494:$K494,0,MATCH(AQ$452,$H$452:$K$452,0))*HLOOKUP(AQ$451,$J$448:$R$449,2)</f>
        <v>78.45</v>
      </c>
      <c r="AR494" s="742" cm="1">
        <f t="array" ref="AR494">INDEX($H494:$K494,0,MATCH(AR$452,$H$452:$K$452,0))*HLOOKUP(AR$451,$J$448:$R$449,2)</f>
        <v>0</v>
      </c>
      <c r="AS494" s="742" cm="1">
        <f t="array" ref="AS494">INDEX($H494:$K494,0,MATCH(AS$452,$H$452:$K$452,0))*HLOOKUP(AS$451,$J$448:$R$449,2)</f>
        <v>40.15</v>
      </c>
      <c r="AT494" s="742" cm="1">
        <f t="array" ref="AT494">INDEX($H494:$K494,0,MATCH(AT$452,$H$452:$K$452,0))*HLOOKUP(AT$451,$J$448:$R$449,2)</f>
        <v>81.45</v>
      </c>
      <c r="AU494" s="742" cm="1">
        <f t="array" ref="AU494">INDEX($H494:$K494,0,MATCH(AU$452,$H$452:$K$452,0))*HLOOKUP(AU$451,$J$448:$R$449,2)</f>
        <v>78.45</v>
      </c>
      <c r="AV494" s="196"/>
      <c r="AW494" s="196"/>
      <c r="AX494" s="17"/>
      <c r="AY494" s="9"/>
      <c r="AZ494" s="9"/>
      <c r="BA494" s="9"/>
    </row>
    <row r="495" spans="1:53" ht="14.5" outlineLevel="1" x14ac:dyDescent="0.35">
      <c r="A495" s="7"/>
      <c r="B495" s="8"/>
      <c r="C495" s="18"/>
      <c r="D495" s="18"/>
      <c r="E495" s="18"/>
      <c r="F495" s="27"/>
      <c r="G495" s="27" t="str">
        <f t="shared" si="121"/>
        <v>YYNWNw</v>
      </c>
      <c r="H495" s="232">
        <v>0</v>
      </c>
      <c r="I495" s="232">
        <v>96.36</v>
      </c>
      <c r="J495" s="232">
        <v>81.45</v>
      </c>
      <c r="K495" s="232">
        <v>81.45</v>
      </c>
      <c r="L495" s="742" cm="1">
        <f t="array" ref="L495">INDEX($H495:$K495,0,MATCH(L$452,$H$452:$K$452,0))*HLOOKUP(L$451,$J$448:$R$449,2)</f>
        <v>0</v>
      </c>
      <c r="M495" s="742" cm="1">
        <f t="array" ref="M495">INDEX($H495:$K495,0,MATCH(M$452,$H$452:$K$452,0))*HLOOKUP(M$451,$J$448:$R$449,2)</f>
        <v>96.36</v>
      </c>
      <c r="N495" s="742" cm="1">
        <f t="array" ref="N495">INDEX($H495:$K495,0,MATCH(N$452,$H$452:$K$452,0))*HLOOKUP(N$451,$J$448:$R$449,2)</f>
        <v>81.45</v>
      </c>
      <c r="O495" s="742" cm="1">
        <f t="array" ref="O495">INDEX($H495:$K495,0,MATCH(O$452,$H$452:$K$452,0))*HLOOKUP(O$451,$J$448:$R$449,2)</f>
        <v>81.45</v>
      </c>
      <c r="P495" s="742" cm="1">
        <f t="array" ref="P495">INDEX($H495:$K495,0,MATCH(P$452,$H$452:$K$452,0))*HLOOKUP(P$451,$J$448:$R$449,2)</f>
        <v>0</v>
      </c>
      <c r="Q495" s="742" cm="1">
        <f t="array" ref="Q495">INDEX($H495:$K495,0,MATCH(Q$452,$H$452:$K$452,0))*HLOOKUP(Q$451,$J$448:$R$449,2)</f>
        <v>96.36</v>
      </c>
      <c r="R495" s="742" cm="1">
        <f t="array" ref="R495">INDEX($H495:$K495,0,MATCH(R$452,$H$452:$K$452,0))*HLOOKUP(R$451,$J$448:$R$449,2)</f>
        <v>81.45</v>
      </c>
      <c r="S495" s="742" cm="1">
        <f t="array" ref="S495">INDEX($H495:$K495,0,MATCH(S$452,$H$452:$K$452,0))*HLOOKUP(S$451,$J$448:$R$449,2)</f>
        <v>81.45</v>
      </c>
      <c r="T495" s="742" cm="1">
        <f t="array" ref="T495">INDEX($H495:$K495,0,MATCH(T$452,$H$452:$K$452,0))*HLOOKUP(T$451,$J$448:$R$449,2)</f>
        <v>0</v>
      </c>
      <c r="U495" s="742" cm="1">
        <f t="array" ref="U495">INDEX($H495:$K495,0,MATCH(U$452,$H$452:$K$452,0))*HLOOKUP(U$451,$J$448:$R$449,2)</f>
        <v>96.36</v>
      </c>
      <c r="V495" s="742" cm="1">
        <f t="array" ref="V495">INDEX($H495:$K495,0,MATCH(V$452,$H$452:$K$452,0))*HLOOKUP(V$451,$J$448:$R$449,2)</f>
        <v>81.45</v>
      </c>
      <c r="W495" s="742" cm="1">
        <f t="array" ref="W495">INDEX($H495:$K495,0,MATCH(W$452,$H$452:$K$452,0))*HLOOKUP(W$451,$J$448:$R$449,2)</f>
        <v>81.45</v>
      </c>
      <c r="X495" s="742" cm="1">
        <f t="array" ref="X495">INDEX($H495:$K495,0,MATCH(X$452,$H$452:$K$452,0))*HLOOKUP(X$451,$J$448:$R$449,2)</f>
        <v>0</v>
      </c>
      <c r="Y495" s="742" cm="1">
        <f t="array" ref="Y495">INDEX($H495:$K495,0,MATCH(Y$452,$H$452:$K$452,0))*HLOOKUP(Y$451,$J$448:$R$449,2)</f>
        <v>96.36</v>
      </c>
      <c r="Z495" s="742" cm="1">
        <f t="array" ref="Z495">INDEX($H495:$K495,0,MATCH(Z$452,$H$452:$K$452,0))*HLOOKUP(Z$451,$J$448:$R$449,2)</f>
        <v>81.45</v>
      </c>
      <c r="AA495" s="742" cm="1">
        <f t="array" ref="AA495">INDEX($H495:$K495,0,MATCH(AA$452,$H$452:$K$452,0))*HLOOKUP(AA$451,$J$448:$R$449,2)</f>
        <v>81.45</v>
      </c>
      <c r="AB495" s="742" cm="1">
        <f t="array" ref="AB495">INDEX($H495:$K495,0,MATCH(AB$452,$H$452:$K$452,0))*HLOOKUP(AB$451,$J$448:$R$449,2)</f>
        <v>0</v>
      </c>
      <c r="AC495" s="742" cm="1">
        <f t="array" ref="AC495">INDEX($H495:$K495,0,MATCH(AC$452,$H$452:$K$452,0))*HLOOKUP(AC$451,$J$448:$R$449,2)</f>
        <v>96.36</v>
      </c>
      <c r="AD495" s="742" cm="1">
        <f t="array" ref="AD495">INDEX($H495:$K495,0,MATCH(AD$452,$H$452:$K$452,0))*HLOOKUP(AD$451,$J$448:$R$449,2)</f>
        <v>81.45</v>
      </c>
      <c r="AE495" s="742" cm="1">
        <f t="array" ref="AE495">INDEX($H495:$K495,0,MATCH(AE$452,$H$452:$K$452,0))*HLOOKUP(AE$451,$J$448:$R$449,2)</f>
        <v>81.45</v>
      </c>
      <c r="AF495" s="742" cm="1">
        <f t="array" ref="AF495">INDEX($H495:$K495,0,MATCH(AF$452,$H$452:$K$452,0))*HLOOKUP(AF$451,$J$448:$R$449,2)</f>
        <v>0</v>
      </c>
      <c r="AG495" s="742" cm="1">
        <f t="array" ref="AG495">INDEX($H495:$K495,0,MATCH(AG$452,$H$452:$K$452,0))*HLOOKUP(AG$451,$J$448:$R$449,2)</f>
        <v>96.36</v>
      </c>
      <c r="AH495" s="742" cm="1">
        <f t="array" ref="AH495">INDEX($H495:$K495,0,MATCH(AH$452,$H$452:$K$452,0))*HLOOKUP(AH$451,$J$448:$R$449,2)</f>
        <v>81.45</v>
      </c>
      <c r="AI495" s="742" cm="1">
        <f t="array" ref="AI495">INDEX($H495:$K495,0,MATCH(AI$452,$H$452:$K$452,0))*HLOOKUP(AI$451,$J$448:$R$449,2)</f>
        <v>81.45</v>
      </c>
      <c r="AJ495" s="742" cm="1">
        <f t="array" ref="AJ495">INDEX($H495:$K495,0,MATCH(AJ$452,$H$452:$K$452,0))*HLOOKUP(AJ$451,$J$448:$R$449,2)</f>
        <v>0</v>
      </c>
      <c r="AK495" s="742" cm="1">
        <f t="array" ref="AK495">INDEX($H495:$K495,0,MATCH(AK$452,$H$452:$K$452,0))*HLOOKUP(AK$451,$J$448:$R$449,2)</f>
        <v>96.36</v>
      </c>
      <c r="AL495" s="742" cm="1">
        <f t="array" ref="AL495">INDEX($H495:$K495,0,MATCH(AL$452,$H$452:$K$452,0))*HLOOKUP(AL$451,$J$448:$R$449,2)</f>
        <v>81.45</v>
      </c>
      <c r="AM495" s="742" cm="1">
        <f t="array" ref="AM495">INDEX($H495:$K495,0,MATCH(AM$452,$H$452:$K$452,0))*HLOOKUP(AM$451,$J$448:$R$449,2)</f>
        <v>81.45</v>
      </c>
      <c r="AN495" s="742" cm="1">
        <f t="array" ref="AN495">INDEX($H495:$K495,0,MATCH(AN$452,$H$452:$K$452,0))*HLOOKUP(AN$451,$J$448:$R$449,2)</f>
        <v>0</v>
      </c>
      <c r="AO495" s="742" cm="1">
        <f t="array" ref="AO495">INDEX($H495:$K495,0,MATCH(AO$452,$H$452:$K$452,0))*HLOOKUP(AO$451,$J$448:$R$449,2)</f>
        <v>96.36</v>
      </c>
      <c r="AP495" s="742" cm="1">
        <f t="array" ref="AP495">INDEX($H495:$K495,0,MATCH(AP$452,$H$452:$K$452,0))*HLOOKUP(AP$451,$J$448:$R$449,2)</f>
        <v>81.45</v>
      </c>
      <c r="AQ495" s="742" cm="1">
        <f t="array" ref="AQ495">INDEX($H495:$K495,0,MATCH(AQ$452,$H$452:$K$452,0))*HLOOKUP(AQ$451,$J$448:$R$449,2)</f>
        <v>81.45</v>
      </c>
      <c r="AR495" s="742" cm="1">
        <f t="array" ref="AR495">INDEX($H495:$K495,0,MATCH(AR$452,$H$452:$K$452,0))*HLOOKUP(AR$451,$J$448:$R$449,2)</f>
        <v>0</v>
      </c>
      <c r="AS495" s="742" cm="1">
        <f t="array" ref="AS495">INDEX($H495:$K495,0,MATCH(AS$452,$H$452:$K$452,0))*HLOOKUP(AS$451,$J$448:$R$449,2)</f>
        <v>96.36</v>
      </c>
      <c r="AT495" s="742" cm="1">
        <f t="array" ref="AT495">INDEX($H495:$K495,0,MATCH(AT$452,$H$452:$K$452,0))*HLOOKUP(AT$451,$J$448:$R$449,2)</f>
        <v>81.45</v>
      </c>
      <c r="AU495" s="742" cm="1">
        <f t="array" ref="AU495">INDEX($H495:$K495,0,MATCH(AU$452,$H$452:$K$452,0))*HLOOKUP(AU$451,$J$448:$R$449,2)</f>
        <v>81.45</v>
      </c>
      <c r="AV495" s="196"/>
      <c r="AW495" s="196"/>
      <c r="AX495" s="17"/>
      <c r="AY495" s="9"/>
      <c r="AZ495" s="9"/>
      <c r="BA495" s="9"/>
    </row>
    <row r="496" spans="1:53" ht="14.5" outlineLevel="1" x14ac:dyDescent="0.35">
      <c r="A496" s="7"/>
      <c r="B496" s="8"/>
      <c r="C496" s="18"/>
      <c r="D496" s="18"/>
      <c r="E496" s="18"/>
      <c r="F496" s="27"/>
      <c r="G496" s="27" t="str">
        <f t="shared" si="121"/>
        <v>YYNWNwd</v>
      </c>
      <c r="H496" s="232">
        <v>0</v>
      </c>
      <c r="I496" s="232">
        <v>96.36</v>
      </c>
      <c r="J496" s="232">
        <v>81.45</v>
      </c>
      <c r="K496" s="232">
        <v>81.45</v>
      </c>
      <c r="L496" s="742" cm="1">
        <f t="array" ref="L496">INDEX($H496:$K496,0,MATCH(L$452,$H$452:$K$452,0))*HLOOKUP(L$451,$J$448:$R$449,2)</f>
        <v>0</v>
      </c>
      <c r="M496" s="742" cm="1">
        <f t="array" ref="M496">INDEX($H496:$K496,0,MATCH(M$452,$H$452:$K$452,0))*HLOOKUP(M$451,$J$448:$R$449,2)</f>
        <v>96.36</v>
      </c>
      <c r="N496" s="742" cm="1">
        <f t="array" ref="N496">INDEX($H496:$K496,0,MATCH(N$452,$H$452:$K$452,0))*HLOOKUP(N$451,$J$448:$R$449,2)</f>
        <v>81.45</v>
      </c>
      <c r="O496" s="742" cm="1">
        <f t="array" ref="O496">INDEX($H496:$K496,0,MATCH(O$452,$H$452:$K$452,0))*HLOOKUP(O$451,$J$448:$R$449,2)</f>
        <v>81.45</v>
      </c>
      <c r="P496" s="742" cm="1">
        <f t="array" ref="P496">INDEX($H496:$K496,0,MATCH(P$452,$H$452:$K$452,0))*HLOOKUP(P$451,$J$448:$R$449,2)</f>
        <v>0</v>
      </c>
      <c r="Q496" s="742" cm="1">
        <f t="array" ref="Q496">INDEX($H496:$K496,0,MATCH(Q$452,$H$452:$K$452,0))*HLOOKUP(Q$451,$J$448:$R$449,2)</f>
        <v>96.36</v>
      </c>
      <c r="R496" s="742" cm="1">
        <f t="array" ref="R496">INDEX($H496:$K496,0,MATCH(R$452,$H$452:$K$452,0))*HLOOKUP(R$451,$J$448:$R$449,2)</f>
        <v>81.45</v>
      </c>
      <c r="S496" s="742" cm="1">
        <f t="array" ref="S496">INDEX($H496:$K496,0,MATCH(S$452,$H$452:$K$452,0))*HLOOKUP(S$451,$J$448:$R$449,2)</f>
        <v>81.45</v>
      </c>
      <c r="T496" s="742" cm="1">
        <f t="array" ref="T496">INDEX($H496:$K496,0,MATCH(T$452,$H$452:$K$452,0))*HLOOKUP(T$451,$J$448:$R$449,2)</f>
        <v>0</v>
      </c>
      <c r="U496" s="742" cm="1">
        <f t="array" ref="U496">INDEX($H496:$K496,0,MATCH(U$452,$H$452:$K$452,0))*HLOOKUP(U$451,$J$448:$R$449,2)</f>
        <v>96.36</v>
      </c>
      <c r="V496" s="742" cm="1">
        <f t="array" ref="V496">INDEX($H496:$K496,0,MATCH(V$452,$H$452:$K$452,0))*HLOOKUP(V$451,$J$448:$R$449,2)</f>
        <v>81.45</v>
      </c>
      <c r="W496" s="742" cm="1">
        <f t="array" ref="W496">INDEX($H496:$K496,0,MATCH(W$452,$H$452:$K$452,0))*HLOOKUP(W$451,$J$448:$R$449,2)</f>
        <v>81.45</v>
      </c>
      <c r="X496" s="742" cm="1">
        <f t="array" ref="X496">INDEX($H496:$K496,0,MATCH(X$452,$H$452:$K$452,0))*HLOOKUP(X$451,$J$448:$R$449,2)</f>
        <v>0</v>
      </c>
      <c r="Y496" s="742" cm="1">
        <f t="array" ref="Y496">INDEX($H496:$K496,0,MATCH(Y$452,$H$452:$K$452,0))*HLOOKUP(Y$451,$J$448:$R$449,2)</f>
        <v>96.36</v>
      </c>
      <c r="Z496" s="742" cm="1">
        <f t="array" ref="Z496">INDEX($H496:$K496,0,MATCH(Z$452,$H$452:$K$452,0))*HLOOKUP(Z$451,$J$448:$R$449,2)</f>
        <v>81.45</v>
      </c>
      <c r="AA496" s="742" cm="1">
        <f t="array" ref="AA496">INDEX($H496:$K496,0,MATCH(AA$452,$H$452:$K$452,0))*HLOOKUP(AA$451,$J$448:$R$449,2)</f>
        <v>81.45</v>
      </c>
      <c r="AB496" s="742" cm="1">
        <f t="array" ref="AB496">INDEX($H496:$K496,0,MATCH(AB$452,$H$452:$K$452,0))*HLOOKUP(AB$451,$J$448:$R$449,2)</f>
        <v>0</v>
      </c>
      <c r="AC496" s="742" cm="1">
        <f t="array" ref="AC496">INDEX($H496:$K496,0,MATCH(AC$452,$H$452:$K$452,0))*HLOOKUP(AC$451,$J$448:$R$449,2)</f>
        <v>96.36</v>
      </c>
      <c r="AD496" s="742" cm="1">
        <f t="array" ref="AD496">INDEX($H496:$K496,0,MATCH(AD$452,$H$452:$K$452,0))*HLOOKUP(AD$451,$J$448:$R$449,2)</f>
        <v>81.45</v>
      </c>
      <c r="AE496" s="742" cm="1">
        <f t="array" ref="AE496">INDEX($H496:$K496,0,MATCH(AE$452,$H$452:$K$452,0))*HLOOKUP(AE$451,$J$448:$R$449,2)</f>
        <v>81.45</v>
      </c>
      <c r="AF496" s="742" cm="1">
        <f t="array" ref="AF496">INDEX($H496:$K496,0,MATCH(AF$452,$H$452:$K$452,0))*HLOOKUP(AF$451,$J$448:$R$449,2)</f>
        <v>0</v>
      </c>
      <c r="AG496" s="742" cm="1">
        <f t="array" ref="AG496">INDEX($H496:$K496,0,MATCH(AG$452,$H$452:$K$452,0))*HLOOKUP(AG$451,$J$448:$R$449,2)</f>
        <v>96.36</v>
      </c>
      <c r="AH496" s="742" cm="1">
        <f t="array" ref="AH496">INDEX($H496:$K496,0,MATCH(AH$452,$H$452:$K$452,0))*HLOOKUP(AH$451,$J$448:$R$449,2)</f>
        <v>81.45</v>
      </c>
      <c r="AI496" s="742" cm="1">
        <f t="array" ref="AI496">INDEX($H496:$K496,0,MATCH(AI$452,$H$452:$K$452,0))*HLOOKUP(AI$451,$J$448:$R$449,2)</f>
        <v>81.45</v>
      </c>
      <c r="AJ496" s="742" cm="1">
        <f t="array" ref="AJ496">INDEX($H496:$K496,0,MATCH(AJ$452,$H$452:$K$452,0))*HLOOKUP(AJ$451,$J$448:$R$449,2)</f>
        <v>0</v>
      </c>
      <c r="AK496" s="742" cm="1">
        <f t="array" ref="AK496">INDEX($H496:$K496,0,MATCH(AK$452,$H$452:$K$452,0))*HLOOKUP(AK$451,$J$448:$R$449,2)</f>
        <v>96.36</v>
      </c>
      <c r="AL496" s="742" cm="1">
        <f t="array" ref="AL496">INDEX($H496:$K496,0,MATCH(AL$452,$H$452:$K$452,0))*HLOOKUP(AL$451,$J$448:$R$449,2)</f>
        <v>81.45</v>
      </c>
      <c r="AM496" s="742" cm="1">
        <f t="array" ref="AM496">INDEX($H496:$K496,0,MATCH(AM$452,$H$452:$K$452,0))*HLOOKUP(AM$451,$J$448:$R$449,2)</f>
        <v>81.45</v>
      </c>
      <c r="AN496" s="742" cm="1">
        <f t="array" ref="AN496">INDEX($H496:$K496,0,MATCH(AN$452,$H$452:$K$452,0))*HLOOKUP(AN$451,$J$448:$R$449,2)</f>
        <v>0</v>
      </c>
      <c r="AO496" s="742" cm="1">
        <f t="array" ref="AO496">INDEX($H496:$K496,0,MATCH(AO$452,$H$452:$K$452,0))*HLOOKUP(AO$451,$J$448:$R$449,2)</f>
        <v>96.36</v>
      </c>
      <c r="AP496" s="742" cm="1">
        <f t="array" ref="AP496">INDEX($H496:$K496,0,MATCH(AP$452,$H$452:$K$452,0))*HLOOKUP(AP$451,$J$448:$R$449,2)</f>
        <v>81.45</v>
      </c>
      <c r="AQ496" s="742" cm="1">
        <f t="array" ref="AQ496">INDEX($H496:$K496,0,MATCH(AQ$452,$H$452:$K$452,0))*HLOOKUP(AQ$451,$J$448:$R$449,2)</f>
        <v>81.45</v>
      </c>
      <c r="AR496" s="742" cm="1">
        <f t="array" ref="AR496">INDEX($H496:$K496,0,MATCH(AR$452,$H$452:$K$452,0))*HLOOKUP(AR$451,$J$448:$R$449,2)</f>
        <v>0</v>
      </c>
      <c r="AS496" s="742" cm="1">
        <f t="array" ref="AS496">INDEX($H496:$K496,0,MATCH(AS$452,$H$452:$K$452,0))*HLOOKUP(AS$451,$J$448:$R$449,2)</f>
        <v>96.36</v>
      </c>
      <c r="AT496" s="742" cm="1">
        <f t="array" ref="AT496">INDEX($H496:$K496,0,MATCH(AT$452,$H$452:$K$452,0))*HLOOKUP(AT$451,$J$448:$R$449,2)</f>
        <v>81.45</v>
      </c>
      <c r="AU496" s="742" cm="1">
        <f t="array" ref="AU496">INDEX($H496:$K496,0,MATCH(AU$452,$H$452:$K$452,0))*HLOOKUP(AU$451,$J$448:$R$449,2)</f>
        <v>81.45</v>
      </c>
      <c r="AV496" s="196"/>
      <c r="AW496" s="196"/>
      <c r="AX496" s="17"/>
      <c r="AY496" s="9"/>
      <c r="AZ496" s="9"/>
      <c r="BA496" s="9"/>
    </row>
    <row r="497" spans="1:53" ht="14.5" outlineLevel="1" x14ac:dyDescent="0.35">
      <c r="A497" s="7"/>
      <c r="B497" s="8"/>
      <c r="C497" s="18"/>
      <c r="D497" s="18"/>
      <c r="E497" s="18"/>
      <c r="F497" s="27"/>
      <c r="G497" s="27" t="str">
        <f t="shared" si="121"/>
        <v>YYWNWz</v>
      </c>
      <c r="H497" s="232">
        <v>0</v>
      </c>
      <c r="I497" s="232">
        <v>40.15</v>
      </c>
      <c r="J497" s="232">
        <v>81.45</v>
      </c>
      <c r="K497" s="232">
        <v>78.45</v>
      </c>
      <c r="L497" s="742" cm="1">
        <f t="array" ref="L497">INDEX($H497:$K497,0,MATCH(L$452,$H$452:$K$452,0))*HLOOKUP(L$451,$J$448:$R$449,2)</f>
        <v>0</v>
      </c>
      <c r="M497" s="742" cm="1">
        <f t="array" ref="M497">INDEX($H497:$K497,0,MATCH(M$452,$H$452:$K$452,0))*HLOOKUP(M$451,$J$448:$R$449,2)</f>
        <v>40.15</v>
      </c>
      <c r="N497" s="742" cm="1">
        <f t="array" ref="N497">INDEX($H497:$K497,0,MATCH(N$452,$H$452:$K$452,0))*HLOOKUP(N$451,$J$448:$R$449,2)</f>
        <v>81.45</v>
      </c>
      <c r="O497" s="742" cm="1">
        <f t="array" ref="O497">INDEX($H497:$K497,0,MATCH(O$452,$H$452:$K$452,0))*HLOOKUP(O$451,$J$448:$R$449,2)</f>
        <v>78.45</v>
      </c>
      <c r="P497" s="742" cm="1">
        <f t="array" ref="P497">INDEX($H497:$K497,0,MATCH(P$452,$H$452:$K$452,0))*HLOOKUP(P$451,$J$448:$R$449,2)</f>
        <v>0</v>
      </c>
      <c r="Q497" s="742" cm="1">
        <f t="array" ref="Q497">INDEX($H497:$K497,0,MATCH(Q$452,$H$452:$K$452,0))*HLOOKUP(Q$451,$J$448:$R$449,2)</f>
        <v>40.15</v>
      </c>
      <c r="R497" s="742" cm="1">
        <f t="array" ref="R497">INDEX($H497:$K497,0,MATCH(R$452,$H$452:$K$452,0))*HLOOKUP(R$451,$J$448:$R$449,2)</f>
        <v>81.45</v>
      </c>
      <c r="S497" s="742" cm="1">
        <f t="array" ref="S497">INDEX($H497:$K497,0,MATCH(S$452,$H$452:$K$452,0))*HLOOKUP(S$451,$J$448:$R$449,2)</f>
        <v>78.45</v>
      </c>
      <c r="T497" s="742" cm="1">
        <f t="array" ref="T497">INDEX($H497:$K497,0,MATCH(T$452,$H$452:$K$452,0))*HLOOKUP(T$451,$J$448:$R$449,2)</f>
        <v>0</v>
      </c>
      <c r="U497" s="742" cm="1">
        <f t="array" ref="U497">INDEX($H497:$K497,0,MATCH(U$452,$H$452:$K$452,0))*HLOOKUP(U$451,$J$448:$R$449,2)</f>
        <v>40.15</v>
      </c>
      <c r="V497" s="742" cm="1">
        <f t="array" ref="V497">INDEX($H497:$K497,0,MATCH(V$452,$H$452:$K$452,0))*HLOOKUP(V$451,$J$448:$R$449,2)</f>
        <v>81.45</v>
      </c>
      <c r="W497" s="742" cm="1">
        <f t="array" ref="W497">INDEX($H497:$K497,0,MATCH(W$452,$H$452:$K$452,0))*HLOOKUP(W$451,$J$448:$R$449,2)</f>
        <v>78.45</v>
      </c>
      <c r="X497" s="742" cm="1">
        <f t="array" ref="X497">INDEX($H497:$K497,0,MATCH(X$452,$H$452:$K$452,0))*HLOOKUP(X$451,$J$448:$R$449,2)</f>
        <v>0</v>
      </c>
      <c r="Y497" s="742" cm="1">
        <f t="array" ref="Y497">INDEX($H497:$K497,0,MATCH(Y$452,$H$452:$K$452,0))*HLOOKUP(Y$451,$J$448:$R$449,2)</f>
        <v>40.15</v>
      </c>
      <c r="Z497" s="742" cm="1">
        <f t="array" ref="Z497">INDEX($H497:$K497,0,MATCH(Z$452,$H$452:$K$452,0))*HLOOKUP(Z$451,$J$448:$R$449,2)</f>
        <v>81.45</v>
      </c>
      <c r="AA497" s="742" cm="1">
        <f t="array" ref="AA497">INDEX($H497:$K497,0,MATCH(AA$452,$H$452:$K$452,0))*HLOOKUP(AA$451,$J$448:$R$449,2)</f>
        <v>78.45</v>
      </c>
      <c r="AB497" s="742" cm="1">
        <f t="array" ref="AB497">INDEX($H497:$K497,0,MATCH(AB$452,$H$452:$K$452,0))*HLOOKUP(AB$451,$J$448:$R$449,2)</f>
        <v>0</v>
      </c>
      <c r="AC497" s="742" cm="1">
        <f t="array" ref="AC497">INDEX($H497:$K497,0,MATCH(AC$452,$H$452:$K$452,0))*HLOOKUP(AC$451,$J$448:$R$449,2)</f>
        <v>40.15</v>
      </c>
      <c r="AD497" s="742" cm="1">
        <f t="array" ref="AD497">INDEX($H497:$K497,0,MATCH(AD$452,$H$452:$K$452,0))*HLOOKUP(AD$451,$J$448:$R$449,2)</f>
        <v>81.45</v>
      </c>
      <c r="AE497" s="742" cm="1">
        <f t="array" ref="AE497">INDEX($H497:$K497,0,MATCH(AE$452,$H$452:$K$452,0))*HLOOKUP(AE$451,$J$448:$R$449,2)</f>
        <v>78.45</v>
      </c>
      <c r="AF497" s="742" cm="1">
        <f t="array" ref="AF497">INDEX($H497:$K497,0,MATCH(AF$452,$H$452:$K$452,0))*HLOOKUP(AF$451,$J$448:$R$449,2)</f>
        <v>0</v>
      </c>
      <c r="AG497" s="742" cm="1">
        <f t="array" ref="AG497">INDEX($H497:$K497,0,MATCH(AG$452,$H$452:$K$452,0))*HLOOKUP(AG$451,$J$448:$R$449,2)</f>
        <v>40.15</v>
      </c>
      <c r="AH497" s="742" cm="1">
        <f t="array" ref="AH497">INDEX($H497:$K497,0,MATCH(AH$452,$H$452:$K$452,0))*HLOOKUP(AH$451,$J$448:$R$449,2)</f>
        <v>81.45</v>
      </c>
      <c r="AI497" s="742" cm="1">
        <f t="array" ref="AI497">INDEX($H497:$K497,0,MATCH(AI$452,$H$452:$K$452,0))*HLOOKUP(AI$451,$J$448:$R$449,2)</f>
        <v>78.45</v>
      </c>
      <c r="AJ497" s="742" cm="1">
        <f t="array" ref="AJ497">INDEX($H497:$K497,0,MATCH(AJ$452,$H$452:$K$452,0))*HLOOKUP(AJ$451,$J$448:$R$449,2)</f>
        <v>0</v>
      </c>
      <c r="AK497" s="742" cm="1">
        <f t="array" ref="AK497">INDEX($H497:$K497,0,MATCH(AK$452,$H$452:$K$452,0))*HLOOKUP(AK$451,$J$448:$R$449,2)</f>
        <v>40.15</v>
      </c>
      <c r="AL497" s="742" cm="1">
        <f t="array" ref="AL497">INDEX($H497:$K497,0,MATCH(AL$452,$H$452:$K$452,0))*HLOOKUP(AL$451,$J$448:$R$449,2)</f>
        <v>81.45</v>
      </c>
      <c r="AM497" s="742" cm="1">
        <f t="array" ref="AM497">INDEX($H497:$K497,0,MATCH(AM$452,$H$452:$K$452,0))*HLOOKUP(AM$451,$J$448:$R$449,2)</f>
        <v>78.45</v>
      </c>
      <c r="AN497" s="742" cm="1">
        <f t="array" ref="AN497">INDEX($H497:$K497,0,MATCH(AN$452,$H$452:$K$452,0))*HLOOKUP(AN$451,$J$448:$R$449,2)</f>
        <v>0</v>
      </c>
      <c r="AO497" s="742" cm="1">
        <f t="array" ref="AO497">INDEX($H497:$K497,0,MATCH(AO$452,$H$452:$K$452,0))*HLOOKUP(AO$451,$J$448:$R$449,2)</f>
        <v>40.15</v>
      </c>
      <c r="AP497" s="742" cm="1">
        <f t="array" ref="AP497">INDEX($H497:$K497,0,MATCH(AP$452,$H$452:$K$452,0))*HLOOKUP(AP$451,$J$448:$R$449,2)</f>
        <v>81.45</v>
      </c>
      <c r="AQ497" s="742" cm="1">
        <f t="array" ref="AQ497">INDEX($H497:$K497,0,MATCH(AQ$452,$H$452:$K$452,0))*HLOOKUP(AQ$451,$J$448:$R$449,2)</f>
        <v>78.45</v>
      </c>
      <c r="AR497" s="742" cm="1">
        <f t="array" ref="AR497">INDEX($H497:$K497,0,MATCH(AR$452,$H$452:$K$452,0))*HLOOKUP(AR$451,$J$448:$R$449,2)</f>
        <v>0</v>
      </c>
      <c r="AS497" s="742" cm="1">
        <f t="array" ref="AS497">INDEX($H497:$K497,0,MATCH(AS$452,$H$452:$K$452,0))*HLOOKUP(AS$451,$J$448:$R$449,2)</f>
        <v>40.15</v>
      </c>
      <c r="AT497" s="742" cm="1">
        <f t="array" ref="AT497">INDEX($H497:$K497,0,MATCH(AT$452,$H$452:$K$452,0))*HLOOKUP(AT$451,$J$448:$R$449,2)</f>
        <v>81.45</v>
      </c>
      <c r="AU497" s="742" cm="1">
        <f t="array" ref="AU497">INDEX($H497:$K497,0,MATCH(AU$452,$H$452:$K$452,0))*HLOOKUP(AU$451,$J$448:$R$449,2)</f>
        <v>78.45</v>
      </c>
      <c r="AV497" s="196"/>
      <c r="AW497" s="196"/>
      <c r="AX497" s="17"/>
      <c r="AY497" s="9"/>
      <c r="AZ497" s="9"/>
      <c r="BA497" s="9"/>
    </row>
    <row r="498" spans="1:53" ht="14.5" outlineLevel="1" x14ac:dyDescent="0.35">
      <c r="A498" s="7"/>
      <c r="B498" s="8"/>
      <c r="C498" s="18"/>
      <c r="D498" s="18"/>
      <c r="E498" s="18"/>
      <c r="F498" s="27"/>
      <c r="G498" s="27" t="str">
        <f t="shared" si="121"/>
        <v>YYWNWzd</v>
      </c>
      <c r="H498" s="232">
        <v>0</v>
      </c>
      <c r="I498" s="232">
        <v>40.15</v>
      </c>
      <c r="J498" s="232">
        <v>81.45</v>
      </c>
      <c r="K498" s="232">
        <v>78.45</v>
      </c>
      <c r="L498" s="742" cm="1">
        <f t="array" ref="L498">INDEX($H498:$K498,0,MATCH(L$452,$H$452:$K$452,0))*HLOOKUP(L$451,$J$448:$R$449,2)</f>
        <v>0</v>
      </c>
      <c r="M498" s="742" cm="1">
        <f t="array" ref="M498">INDEX($H498:$K498,0,MATCH(M$452,$H$452:$K$452,0))*HLOOKUP(M$451,$J$448:$R$449,2)</f>
        <v>40.15</v>
      </c>
      <c r="N498" s="742" cm="1">
        <f t="array" ref="N498">INDEX($H498:$K498,0,MATCH(N$452,$H$452:$K$452,0))*HLOOKUP(N$451,$J$448:$R$449,2)</f>
        <v>81.45</v>
      </c>
      <c r="O498" s="742" cm="1">
        <f t="array" ref="O498">INDEX($H498:$K498,0,MATCH(O$452,$H$452:$K$452,0))*HLOOKUP(O$451,$J$448:$R$449,2)</f>
        <v>78.45</v>
      </c>
      <c r="P498" s="742" cm="1">
        <f t="array" ref="P498">INDEX($H498:$K498,0,MATCH(P$452,$H$452:$K$452,0))*HLOOKUP(P$451,$J$448:$R$449,2)</f>
        <v>0</v>
      </c>
      <c r="Q498" s="742" cm="1">
        <f t="array" ref="Q498">INDEX($H498:$K498,0,MATCH(Q$452,$H$452:$K$452,0))*HLOOKUP(Q$451,$J$448:$R$449,2)</f>
        <v>40.15</v>
      </c>
      <c r="R498" s="742" cm="1">
        <f t="array" ref="R498">INDEX($H498:$K498,0,MATCH(R$452,$H$452:$K$452,0))*HLOOKUP(R$451,$J$448:$R$449,2)</f>
        <v>81.45</v>
      </c>
      <c r="S498" s="742" cm="1">
        <f t="array" ref="S498">INDEX($H498:$K498,0,MATCH(S$452,$H$452:$K$452,0))*HLOOKUP(S$451,$J$448:$R$449,2)</f>
        <v>78.45</v>
      </c>
      <c r="T498" s="742" cm="1">
        <f t="array" ref="T498">INDEX($H498:$K498,0,MATCH(T$452,$H$452:$K$452,0))*HLOOKUP(T$451,$J$448:$R$449,2)</f>
        <v>0</v>
      </c>
      <c r="U498" s="742" cm="1">
        <f t="array" ref="U498">INDEX($H498:$K498,0,MATCH(U$452,$H$452:$K$452,0))*HLOOKUP(U$451,$J$448:$R$449,2)</f>
        <v>40.15</v>
      </c>
      <c r="V498" s="742" cm="1">
        <f t="array" ref="V498">INDEX($H498:$K498,0,MATCH(V$452,$H$452:$K$452,0))*HLOOKUP(V$451,$J$448:$R$449,2)</f>
        <v>81.45</v>
      </c>
      <c r="W498" s="742" cm="1">
        <f t="array" ref="W498">INDEX($H498:$K498,0,MATCH(W$452,$H$452:$K$452,0))*HLOOKUP(W$451,$J$448:$R$449,2)</f>
        <v>78.45</v>
      </c>
      <c r="X498" s="742" cm="1">
        <f t="array" ref="X498">INDEX($H498:$K498,0,MATCH(X$452,$H$452:$K$452,0))*HLOOKUP(X$451,$J$448:$R$449,2)</f>
        <v>0</v>
      </c>
      <c r="Y498" s="742" cm="1">
        <f t="array" ref="Y498">INDEX($H498:$K498,0,MATCH(Y$452,$H$452:$K$452,0))*HLOOKUP(Y$451,$J$448:$R$449,2)</f>
        <v>40.15</v>
      </c>
      <c r="Z498" s="742" cm="1">
        <f t="array" ref="Z498">INDEX($H498:$K498,0,MATCH(Z$452,$H$452:$K$452,0))*HLOOKUP(Z$451,$J$448:$R$449,2)</f>
        <v>81.45</v>
      </c>
      <c r="AA498" s="742" cm="1">
        <f t="array" ref="AA498">INDEX($H498:$K498,0,MATCH(AA$452,$H$452:$K$452,0))*HLOOKUP(AA$451,$J$448:$R$449,2)</f>
        <v>78.45</v>
      </c>
      <c r="AB498" s="742" cm="1">
        <f t="array" ref="AB498">INDEX($H498:$K498,0,MATCH(AB$452,$H$452:$K$452,0))*HLOOKUP(AB$451,$J$448:$R$449,2)</f>
        <v>0</v>
      </c>
      <c r="AC498" s="742" cm="1">
        <f t="array" ref="AC498">INDEX($H498:$K498,0,MATCH(AC$452,$H$452:$K$452,0))*HLOOKUP(AC$451,$J$448:$R$449,2)</f>
        <v>40.15</v>
      </c>
      <c r="AD498" s="742" cm="1">
        <f t="array" ref="AD498">INDEX($H498:$K498,0,MATCH(AD$452,$H$452:$K$452,0))*HLOOKUP(AD$451,$J$448:$R$449,2)</f>
        <v>81.45</v>
      </c>
      <c r="AE498" s="742" cm="1">
        <f t="array" ref="AE498">INDEX($H498:$K498,0,MATCH(AE$452,$H$452:$K$452,0))*HLOOKUP(AE$451,$J$448:$R$449,2)</f>
        <v>78.45</v>
      </c>
      <c r="AF498" s="742" cm="1">
        <f t="array" ref="AF498">INDEX($H498:$K498,0,MATCH(AF$452,$H$452:$K$452,0))*HLOOKUP(AF$451,$J$448:$R$449,2)</f>
        <v>0</v>
      </c>
      <c r="AG498" s="742" cm="1">
        <f t="array" ref="AG498">INDEX($H498:$K498,0,MATCH(AG$452,$H$452:$K$452,0))*HLOOKUP(AG$451,$J$448:$R$449,2)</f>
        <v>40.15</v>
      </c>
      <c r="AH498" s="742" cm="1">
        <f t="array" ref="AH498">INDEX($H498:$K498,0,MATCH(AH$452,$H$452:$K$452,0))*HLOOKUP(AH$451,$J$448:$R$449,2)</f>
        <v>81.45</v>
      </c>
      <c r="AI498" s="742" cm="1">
        <f t="array" ref="AI498">INDEX($H498:$K498,0,MATCH(AI$452,$H$452:$K$452,0))*HLOOKUP(AI$451,$J$448:$R$449,2)</f>
        <v>78.45</v>
      </c>
      <c r="AJ498" s="742" cm="1">
        <f t="array" ref="AJ498">INDEX($H498:$K498,0,MATCH(AJ$452,$H$452:$K$452,0))*HLOOKUP(AJ$451,$J$448:$R$449,2)</f>
        <v>0</v>
      </c>
      <c r="AK498" s="742" cm="1">
        <f t="array" ref="AK498">INDEX($H498:$K498,0,MATCH(AK$452,$H$452:$K$452,0))*HLOOKUP(AK$451,$J$448:$R$449,2)</f>
        <v>40.15</v>
      </c>
      <c r="AL498" s="742" cm="1">
        <f t="array" ref="AL498">INDEX($H498:$K498,0,MATCH(AL$452,$H$452:$K$452,0))*HLOOKUP(AL$451,$J$448:$R$449,2)</f>
        <v>81.45</v>
      </c>
      <c r="AM498" s="742" cm="1">
        <f t="array" ref="AM498">INDEX($H498:$K498,0,MATCH(AM$452,$H$452:$K$452,0))*HLOOKUP(AM$451,$J$448:$R$449,2)</f>
        <v>78.45</v>
      </c>
      <c r="AN498" s="742" cm="1">
        <f t="array" ref="AN498">INDEX($H498:$K498,0,MATCH(AN$452,$H$452:$K$452,0))*HLOOKUP(AN$451,$J$448:$R$449,2)</f>
        <v>0</v>
      </c>
      <c r="AO498" s="742" cm="1">
        <f t="array" ref="AO498">INDEX($H498:$K498,0,MATCH(AO$452,$H$452:$K$452,0))*HLOOKUP(AO$451,$J$448:$R$449,2)</f>
        <v>40.15</v>
      </c>
      <c r="AP498" s="742" cm="1">
        <f t="array" ref="AP498">INDEX($H498:$K498,0,MATCH(AP$452,$H$452:$K$452,0))*HLOOKUP(AP$451,$J$448:$R$449,2)</f>
        <v>81.45</v>
      </c>
      <c r="AQ498" s="742" cm="1">
        <f t="array" ref="AQ498">INDEX($H498:$K498,0,MATCH(AQ$452,$H$452:$K$452,0))*HLOOKUP(AQ$451,$J$448:$R$449,2)</f>
        <v>78.45</v>
      </c>
      <c r="AR498" s="742" cm="1">
        <f t="array" ref="AR498">INDEX($H498:$K498,0,MATCH(AR$452,$H$452:$K$452,0))*HLOOKUP(AR$451,$J$448:$R$449,2)</f>
        <v>0</v>
      </c>
      <c r="AS498" s="742" cm="1">
        <f t="array" ref="AS498">INDEX($H498:$K498,0,MATCH(AS$452,$H$452:$K$452,0))*HLOOKUP(AS$451,$J$448:$R$449,2)</f>
        <v>40.15</v>
      </c>
      <c r="AT498" s="742" cm="1">
        <f t="array" ref="AT498">INDEX($H498:$K498,0,MATCH(AT$452,$H$452:$K$452,0))*HLOOKUP(AT$451,$J$448:$R$449,2)</f>
        <v>81.45</v>
      </c>
      <c r="AU498" s="742" cm="1">
        <f t="array" ref="AU498">INDEX($H498:$K498,0,MATCH(AU$452,$H$452:$K$452,0))*HLOOKUP(AU$451,$J$448:$R$449,2)</f>
        <v>78.45</v>
      </c>
      <c r="AV498" s="196"/>
      <c r="AW498" s="196"/>
      <c r="AX498" s="17"/>
      <c r="AY498" s="9"/>
      <c r="AZ498" s="9"/>
      <c r="BA498" s="9"/>
    </row>
    <row r="499" spans="1:53" ht="14.5" outlineLevel="1" x14ac:dyDescent="0.35">
      <c r="A499" s="7"/>
      <c r="B499" s="8"/>
      <c r="C499" s="18"/>
      <c r="D499" s="18"/>
      <c r="E499" s="18"/>
      <c r="F499" s="27"/>
      <c r="G499" s="27" t="str">
        <f t="shared" si="121"/>
        <v>YYNWBr</v>
      </c>
      <c r="H499" s="232">
        <v>0</v>
      </c>
      <c r="I499" s="232">
        <v>40.15</v>
      </c>
      <c r="J499" s="232">
        <v>81.45</v>
      </c>
      <c r="K499" s="232">
        <v>78.45</v>
      </c>
      <c r="L499" s="742" cm="1">
        <f t="array" ref="L499">INDEX($H499:$K499,0,MATCH(L$452,$H$452:$K$452,0))*HLOOKUP(L$451,$J$448:$R$449,2)</f>
        <v>0</v>
      </c>
      <c r="M499" s="742" cm="1">
        <f t="array" ref="M499">INDEX($H499:$K499,0,MATCH(M$452,$H$452:$K$452,0))*HLOOKUP(M$451,$J$448:$R$449,2)</f>
        <v>40.15</v>
      </c>
      <c r="N499" s="742" cm="1">
        <f t="array" ref="N499">INDEX($H499:$K499,0,MATCH(N$452,$H$452:$K$452,0))*HLOOKUP(N$451,$J$448:$R$449,2)</f>
        <v>81.45</v>
      </c>
      <c r="O499" s="742" cm="1">
        <f t="array" ref="O499">INDEX($H499:$K499,0,MATCH(O$452,$H$452:$K$452,0))*HLOOKUP(O$451,$J$448:$R$449,2)</f>
        <v>78.45</v>
      </c>
      <c r="P499" s="742" cm="1">
        <f t="array" ref="P499">INDEX($H499:$K499,0,MATCH(P$452,$H$452:$K$452,0))*HLOOKUP(P$451,$J$448:$R$449,2)</f>
        <v>0</v>
      </c>
      <c r="Q499" s="742" cm="1">
        <f t="array" ref="Q499">INDEX($H499:$K499,0,MATCH(Q$452,$H$452:$K$452,0))*HLOOKUP(Q$451,$J$448:$R$449,2)</f>
        <v>40.15</v>
      </c>
      <c r="R499" s="742" cm="1">
        <f t="array" ref="R499">INDEX($H499:$K499,0,MATCH(R$452,$H$452:$K$452,0))*HLOOKUP(R$451,$J$448:$R$449,2)</f>
        <v>81.45</v>
      </c>
      <c r="S499" s="742" cm="1">
        <f t="array" ref="S499">INDEX($H499:$K499,0,MATCH(S$452,$H$452:$K$452,0))*HLOOKUP(S$451,$J$448:$R$449,2)</f>
        <v>78.45</v>
      </c>
      <c r="T499" s="742" cm="1">
        <f t="array" ref="T499">INDEX($H499:$K499,0,MATCH(T$452,$H$452:$K$452,0))*HLOOKUP(T$451,$J$448:$R$449,2)</f>
        <v>0</v>
      </c>
      <c r="U499" s="742" cm="1">
        <f t="array" ref="U499">INDEX($H499:$K499,0,MATCH(U$452,$H$452:$K$452,0))*HLOOKUP(U$451,$J$448:$R$449,2)</f>
        <v>40.15</v>
      </c>
      <c r="V499" s="742" cm="1">
        <f t="array" ref="V499">INDEX($H499:$K499,0,MATCH(V$452,$H$452:$K$452,0))*HLOOKUP(V$451,$J$448:$R$449,2)</f>
        <v>81.45</v>
      </c>
      <c r="W499" s="742" cm="1">
        <f t="array" ref="W499">INDEX($H499:$K499,0,MATCH(W$452,$H$452:$K$452,0))*HLOOKUP(W$451,$J$448:$R$449,2)</f>
        <v>78.45</v>
      </c>
      <c r="X499" s="742" cm="1">
        <f t="array" ref="X499">INDEX($H499:$K499,0,MATCH(X$452,$H$452:$K$452,0))*HLOOKUP(X$451,$J$448:$R$449,2)</f>
        <v>0</v>
      </c>
      <c r="Y499" s="742" cm="1">
        <f t="array" ref="Y499">INDEX($H499:$K499,0,MATCH(Y$452,$H$452:$K$452,0))*HLOOKUP(Y$451,$J$448:$R$449,2)</f>
        <v>40.15</v>
      </c>
      <c r="Z499" s="742" cm="1">
        <f t="array" ref="Z499">INDEX($H499:$K499,0,MATCH(Z$452,$H$452:$K$452,0))*HLOOKUP(Z$451,$J$448:$R$449,2)</f>
        <v>81.45</v>
      </c>
      <c r="AA499" s="742" cm="1">
        <f t="array" ref="AA499">INDEX($H499:$K499,0,MATCH(AA$452,$H$452:$K$452,0))*HLOOKUP(AA$451,$J$448:$R$449,2)</f>
        <v>78.45</v>
      </c>
      <c r="AB499" s="742" cm="1">
        <f t="array" ref="AB499">INDEX($H499:$K499,0,MATCH(AB$452,$H$452:$K$452,0))*HLOOKUP(AB$451,$J$448:$R$449,2)</f>
        <v>0</v>
      </c>
      <c r="AC499" s="742" cm="1">
        <f t="array" ref="AC499">INDEX($H499:$K499,0,MATCH(AC$452,$H$452:$K$452,0))*HLOOKUP(AC$451,$J$448:$R$449,2)</f>
        <v>40.15</v>
      </c>
      <c r="AD499" s="742" cm="1">
        <f t="array" ref="AD499">INDEX($H499:$K499,0,MATCH(AD$452,$H$452:$K$452,0))*HLOOKUP(AD$451,$J$448:$R$449,2)</f>
        <v>81.45</v>
      </c>
      <c r="AE499" s="742" cm="1">
        <f t="array" ref="AE499">INDEX($H499:$K499,0,MATCH(AE$452,$H$452:$K$452,0))*HLOOKUP(AE$451,$J$448:$R$449,2)</f>
        <v>78.45</v>
      </c>
      <c r="AF499" s="742" cm="1">
        <f t="array" ref="AF499">INDEX($H499:$K499,0,MATCH(AF$452,$H$452:$K$452,0))*HLOOKUP(AF$451,$J$448:$R$449,2)</f>
        <v>0</v>
      </c>
      <c r="AG499" s="742" cm="1">
        <f t="array" ref="AG499">INDEX($H499:$K499,0,MATCH(AG$452,$H$452:$K$452,0))*HLOOKUP(AG$451,$J$448:$R$449,2)</f>
        <v>40.15</v>
      </c>
      <c r="AH499" s="742" cm="1">
        <f t="array" ref="AH499">INDEX($H499:$K499,0,MATCH(AH$452,$H$452:$K$452,0))*HLOOKUP(AH$451,$J$448:$R$449,2)</f>
        <v>81.45</v>
      </c>
      <c r="AI499" s="742" cm="1">
        <f t="array" ref="AI499">INDEX($H499:$K499,0,MATCH(AI$452,$H$452:$K$452,0))*HLOOKUP(AI$451,$J$448:$R$449,2)</f>
        <v>78.45</v>
      </c>
      <c r="AJ499" s="742" cm="1">
        <f t="array" ref="AJ499">INDEX($H499:$K499,0,MATCH(AJ$452,$H$452:$K$452,0))*HLOOKUP(AJ$451,$J$448:$R$449,2)</f>
        <v>0</v>
      </c>
      <c r="AK499" s="742" cm="1">
        <f t="array" ref="AK499">INDEX($H499:$K499,0,MATCH(AK$452,$H$452:$K$452,0))*HLOOKUP(AK$451,$J$448:$R$449,2)</f>
        <v>40.15</v>
      </c>
      <c r="AL499" s="742" cm="1">
        <f t="array" ref="AL499">INDEX($H499:$K499,0,MATCH(AL$452,$H$452:$K$452,0))*HLOOKUP(AL$451,$J$448:$R$449,2)</f>
        <v>81.45</v>
      </c>
      <c r="AM499" s="742" cm="1">
        <f t="array" ref="AM499">INDEX($H499:$K499,0,MATCH(AM$452,$H$452:$K$452,0))*HLOOKUP(AM$451,$J$448:$R$449,2)</f>
        <v>78.45</v>
      </c>
      <c r="AN499" s="742" cm="1">
        <f t="array" ref="AN499">INDEX($H499:$K499,0,MATCH(AN$452,$H$452:$K$452,0))*HLOOKUP(AN$451,$J$448:$R$449,2)</f>
        <v>0</v>
      </c>
      <c r="AO499" s="742" cm="1">
        <f t="array" ref="AO499">INDEX($H499:$K499,0,MATCH(AO$452,$H$452:$K$452,0))*HLOOKUP(AO$451,$J$448:$R$449,2)</f>
        <v>40.15</v>
      </c>
      <c r="AP499" s="742" cm="1">
        <f t="array" ref="AP499">INDEX($H499:$K499,0,MATCH(AP$452,$H$452:$K$452,0))*HLOOKUP(AP$451,$J$448:$R$449,2)</f>
        <v>81.45</v>
      </c>
      <c r="AQ499" s="742" cm="1">
        <f t="array" ref="AQ499">INDEX($H499:$K499,0,MATCH(AQ$452,$H$452:$K$452,0))*HLOOKUP(AQ$451,$J$448:$R$449,2)</f>
        <v>78.45</v>
      </c>
      <c r="AR499" s="742" cm="1">
        <f t="array" ref="AR499">INDEX($H499:$K499,0,MATCH(AR$452,$H$452:$K$452,0))*HLOOKUP(AR$451,$J$448:$R$449,2)</f>
        <v>0</v>
      </c>
      <c r="AS499" s="742" cm="1">
        <f t="array" ref="AS499">INDEX($H499:$K499,0,MATCH(AS$452,$H$452:$K$452,0))*HLOOKUP(AS$451,$J$448:$R$449,2)</f>
        <v>40.15</v>
      </c>
      <c r="AT499" s="742" cm="1">
        <f t="array" ref="AT499">INDEX($H499:$K499,0,MATCH(AT$452,$H$452:$K$452,0))*HLOOKUP(AT$451,$J$448:$R$449,2)</f>
        <v>81.45</v>
      </c>
      <c r="AU499" s="742" cm="1">
        <f t="array" ref="AU499">INDEX($H499:$K499,0,MATCH(AU$452,$H$452:$K$452,0))*HLOOKUP(AU$451,$J$448:$R$449,2)</f>
        <v>78.45</v>
      </c>
      <c r="AV499" s="196"/>
      <c r="AW499" s="196"/>
      <c r="AX499" s="17"/>
      <c r="AY499" s="9"/>
      <c r="AZ499" s="9"/>
      <c r="BA499" s="9"/>
    </row>
    <row r="500" spans="1:53" ht="14.5" outlineLevel="1" x14ac:dyDescent="0.35">
      <c r="A500" s="7"/>
      <c r="B500" s="8"/>
      <c r="C500" s="18"/>
      <c r="D500" s="18"/>
      <c r="E500" s="18"/>
      <c r="F500" s="27"/>
      <c r="G500" s="27" t="str">
        <f t="shared" si="121"/>
        <v>YYNWBrd</v>
      </c>
      <c r="H500" s="232">
        <v>0</v>
      </c>
      <c r="I500" s="232">
        <v>40.15</v>
      </c>
      <c r="J500" s="232">
        <v>81.45</v>
      </c>
      <c r="K500" s="232">
        <v>78.45</v>
      </c>
      <c r="L500" s="742" cm="1">
        <f t="array" ref="L500">INDEX($H500:$K500,0,MATCH(L$452,$H$452:$K$452,0))*HLOOKUP(L$451,$J$448:$R$449,2)</f>
        <v>0</v>
      </c>
      <c r="M500" s="742" cm="1">
        <f t="array" ref="M500">INDEX($H500:$K500,0,MATCH(M$452,$H$452:$K$452,0))*HLOOKUP(M$451,$J$448:$R$449,2)</f>
        <v>40.15</v>
      </c>
      <c r="N500" s="742" cm="1">
        <f t="array" ref="N500">INDEX($H500:$K500,0,MATCH(N$452,$H$452:$K$452,0))*HLOOKUP(N$451,$J$448:$R$449,2)</f>
        <v>81.45</v>
      </c>
      <c r="O500" s="742" cm="1">
        <f t="array" ref="O500">INDEX($H500:$K500,0,MATCH(O$452,$H$452:$K$452,0))*HLOOKUP(O$451,$J$448:$R$449,2)</f>
        <v>78.45</v>
      </c>
      <c r="P500" s="742" cm="1">
        <f t="array" ref="P500">INDEX($H500:$K500,0,MATCH(P$452,$H$452:$K$452,0))*HLOOKUP(P$451,$J$448:$R$449,2)</f>
        <v>0</v>
      </c>
      <c r="Q500" s="742" cm="1">
        <f t="array" ref="Q500">INDEX($H500:$K500,0,MATCH(Q$452,$H$452:$K$452,0))*HLOOKUP(Q$451,$J$448:$R$449,2)</f>
        <v>40.15</v>
      </c>
      <c r="R500" s="742" cm="1">
        <f t="array" ref="R500">INDEX($H500:$K500,0,MATCH(R$452,$H$452:$K$452,0))*HLOOKUP(R$451,$J$448:$R$449,2)</f>
        <v>81.45</v>
      </c>
      <c r="S500" s="742" cm="1">
        <f t="array" ref="S500">INDEX($H500:$K500,0,MATCH(S$452,$H$452:$K$452,0))*HLOOKUP(S$451,$J$448:$R$449,2)</f>
        <v>78.45</v>
      </c>
      <c r="T500" s="742" cm="1">
        <f t="array" ref="T500">INDEX($H500:$K500,0,MATCH(T$452,$H$452:$K$452,0))*HLOOKUP(T$451,$J$448:$R$449,2)</f>
        <v>0</v>
      </c>
      <c r="U500" s="742" cm="1">
        <f t="array" ref="U500">INDEX($H500:$K500,0,MATCH(U$452,$H$452:$K$452,0))*HLOOKUP(U$451,$J$448:$R$449,2)</f>
        <v>40.15</v>
      </c>
      <c r="V500" s="742" cm="1">
        <f t="array" ref="V500">INDEX($H500:$K500,0,MATCH(V$452,$H$452:$K$452,0))*HLOOKUP(V$451,$J$448:$R$449,2)</f>
        <v>81.45</v>
      </c>
      <c r="W500" s="742" cm="1">
        <f t="array" ref="W500">INDEX($H500:$K500,0,MATCH(W$452,$H$452:$K$452,0))*HLOOKUP(W$451,$J$448:$R$449,2)</f>
        <v>78.45</v>
      </c>
      <c r="X500" s="742" cm="1">
        <f t="array" ref="X500">INDEX($H500:$K500,0,MATCH(X$452,$H$452:$K$452,0))*HLOOKUP(X$451,$J$448:$R$449,2)</f>
        <v>0</v>
      </c>
      <c r="Y500" s="742" cm="1">
        <f t="array" ref="Y500">INDEX($H500:$K500,0,MATCH(Y$452,$H$452:$K$452,0))*HLOOKUP(Y$451,$J$448:$R$449,2)</f>
        <v>40.15</v>
      </c>
      <c r="Z500" s="742" cm="1">
        <f t="array" ref="Z500">INDEX($H500:$K500,0,MATCH(Z$452,$H$452:$K$452,0))*HLOOKUP(Z$451,$J$448:$R$449,2)</f>
        <v>81.45</v>
      </c>
      <c r="AA500" s="742" cm="1">
        <f t="array" ref="AA500">INDEX($H500:$K500,0,MATCH(AA$452,$H$452:$K$452,0))*HLOOKUP(AA$451,$J$448:$R$449,2)</f>
        <v>78.45</v>
      </c>
      <c r="AB500" s="742" cm="1">
        <f t="array" ref="AB500">INDEX($H500:$K500,0,MATCH(AB$452,$H$452:$K$452,0))*HLOOKUP(AB$451,$J$448:$R$449,2)</f>
        <v>0</v>
      </c>
      <c r="AC500" s="742" cm="1">
        <f t="array" ref="AC500">INDEX($H500:$K500,0,MATCH(AC$452,$H$452:$K$452,0))*HLOOKUP(AC$451,$J$448:$R$449,2)</f>
        <v>40.15</v>
      </c>
      <c r="AD500" s="742" cm="1">
        <f t="array" ref="AD500">INDEX($H500:$K500,0,MATCH(AD$452,$H$452:$K$452,0))*HLOOKUP(AD$451,$J$448:$R$449,2)</f>
        <v>81.45</v>
      </c>
      <c r="AE500" s="742" cm="1">
        <f t="array" ref="AE500">INDEX($H500:$K500,0,MATCH(AE$452,$H$452:$K$452,0))*HLOOKUP(AE$451,$J$448:$R$449,2)</f>
        <v>78.45</v>
      </c>
      <c r="AF500" s="742" cm="1">
        <f t="array" ref="AF500">INDEX($H500:$K500,0,MATCH(AF$452,$H$452:$K$452,0))*HLOOKUP(AF$451,$J$448:$R$449,2)</f>
        <v>0</v>
      </c>
      <c r="AG500" s="742" cm="1">
        <f t="array" ref="AG500">INDEX($H500:$K500,0,MATCH(AG$452,$H$452:$K$452,0))*HLOOKUP(AG$451,$J$448:$R$449,2)</f>
        <v>40.15</v>
      </c>
      <c r="AH500" s="742" cm="1">
        <f t="array" ref="AH500">INDEX($H500:$K500,0,MATCH(AH$452,$H$452:$K$452,0))*HLOOKUP(AH$451,$J$448:$R$449,2)</f>
        <v>81.45</v>
      </c>
      <c r="AI500" s="742" cm="1">
        <f t="array" ref="AI500">INDEX($H500:$K500,0,MATCH(AI$452,$H$452:$K$452,0))*HLOOKUP(AI$451,$J$448:$R$449,2)</f>
        <v>78.45</v>
      </c>
      <c r="AJ500" s="742" cm="1">
        <f t="array" ref="AJ500">INDEX($H500:$K500,0,MATCH(AJ$452,$H$452:$K$452,0))*HLOOKUP(AJ$451,$J$448:$R$449,2)</f>
        <v>0</v>
      </c>
      <c r="AK500" s="742" cm="1">
        <f t="array" ref="AK500">INDEX($H500:$K500,0,MATCH(AK$452,$H$452:$K$452,0))*HLOOKUP(AK$451,$J$448:$R$449,2)</f>
        <v>40.15</v>
      </c>
      <c r="AL500" s="742" cm="1">
        <f t="array" ref="AL500">INDEX($H500:$K500,0,MATCH(AL$452,$H$452:$K$452,0))*HLOOKUP(AL$451,$J$448:$R$449,2)</f>
        <v>81.45</v>
      </c>
      <c r="AM500" s="742" cm="1">
        <f t="array" ref="AM500">INDEX($H500:$K500,0,MATCH(AM$452,$H$452:$K$452,0))*HLOOKUP(AM$451,$J$448:$R$449,2)</f>
        <v>78.45</v>
      </c>
      <c r="AN500" s="742" cm="1">
        <f t="array" ref="AN500">INDEX($H500:$K500,0,MATCH(AN$452,$H$452:$K$452,0))*HLOOKUP(AN$451,$J$448:$R$449,2)</f>
        <v>0</v>
      </c>
      <c r="AO500" s="742" cm="1">
        <f t="array" ref="AO500">INDEX($H500:$K500,0,MATCH(AO$452,$H$452:$K$452,0))*HLOOKUP(AO$451,$J$448:$R$449,2)</f>
        <v>40.15</v>
      </c>
      <c r="AP500" s="742" cm="1">
        <f t="array" ref="AP500">INDEX($H500:$K500,0,MATCH(AP$452,$H$452:$K$452,0))*HLOOKUP(AP$451,$J$448:$R$449,2)</f>
        <v>81.45</v>
      </c>
      <c r="AQ500" s="742" cm="1">
        <f t="array" ref="AQ500">INDEX($H500:$K500,0,MATCH(AQ$452,$H$452:$K$452,0))*HLOOKUP(AQ$451,$J$448:$R$449,2)</f>
        <v>78.45</v>
      </c>
      <c r="AR500" s="742" cm="1">
        <f t="array" ref="AR500">INDEX($H500:$K500,0,MATCH(AR$452,$H$452:$K$452,0))*HLOOKUP(AR$451,$J$448:$R$449,2)</f>
        <v>0</v>
      </c>
      <c r="AS500" s="742" cm="1">
        <f t="array" ref="AS500">INDEX($H500:$K500,0,MATCH(AS$452,$H$452:$K$452,0))*HLOOKUP(AS$451,$J$448:$R$449,2)</f>
        <v>40.15</v>
      </c>
      <c r="AT500" s="742" cm="1">
        <f t="array" ref="AT500">INDEX($H500:$K500,0,MATCH(AT$452,$H$452:$K$452,0))*HLOOKUP(AT$451,$J$448:$R$449,2)</f>
        <v>81.45</v>
      </c>
      <c r="AU500" s="742" cm="1">
        <f t="array" ref="AU500">INDEX($H500:$K500,0,MATCH(AU$452,$H$452:$K$452,0))*HLOOKUP(AU$451,$J$448:$R$449,2)</f>
        <v>78.45</v>
      </c>
      <c r="AV500" s="196"/>
      <c r="AW500" s="196"/>
      <c r="AX500" s="17"/>
      <c r="AY500" s="9"/>
      <c r="AZ500" s="9"/>
      <c r="BA500" s="9"/>
    </row>
    <row r="501" spans="1:53" ht="14.5" outlineLevel="1" x14ac:dyDescent="0.35">
      <c r="A501" s="7"/>
      <c r="B501" s="8"/>
      <c r="C501" s="18"/>
      <c r="D501" s="18"/>
      <c r="E501" s="18"/>
      <c r="F501" s="27"/>
      <c r="G501" s="27" t="str">
        <f t="shared" si="121"/>
        <v>YYWBNw</v>
      </c>
      <c r="H501" s="232">
        <v>0</v>
      </c>
      <c r="I501" s="232">
        <v>96.36</v>
      </c>
      <c r="J501" s="232">
        <v>81.45</v>
      </c>
      <c r="K501" s="232">
        <v>81.45</v>
      </c>
      <c r="L501" s="742" cm="1">
        <f t="array" ref="L501">INDEX($H501:$K501,0,MATCH(L$452,$H$452:$K$452,0))*HLOOKUP(L$451,$J$448:$R$449,2)</f>
        <v>0</v>
      </c>
      <c r="M501" s="742" cm="1">
        <f t="array" ref="M501">INDEX($H501:$K501,0,MATCH(M$452,$H$452:$K$452,0))*HLOOKUP(M$451,$J$448:$R$449,2)</f>
        <v>96.36</v>
      </c>
      <c r="N501" s="742" cm="1">
        <f t="array" ref="N501">INDEX($H501:$K501,0,MATCH(N$452,$H$452:$K$452,0))*HLOOKUP(N$451,$J$448:$R$449,2)</f>
        <v>81.45</v>
      </c>
      <c r="O501" s="742" cm="1">
        <f t="array" ref="O501">INDEX($H501:$K501,0,MATCH(O$452,$H$452:$K$452,0))*HLOOKUP(O$451,$J$448:$R$449,2)</f>
        <v>81.45</v>
      </c>
      <c r="P501" s="742" cm="1">
        <f t="array" ref="P501">INDEX($H501:$K501,0,MATCH(P$452,$H$452:$K$452,0))*HLOOKUP(P$451,$J$448:$R$449,2)</f>
        <v>0</v>
      </c>
      <c r="Q501" s="742" cm="1">
        <f t="array" ref="Q501">INDEX($H501:$K501,0,MATCH(Q$452,$H$452:$K$452,0))*HLOOKUP(Q$451,$J$448:$R$449,2)</f>
        <v>96.36</v>
      </c>
      <c r="R501" s="742" cm="1">
        <f t="array" ref="R501">INDEX($H501:$K501,0,MATCH(R$452,$H$452:$K$452,0))*HLOOKUP(R$451,$J$448:$R$449,2)</f>
        <v>81.45</v>
      </c>
      <c r="S501" s="742" cm="1">
        <f t="array" ref="S501">INDEX($H501:$K501,0,MATCH(S$452,$H$452:$K$452,0))*HLOOKUP(S$451,$J$448:$R$449,2)</f>
        <v>81.45</v>
      </c>
      <c r="T501" s="742" cm="1">
        <f t="array" ref="T501">INDEX($H501:$K501,0,MATCH(T$452,$H$452:$K$452,0))*HLOOKUP(T$451,$J$448:$R$449,2)</f>
        <v>0</v>
      </c>
      <c r="U501" s="742" cm="1">
        <f t="array" ref="U501">INDEX($H501:$K501,0,MATCH(U$452,$H$452:$K$452,0))*HLOOKUP(U$451,$J$448:$R$449,2)</f>
        <v>96.36</v>
      </c>
      <c r="V501" s="742" cm="1">
        <f t="array" ref="V501">INDEX($H501:$K501,0,MATCH(V$452,$H$452:$K$452,0))*HLOOKUP(V$451,$J$448:$R$449,2)</f>
        <v>81.45</v>
      </c>
      <c r="W501" s="742" cm="1">
        <f t="array" ref="W501">INDEX($H501:$K501,0,MATCH(W$452,$H$452:$K$452,0))*HLOOKUP(W$451,$J$448:$R$449,2)</f>
        <v>81.45</v>
      </c>
      <c r="X501" s="742" cm="1">
        <f t="array" ref="X501">INDEX($H501:$K501,0,MATCH(X$452,$H$452:$K$452,0))*HLOOKUP(X$451,$J$448:$R$449,2)</f>
        <v>0</v>
      </c>
      <c r="Y501" s="742" cm="1">
        <f t="array" ref="Y501">INDEX($H501:$K501,0,MATCH(Y$452,$H$452:$K$452,0))*HLOOKUP(Y$451,$J$448:$R$449,2)</f>
        <v>96.36</v>
      </c>
      <c r="Z501" s="742" cm="1">
        <f t="array" ref="Z501">INDEX($H501:$K501,0,MATCH(Z$452,$H$452:$K$452,0))*HLOOKUP(Z$451,$J$448:$R$449,2)</f>
        <v>81.45</v>
      </c>
      <c r="AA501" s="742" cm="1">
        <f t="array" ref="AA501">INDEX($H501:$K501,0,MATCH(AA$452,$H$452:$K$452,0))*HLOOKUP(AA$451,$J$448:$R$449,2)</f>
        <v>81.45</v>
      </c>
      <c r="AB501" s="742" cm="1">
        <f t="array" ref="AB501">INDEX($H501:$K501,0,MATCH(AB$452,$H$452:$K$452,0))*HLOOKUP(AB$451,$J$448:$R$449,2)</f>
        <v>0</v>
      </c>
      <c r="AC501" s="742" cm="1">
        <f t="array" ref="AC501">INDEX($H501:$K501,0,MATCH(AC$452,$H$452:$K$452,0))*HLOOKUP(AC$451,$J$448:$R$449,2)</f>
        <v>96.36</v>
      </c>
      <c r="AD501" s="742" cm="1">
        <f t="array" ref="AD501">INDEX($H501:$K501,0,MATCH(AD$452,$H$452:$K$452,0))*HLOOKUP(AD$451,$J$448:$R$449,2)</f>
        <v>81.45</v>
      </c>
      <c r="AE501" s="742" cm="1">
        <f t="array" ref="AE501">INDEX($H501:$K501,0,MATCH(AE$452,$H$452:$K$452,0))*HLOOKUP(AE$451,$J$448:$R$449,2)</f>
        <v>81.45</v>
      </c>
      <c r="AF501" s="742" cm="1">
        <f t="array" ref="AF501">INDEX($H501:$K501,0,MATCH(AF$452,$H$452:$K$452,0))*HLOOKUP(AF$451,$J$448:$R$449,2)</f>
        <v>0</v>
      </c>
      <c r="AG501" s="742" cm="1">
        <f t="array" ref="AG501">INDEX($H501:$K501,0,MATCH(AG$452,$H$452:$K$452,0))*HLOOKUP(AG$451,$J$448:$R$449,2)</f>
        <v>96.36</v>
      </c>
      <c r="AH501" s="742" cm="1">
        <f t="array" ref="AH501">INDEX($H501:$K501,0,MATCH(AH$452,$H$452:$K$452,0))*HLOOKUP(AH$451,$J$448:$R$449,2)</f>
        <v>81.45</v>
      </c>
      <c r="AI501" s="742" cm="1">
        <f t="array" ref="AI501">INDEX($H501:$K501,0,MATCH(AI$452,$H$452:$K$452,0))*HLOOKUP(AI$451,$J$448:$R$449,2)</f>
        <v>81.45</v>
      </c>
      <c r="AJ501" s="742" cm="1">
        <f t="array" ref="AJ501">INDEX($H501:$K501,0,MATCH(AJ$452,$H$452:$K$452,0))*HLOOKUP(AJ$451,$J$448:$R$449,2)</f>
        <v>0</v>
      </c>
      <c r="AK501" s="742" cm="1">
        <f t="array" ref="AK501">INDEX($H501:$K501,0,MATCH(AK$452,$H$452:$K$452,0))*HLOOKUP(AK$451,$J$448:$R$449,2)</f>
        <v>96.36</v>
      </c>
      <c r="AL501" s="742" cm="1">
        <f t="array" ref="AL501">INDEX($H501:$K501,0,MATCH(AL$452,$H$452:$K$452,0))*HLOOKUP(AL$451,$J$448:$R$449,2)</f>
        <v>81.45</v>
      </c>
      <c r="AM501" s="742" cm="1">
        <f t="array" ref="AM501">INDEX($H501:$K501,0,MATCH(AM$452,$H$452:$K$452,0))*HLOOKUP(AM$451,$J$448:$R$449,2)</f>
        <v>81.45</v>
      </c>
      <c r="AN501" s="742" cm="1">
        <f t="array" ref="AN501">INDEX($H501:$K501,0,MATCH(AN$452,$H$452:$K$452,0))*HLOOKUP(AN$451,$J$448:$R$449,2)</f>
        <v>0</v>
      </c>
      <c r="AO501" s="742" cm="1">
        <f t="array" ref="AO501">INDEX($H501:$K501,0,MATCH(AO$452,$H$452:$K$452,0))*HLOOKUP(AO$451,$J$448:$R$449,2)</f>
        <v>96.36</v>
      </c>
      <c r="AP501" s="742" cm="1">
        <f t="array" ref="AP501">INDEX($H501:$K501,0,MATCH(AP$452,$H$452:$K$452,0))*HLOOKUP(AP$451,$J$448:$R$449,2)</f>
        <v>81.45</v>
      </c>
      <c r="AQ501" s="742" cm="1">
        <f t="array" ref="AQ501">INDEX($H501:$K501,0,MATCH(AQ$452,$H$452:$K$452,0))*HLOOKUP(AQ$451,$J$448:$R$449,2)</f>
        <v>81.45</v>
      </c>
      <c r="AR501" s="742" cm="1">
        <f t="array" ref="AR501">INDEX($H501:$K501,0,MATCH(AR$452,$H$452:$K$452,0))*HLOOKUP(AR$451,$J$448:$R$449,2)</f>
        <v>0</v>
      </c>
      <c r="AS501" s="742" cm="1">
        <f t="array" ref="AS501">INDEX($H501:$K501,0,MATCH(AS$452,$H$452:$K$452,0))*HLOOKUP(AS$451,$J$448:$R$449,2)</f>
        <v>96.36</v>
      </c>
      <c r="AT501" s="742" cm="1">
        <f t="array" ref="AT501">INDEX($H501:$K501,0,MATCH(AT$452,$H$452:$K$452,0))*HLOOKUP(AT$451,$J$448:$R$449,2)</f>
        <v>81.45</v>
      </c>
      <c r="AU501" s="742" cm="1">
        <f t="array" ref="AU501">INDEX($H501:$K501,0,MATCH(AU$452,$H$452:$K$452,0))*HLOOKUP(AU$451,$J$448:$R$449,2)</f>
        <v>81.45</v>
      </c>
      <c r="AV501" s="196"/>
      <c r="AW501" s="196"/>
      <c r="AX501" s="17"/>
      <c r="AY501" s="9"/>
      <c r="AZ501" s="9"/>
      <c r="BA501" s="9"/>
    </row>
    <row r="502" spans="1:53" ht="14.5" outlineLevel="1" x14ac:dyDescent="0.35">
      <c r="A502" s="7"/>
      <c r="B502" s="8"/>
      <c r="C502" s="18"/>
      <c r="D502" s="18"/>
      <c r="E502" s="18"/>
      <c r="F502" s="27"/>
      <c r="G502" s="27" t="str">
        <f t="shared" si="121"/>
        <v>YYWBNwd</v>
      </c>
      <c r="H502" s="232">
        <v>0</v>
      </c>
      <c r="I502" s="232">
        <v>96.36</v>
      </c>
      <c r="J502" s="232">
        <v>81.45</v>
      </c>
      <c r="K502" s="232">
        <v>81.45</v>
      </c>
      <c r="L502" s="742" cm="1">
        <f t="array" ref="L502">INDEX($H502:$K502,0,MATCH(L$452,$H$452:$K$452,0))*HLOOKUP(L$451,$J$448:$R$449,2)</f>
        <v>0</v>
      </c>
      <c r="M502" s="742" cm="1">
        <f t="array" ref="M502">INDEX($H502:$K502,0,MATCH(M$452,$H$452:$K$452,0))*HLOOKUP(M$451,$J$448:$R$449,2)</f>
        <v>96.36</v>
      </c>
      <c r="N502" s="742" cm="1">
        <f t="array" ref="N502">INDEX($H502:$K502,0,MATCH(N$452,$H$452:$K$452,0))*HLOOKUP(N$451,$J$448:$R$449,2)</f>
        <v>81.45</v>
      </c>
      <c r="O502" s="742" cm="1">
        <f t="array" ref="O502">INDEX($H502:$K502,0,MATCH(O$452,$H$452:$K$452,0))*HLOOKUP(O$451,$J$448:$R$449,2)</f>
        <v>81.45</v>
      </c>
      <c r="P502" s="742" cm="1">
        <f t="array" ref="P502">INDEX($H502:$K502,0,MATCH(P$452,$H$452:$K$452,0))*HLOOKUP(P$451,$J$448:$R$449,2)</f>
        <v>0</v>
      </c>
      <c r="Q502" s="742" cm="1">
        <f t="array" ref="Q502">INDEX($H502:$K502,0,MATCH(Q$452,$H$452:$K$452,0))*HLOOKUP(Q$451,$J$448:$R$449,2)</f>
        <v>96.36</v>
      </c>
      <c r="R502" s="742" cm="1">
        <f t="array" ref="R502">INDEX($H502:$K502,0,MATCH(R$452,$H$452:$K$452,0))*HLOOKUP(R$451,$J$448:$R$449,2)</f>
        <v>81.45</v>
      </c>
      <c r="S502" s="742" cm="1">
        <f t="array" ref="S502">INDEX($H502:$K502,0,MATCH(S$452,$H$452:$K$452,0))*HLOOKUP(S$451,$J$448:$R$449,2)</f>
        <v>81.45</v>
      </c>
      <c r="T502" s="742" cm="1">
        <f t="array" ref="T502">INDEX($H502:$K502,0,MATCH(T$452,$H$452:$K$452,0))*HLOOKUP(T$451,$J$448:$R$449,2)</f>
        <v>0</v>
      </c>
      <c r="U502" s="742" cm="1">
        <f t="array" ref="U502">INDEX($H502:$K502,0,MATCH(U$452,$H$452:$K$452,0))*HLOOKUP(U$451,$J$448:$R$449,2)</f>
        <v>96.36</v>
      </c>
      <c r="V502" s="742" cm="1">
        <f t="array" ref="V502">INDEX($H502:$K502,0,MATCH(V$452,$H$452:$K$452,0))*HLOOKUP(V$451,$J$448:$R$449,2)</f>
        <v>81.45</v>
      </c>
      <c r="W502" s="742" cm="1">
        <f t="array" ref="W502">INDEX($H502:$K502,0,MATCH(W$452,$H$452:$K$452,0))*HLOOKUP(W$451,$J$448:$R$449,2)</f>
        <v>81.45</v>
      </c>
      <c r="X502" s="742" cm="1">
        <f t="array" ref="X502">INDEX($H502:$K502,0,MATCH(X$452,$H$452:$K$452,0))*HLOOKUP(X$451,$J$448:$R$449,2)</f>
        <v>0</v>
      </c>
      <c r="Y502" s="742" cm="1">
        <f t="array" ref="Y502">INDEX($H502:$K502,0,MATCH(Y$452,$H$452:$K$452,0))*HLOOKUP(Y$451,$J$448:$R$449,2)</f>
        <v>96.36</v>
      </c>
      <c r="Z502" s="742" cm="1">
        <f t="array" ref="Z502">INDEX($H502:$K502,0,MATCH(Z$452,$H$452:$K$452,0))*HLOOKUP(Z$451,$J$448:$R$449,2)</f>
        <v>81.45</v>
      </c>
      <c r="AA502" s="742" cm="1">
        <f t="array" ref="AA502">INDEX($H502:$K502,0,MATCH(AA$452,$H$452:$K$452,0))*HLOOKUP(AA$451,$J$448:$R$449,2)</f>
        <v>81.45</v>
      </c>
      <c r="AB502" s="742" cm="1">
        <f t="array" ref="AB502">INDEX($H502:$K502,0,MATCH(AB$452,$H$452:$K$452,0))*HLOOKUP(AB$451,$J$448:$R$449,2)</f>
        <v>0</v>
      </c>
      <c r="AC502" s="742" cm="1">
        <f t="array" ref="AC502">INDEX($H502:$K502,0,MATCH(AC$452,$H$452:$K$452,0))*HLOOKUP(AC$451,$J$448:$R$449,2)</f>
        <v>96.36</v>
      </c>
      <c r="AD502" s="742" cm="1">
        <f t="array" ref="AD502">INDEX($H502:$K502,0,MATCH(AD$452,$H$452:$K$452,0))*HLOOKUP(AD$451,$J$448:$R$449,2)</f>
        <v>81.45</v>
      </c>
      <c r="AE502" s="742" cm="1">
        <f t="array" ref="AE502">INDEX($H502:$K502,0,MATCH(AE$452,$H$452:$K$452,0))*HLOOKUP(AE$451,$J$448:$R$449,2)</f>
        <v>81.45</v>
      </c>
      <c r="AF502" s="742" cm="1">
        <f t="array" ref="AF502">INDEX($H502:$K502,0,MATCH(AF$452,$H$452:$K$452,0))*HLOOKUP(AF$451,$J$448:$R$449,2)</f>
        <v>0</v>
      </c>
      <c r="AG502" s="742" cm="1">
        <f t="array" ref="AG502">INDEX($H502:$K502,0,MATCH(AG$452,$H$452:$K$452,0))*HLOOKUP(AG$451,$J$448:$R$449,2)</f>
        <v>96.36</v>
      </c>
      <c r="AH502" s="742" cm="1">
        <f t="array" ref="AH502">INDEX($H502:$K502,0,MATCH(AH$452,$H$452:$K$452,0))*HLOOKUP(AH$451,$J$448:$R$449,2)</f>
        <v>81.45</v>
      </c>
      <c r="AI502" s="742" cm="1">
        <f t="array" ref="AI502">INDEX($H502:$K502,0,MATCH(AI$452,$H$452:$K$452,0))*HLOOKUP(AI$451,$J$448:$R$449,2)</f>
        <v>81.45</v>
      </c>
      <c r="AJ502" s="742" cm="1">
        <f t="array" ref="AJ502">INDEX($H502:$K502,0,MATCH(AJ$452,$H$452:$K$452,0))*HLOOKUP(AJ$451,$J$448:$R$449,2)</f>
        <v>0</v>
      </c>
      <c r="AK502" s="742" cm="1">
        <f t="array" ref="AK502">INDEX($H502:$K502,0,MATCH(AK$452,$H$452:$K$452,0))*HLOOKUP(AK$451,$J$448:$R$449,2)</f>
        <v>96.36</v>
      </c>
      <c r="AL502" s="742" cm="1">
        <f t="array" ref="AL502">INDEX($H502:$K502,0,MATCH(AL$452,$H$452:$K$452,0))*HLOOKUP(AL$451,$J$448:$R$449,2)</f>
        <v>81.45</v>
      </c>
      <c r="AM502" s="742" cm="1">
        <f t="array" ref="AM502">INDEX($H502:$K502,0,MATCH(AM$452,$H$452:$K$452,0))*HLOOKUP(AM$451,$J$448:$R$449,2)</f>
        <v>81.45</v>
      </c>
      <c r="AN502" s="742" cm="1">
        <f t="array" ref="AN502">INDEX($H502:$K502,0,MATCH(AN$452,$H$452:$K$452,0))*HLOOKUP(AN$451,$J$448:$R$449,2)</f>
        <v>0</v>
      </c>
      <c r="AO502" s="742" cm="1">
        <f t="array" ref="AO502">INDEX($H502:$K502,0,MATCH(AO$452,$H$452:$K$452,0))*HLOOKUP(AO$451,$J$448:$R$449,2)</f>
        <v>96.36</v>
      </c>
      <c r="AP502" s="742" cm="1">
        <f t="array" ref="AP502">INDEX($H502:$K502,0,MATCH(AP$452,$H$452:$K$452,0))*HLOOKUP(AP$451,$J$448:$R$449,2)</f>
        <v>81.45</v>
      </c>
      <c r="AQ502" s="742" cm="1">
        <f t="array" ref="AQ502">INDEX($H502:$K502,0,MATCH(AQ$452,$H$452:$K$452,0))*HLOOKUP(AQ$451,$J$448:$R$449,2)</f>
        <v>81.45</v>
      </c>
      <c r="AR502" s="742" cm="1">
        <f t="array" ref="AR502">INDEX($H502:$K502,0,MATCH(AR$452,$H$452:$K$452,0))*HLOOKUP(AR$451,$J$448:$R$449,2)</f>
        <v>0</v>
      </c>
      <c r="AS502" s="742" cm="1">
        <f t="array" ref="AS502">INDEX($H502:$K502,0,MATCH(AS$452,$H$452:$K$452,0))*HLOOKUP(AS$451,$J$448:$R$449,2)</f>
        <v>96.36</v>
      </c>
      <c r="AT502" s="742" cm="1">
        <f t="array" ref="AT502">INDEX($H502:$K502,0,MATCH(AT$452,$H$452:$K$452,0))*HLOOKUP(AT$451,$J$448:$R$449,2)</f>
        <v>81.45</v>
      </c>
      <c r="AU502" s="742" cm="1">
        <f t="array" ref="AU502">INDEX($H502:$K502,0,MATCH(AU$452,$H$452:$K$452,0))*HLOOKUP(AU$451,$J$448:$R$449,2)</f>
        <v>81.45</v>
      </c>
      <c r="AV502" s="196"/>
      <c r="AW502" s="196"/>
      <c r="AX502" s="17"/>
      <c r="AY502" s="9"/>
      <c r="AZ502" s="9"/>
      <c r="BA502" s="9"/>
    </row>
    <row r="503" spans="1:53" ht="14.5" outlineLevel="1" x14ac:dyDescent="0.35">
      <c r="A503" s="7"/>
      <c r="B503" s="8"/>
      <c r="C503" s="18"/>
      <c r="D503" s="18"/>
      <c r="E503" s="18"/>
      <c r="F503" s="27"/>
      <c r="G503" s="27" t="str">
        <f t="shared" si="121"/>
        <v>YYBNWb</v>
      </c>
      <c r="H503" s="232">
        <v>0</v>
      </c>
      <c r="I503" s="232">
        <v>96.36</v>
      </c>
      <c r="J503" s="232">
        <v>81.45</v>
      </c>
      <c r="K503" s="232">
        <v>81.45</v>
      </c>
      <c r="L503" s="742" cm="1">
        <f t="array" ref="L503">INDEX($H503:$K503,0,MATCH(L$452,$H$452:$K$452,0))*HLOOKUP(L$451,$J$448:$R$449,2)</f>
        <v>0</v>
      </c>
      <c r="M503" s="742" cm="1">
        <f t="array" ref="M503">INDEX($H503:$K503,0,MATCH(M$452,$H$452:$K$452,0))*HLOOKUP(M$451,$J$448:$R$449,2)</f>
        <v>96.36</v>
      </c>
      <c r="N503" s="742" cm="1">
        <f t="array" ref="N503">INDEX($H503:$K503,0,MATCH(N$452,$H$452:$K$452,0))*HLOOKUP(N$451,$J$448:$R$449,2)</f>
        <v>81.45</v>
      </c>
      <c r="O503" s="742" cm="1">
        <f t="array" ref="O503">INDEX($H503:$K503,0,MATCH(O$452,$H$452:$K$452,0))*HLOOKUP(O$451,$J$448:$R$449,2)</f>
        <v>81.45</v>
      </c>
      <c r="P503" s="742" cm="1">
        <f t="array" ref="P503">INDEX($H503:$K503,0,MATCH(P$452,$H$452:$K$452,0))*HLOOKUP(P$451,$J$448:$R$449,2)</f>
        <v>0</v>
      </c>
      <c r="Q503" s="742" cm="1">
        <f t="array" ref="Q503">INDEX($H503:$K503,0,MATCH(Q$452,$H$452:$K$452,0))*HLOOKUP(Q$451,$J$448:$R$449,2)</f>
        <v>96.36</v>
      </c>
      <c r="R503" s="742" cm="1">
        <f t="array" ref="R503">INDEX($H503:$K503,0,MATCH(R$452,$H$452:$K$452,0))*HLOOKUP(R$451,$J$448:$R$449,2)</f>
        <v>81.45</v>
      </c>
      <c r="S503" s="742" cm="1">
        <f t="array" ref="S503">INDEX($H503:$K503,0,MATCH(S$452,$H$452:$K$452,0))*HLOOKUP(S$451,$J$448:$R$449,2)</f>
        <v>81.45</v>
      </c>
      <c r="T503" s="742" cm="1">
        <f t="array" ref="T503">INDEX($H503:$K503,0,MATCH(T$452,$H$452:$K$452,0))*HLOOKUP(T$451,$J$448:$R$449,2)</f>
        <v>0</v>
      </c>
      <c r="U503" s="742" cm="1">
        <f t="array" ref="U503">INDEX($H503:$K503,0,MATCH(U$452,$H$452:$K$452,0))*HLOOKUP(U$451,$J$448:$R$449,2)</f>
        <v>96.36</v>
      </c>
      <c r="V503" s="742" cm="1">
        <f t="array" ref="V503">INDEX($H503:$K503,0,MATCH(V$452,$H$452:$K$452,0))*HLOOKUP(V$451,$J$448:$R$449,2)</f>
        <v>81.45</v>
      </c>
      <c r="W503" s="742" cm="1">
        <f t="array" ref="W503">INDEX($H503:$K503,0,MATCH(W$452,$H$452:$K$452,0))*HLOOKUP(W$451,$J$448:$R$449,2)</f>
        <v>81.45</v>
      </c>
      <c r="X503" s="742" cm="1">
        <f t="array" ref="X503">INDEX($H503:$K503,0,MATCH(X$452,$H$452:$K$452,0))*HLOOKUP(X$451,$J$448:$R$449,2)</f>
        <v>0</v>
      </c>
      <c r="Y503" s="742" cm="1">
        <f t="array" ref="Y503">INDEX($H503:$K503,0,MATCH(Y$452,$H$452:$K$452,0))*HLOOKUP(Y$451,$J$448:$R$449,2)</f>
        <v>96.36</v>
      </c>
      <c r="Z503" s="742" cm="1">
        <f t="array" ref="Z503">INDEX($H503:$K503,0,MATCH(Z$452,$H$452:$K$452,0))*HLOOKUP(Z$451,$J$448:$R$449,2)</f>
        <v>81.45</v>
      </c>
      <c r="AA503" s="742" cm="1">
        <f t="array" ref="AA503">INDEX($H503:$K503,0,MATCH(AA$452,$H$452:$K$452,0))*HLOOKUP(AA$451,$J$448:$R$449,2)</f>
        <v>81.45</v>
      </c>
      <c r="AB503" s="742" cm="1">
        <f t="array" ref="AB503">INDEX($H503:$K503,0,MATCH(AB$452,$H$452:$K$452,0))*HLOOKUP(AB$451,$J$448:$R$449,2)</f>
        <v>0</v>
      </c>
      <c r="AC503" s="742" cm="1">
        <f t="array" ref="AC503">INDEX($H503:$K503,0,MATCH(AC$452,$H$452:$K$452,0))*HLOOKUP(AC$451,$J$448:$R$449,2)</f>
        <v>96.36</v>
      </c>
      <c r="AD503" s="742" cm="1">
        <f t="array" ref="AD503">INDEX($H503:$K503,0,MATCH(AD$452,$H$452:$K$452,0))*HLOOKUP(AD$451,$J$448:$R$449,2)</f>
        <v>81.45</v>
      </c>
      <c r="AE503" s="742" cm="1">
        <f t="array" ref="AE503">INDEX($H503:$K503,0,MATCH(AE$452,$H$452:$K$452,0))*HLOOKUP(AE$451,$J$448:$R$449,2)</f>
        <v>81.45</v>
      </c>
      <c r="AF503" s="742" cm="1">
        <f t="array" ref="AF503">INDEX($H503:$K503,0,MATCH(AF$452,$H$452:$K$452,0))*HLOOKUP(AF$451,$J$448:$R$449,2)</f>
        <v>0</v>
      </c>
      <c r="AG503" s="742" cm="1">
        <f t="array" ref="AG503">INDEX($H503:$K503,0,MATCH(AG$452,$H$452:$K$452,0))*HLOOKUP(AG$451,$J$448:$R$449,2)</f>
        <v>96.36</v>
      </c>
      <c r="AH503" s="742" cm="1">
        <f t="array" ref="AH503">INDEX($H503:$K503,0,MATCH(AH$452,$H$452:$K$452,0))*HLOOKUP(AH$451,$J$448:$R$449,2)</f>
        <v>81.45</v>
      </c>
      <c r="AI503" s="742" cm="1">
        <f t="array" ref="AI503">INDEX($H503:$K503,0,MATCH(AI$452,$H$452:$K$452,0))*HLOOKUP(AI$451,$J$448:$R$449,2)</f>
        <v>81.45</v>
      </c>
      <c r="AJ503" s="742" cm="1">
        <f t="array" ref="AJ503">INDEX($H503:$K503,0,MATCH(AJ$452,$H$452:$K$452,0))*HLOOKUP(AJ$451,$J$448:$R$449,2)</f>
        <v>0</v>
      </c>
      <c r="AK503" s="742" cm="1">
        <f t="array" ref="AK503">INDEX($H503:$K503,0,MATCH(AK$452,$H$452:$K$452,0))*HLOOKUP(AK$451,$J$448:$R$449,2)</f>
        <v>96.36</v>
      </c>
      <c r="AL503" s="742" cm="1">
        <f t="array" ref="AL503">INDEX($H503:$K503,0,MATCH(AL$452,$H$452:$K$452,0))*HLOOKUP(AL$451,$J$448:$R$449,2)</f>
        <v>81.45</v>
      </c>
      <c r="AM503" s="742" cm="1">
        <f t="array" ref="AM503">INDEX($H503:$K503,0,MATCH(AM$452,$H$452:$K$452,0))*HLOOKUP(AM$451,$J$448:$R$449,2)</f>
        <v>81.45</v>
      </c>
      <c r="AN503" s="742" cm="1">
        <f t="array" ref="AN503">INDEX($H503:$K503,0,MATCH(AN$452,$H$452:$K$452,0))*HLOOKUP(AN$451,$J$448:$R$449,2)</f>
        <v>0</v>
      </c>
      <c r="AO503" s="742" cm="1">
        <f t="array" ref="AO503">INDEX($H503:$K503,0,MATCH(AO$452,$H$452:$K$452,0))*HLOOKUP(AO$451,$J$448:$R$449,2)</f>
        <v>96.36</v>
      </c>
      <c r="AP503" s="742" cm="1">
        <f t="array" ref="AP503">INDEX($H503:$K503,0,MATCH(AP$452,$H$452:$K$452,0))*HLOOKUP(AP$451,$J$448:$R$449,2)</f>
        <v>81.45</v>
      </c>
      <c r="AQ503" s="742" cm="1">
        <f t="array" ref="AQ503">INDEX($H503:$K503,0,MATCH(AQ$452,$H$452:$K$452,0))*HLOOKUP(AQ$451,$J$448:$R$449,2)</f>
        <v>81.45</v>
      </c>
      <c r="AR503" s="742" cm="1">
        <f t="array" ref="AR503">INDEX($H503:$K503,0,MATCH(AR$452,$H$452:$K$452,0))*HLOOKUP(AR$451,$J$448:$R$449,2)</f>
        <v>0</v>
      </c>
      <c r="AS503" s="742" cm="1">
        <f t="array" ref="AS503">INDEX($H503:$K503,0,MATCH(AS$452,$H$452:$K$452,0))*HLOOKUP(AS$451,$J$448:$R$449,2)</f>
        <v>96.36</v>
      </c>
      <c r="AT503" s="742" cm="1">
        <f t="array" ref="AT503">INDEX($H503:$K503,0,MATCH(AT$452,$H$452:$K$452,0))*HLOOKUP(AT$451,$J$448:$R$449,2)</f>
        <v>81.45</v>
      </c>
      <c r="AU503" s="742" cm="1">
        <f t="array" ref="AU503">INDEX($H503:$K503,0,MATCH(AU$452,$H$452:$K$452,0))*HLOOKUP(AU$451,$J$448:$R$449,2)</f>
        <v>81.45</v>
      </c>
      <c r="AV503" s="196"/>
      <c r="AW503" s="196"/>
      <c r="AX503" s="17"/>
      <c r="AY503" s="9"/>
      <c r="AZ503" s="9"/>
      <c r="BA503" s="9"/>
    </row>
    <row r="504" spans="1:53" ht="14.5" outlineLevel="1" x14ac:dyDescent="0.35">
      <c r="A504" s="7"/>
      <c r="B504" s="8"/>
      <c r="C504" s="18"/>
      <c r="D504" s="18"/>
      <c r="E504" s="18"/>
      <c r="F504" s="27"/>
      <c r="G504" s="27" t="str">
        <f t="shared" si="121"/>
        <v>YYBNWbd</v>
      </c>
      <c r="H504" s="232">
        <v>0</v>
      </c>
      <c r="I504" s="232">
        <v>96.36</v>
      </c>
      <c r="J504" s="232">
        <v>81.45</v>
      </c>
      <c r="K504" s="232">
        <v>81.45</v>
      </c>
      <c r="L504" s="742" cm="1">
        <f t="array" ref="L504">INDEX($H504:$K504,0,MATCH(L$452,$H$452:$K$452,0))*HLOOKUP(L$451,$J$448:$R$449,2)</f>
        <v>0</v>
      </c>
      <c r="M504" s="742" cm="1">
        <f t="array" ref="M504">INDEX($H504:$K504,0,MATCH(M$452,$H$452:$K$452,0))*HLOOKUP(M$451,$J$448:$R$449,2)</f>
        <v>96.36</v>
      </c>
      <c r="N504" s="742" cm="1">
        <f t="array" ref="N504">INDEX($H504:$K504,0,MATCH(N$452,$H$452:$K$452,0))*HLOOKUP(N$451,$J$448:$R$449,2)</f>
        <v>81.45</v>
      </c>
      <c r="O504" s="742" cm="1">
        <f t="array" ref="O504">INDEX($H504:$K504,0,MATCH(O$452,$H$452:$K$452,0))*HLOOKUP(O$451,$J$448:$R$449,2)</f>
        <v>81.45</v>
      </c>
      <c r="P504" s="742" cm="1">
        <f t="array" ref="P504">INDEX($H504:$K504,0,MATCH(P$452,$H$452:$K$452,0))*HLOOKUP(P$451,$J$448:$R$449,2)</f>
        <v>0</v>
      </c>
      <c r="Q504" s="742" cm="1">
        <f t="array" ref="Q504">INDEX($H504:$K504,0,MATCH(Q$452,$H$452:$K$452,0))*HLOOKUP(Q$451,$J$448:$R$449,2)</f>
        <v>96.36</v>
      </c>
      <c r="R504" s="742" cm="1">
        <f t="array" ref="R504">INDEX($H504:$K504,0,MATCH(R$452,$H$452:$K$452,0))*HLOOKUP(R$451,$J$448:$R$449,2)</f>
        <v>81.45</v>
      </c>
      <c r="S504" s="742" cm="1">
        <f t="array" ref="S504">INDEX($H504:$K504,0,MATCH(S$452,$H$452:$K$452,0))*HLOOKUP(S$451,$J$448:$R$449,2)</f>
        <v>81.45</v>
      </c>
      <c r="T504" s="742" cm="1">
        <f t="array" ref="T504">INDEX($H504:$K504,0,MATCH(T$452,$H$452:$K$452,0))*HLOOKUP(T$451,$J$448:$R$449,2)</f>
        <v>0</v>
      </c>
      <c r="U504" s="742" cm="1">
        <f t="array" ref="U504">INDEX($H504:$K504,0,MATCH(U$452,$H$452:$K$452,0))*HLOOKUP(U$451,$J$448:$R$449,2)</f>
        <v>96.36</v>
      </c>
      <c r="V504" s="742" cm="1">
        <f t="array" ref="V504">INDEX($H504:$K504,0,MATCH(V$452,$H$452:$K$452,0))*HLOOKUP(V$451,$J$448:$R$449,2)</f>
        <v>81.45</v>
      </c>
      <c r="W504" s="742" cm="1">
        <f t="array" ref="W504">INDEX($H504:$K504,0,MATCH(W$452,$H$452:$K$452,0))*HLOOKUP(W$451,$J$448:$R$449,2)</f>
        <v>81.45</v>
      </c>
      <c r="X504" s="742" cm="1">
        <f t="array" ref="X504">INDEX($H504:$K504,0,MATCH(X$452,$H$452:$K$452,0))*HLOOKUP(X$451,$J$448:$R$449,2)</f>
        <v>0</v>
      </c>
      <c r="Y504" s="742" cm="1">
        <f t="array" ref="Y504">INDEX($H504:$K504,0,MATCH(Y$452,$H$452:$K$452,0))*HLOOKUP(Y$451,$J$448:$R$449,2)</f>
        <v>96.36</v>
      </c>
      <c r="Z504" s="742" cm="1">
        <f t="array" ref="Z504">INDEX($H504:$K504,0,MATCH(Z$452,$H$452:$K$452,0))*HLOOKUP(Z$451,$J$448:$R$449,2)</f>
        <v>81.45</v>
      </c>
      <c r="AA504" s="742" cm="1">
        <f t="array" ref="AA504">INDEX($H504:$K504,0,MATCH(AA$452,$H$452:$K$452,0))*HLOOKUP(AA$451,$J$448:$R$449,2)</f>
        <v>81.45</v>
      </c>
      <c r="AB504" s="742" cm="1">
        <f t="array" ref="AB504">INDEX($H504:$K504,0,MATCH(AB$452,$H$452:$K$452,0))*HLOOKUP(AB$451,$J$448:$R$449,2)</f>
        <v>0</v>
      </c>
      <c r="AC504" s="742" cm="1">
        <f t="array" ref="AC504">INDEX($H504:$K504,0,MATCH(AC$452,$H$452:$K$452,0))*HLOOKUP(AC$451,$J$448:$R$449,2)</f>
        <v>96.36</v>
      </c>
      <c r="AD504" s="742" cm="1">
        <f t="array" ref="AD504">INDEX($H504:$K504,0,MATCH(AD$452,$H$452:$K$452,0))*HLOOKUP(AD$451,$J$448:$R$449,2)</f>
        <v>81.45</v>
      </c>
      <c r="AE504" s="742" cm="1">
        <f t="array" ref="AE504">INDEX($H504:$K504,0,MATCH(AE$452,$H$452:$K$452,0))*HLOOKUP(AE$451,$J$448:$R$449,2)</f>
        <v>81.45</v>
      </c>
      <c r="AF504" s="742" cm="1">
        <f t="array" ref="AF504">INDEX($H504:$K504,0,MATCH(AF$452,$H$452:$K$452,0))*HLOOKUP(AF$451,$J$448:$R$449,2)</f>
        <v>0</v>
      </c>
      <c r="AG504" s="742" cm="1">
        <f t="array" ref="AG504">INDEX($H504:$K504,0,MATCH(AG$452,$H$452:$K$452,0))*HLOOKUP(AG$451,$J$448:$R$449,2)</f>
        <v>96.36</v>
      </c>
      <c r="AH504" s="742" cm="1">
        <f t="array" ref="AH504">INDEX($H504:$K504,0,MATCH(AH$452,$H$452:$K$452,0))*HLOOKUP(AH$451,$J$448:$R$449,2)</f>
        <v>81.45</v>
      </c>
      <c r="AI504" s="742" cm="1">
        <f t="array" ref="AI504">INDEX($H504:$K504,0,MATCH(AI$452,$H$452:$K$452,0))*HLOOKUP(AI$451,$J$448:$R$449,2)</f>
        <v>81.45</v>
      </c>
      <c r="AJ504" s="742" cm="1">
        <f t="array" ref="AJ504">INDEX($H504:$K504,0,MATCH(AJ$452,$H$452:$K$452,0))*HLOOKUP(AJ$451,$J$448:$R$449,2)</f>
        <v>0</v>
      </c>
      <c r="AK504" s="742" cm="1">
        <f t="array" ref="AK504">INDEX($H504:$K504,0,MATCH(AK$452,$H$452:$K$452,0))*HLOOKUP(AK$451,$J$448:$R$449,2)</f>
        <v>96.36</v>
      </c>
      <c r="AL504" s="742" cm="1">
        <f t="array" ref="AL504">INDEX($H504:$K504,0,MATCH(AL$452,$H$452:$K$452,0))*HLOOKUP(AL$451,$J$448:$R$449,2)</f>
        <v>81.45</v>
      </c>
      <c r="AM504" s="742" cm="1">
        <f t="array" ref="AM504">INDEX($H504:$K504,0,MATCH(AM$452,$H$452:$K$452,0))*HLOOKUP(AM$451,$J$448:$R$449,2)</f>
        <v>81.45</v>
      </c>
      <c r="AN504" s="742" cm="1">
        <f t="array" ref="AN504">INDEX($H504:$K504,0,MATCH(AN$452,$H$452:$K$452,0))*HLOOKUP(AN$451,$J$448:$R$449,2)</f>
        <v>0</v>
      </c>
      <c r="AO504" s="742" cm="1">
        <f t="array" ref="AO504">INDEX($H504:$K504,0,MATCH(AO$452,$H$452:$K$452,0))*HLOOKUP(AO$451,$J$448:$R$449,2)</f>
        <v>96.36</v>
      </c>
      <c r="AP504" s="742" cm="1">
        <f t="array" ref="AP504">INDEX($H504:$K504,0,MATCH(AP$452,$H$452:$K$452,0))*HLOOKUP(AP$451,$J$448:$R$449,2)</f>
        <v>81.45</v>
      </c>
      <c r="AQ504" s="742" cm="1">
        <f t="array" ref="AQ504">INDEX($H504:$K504,0,MATCH(AQ$452,$H$452:$K$452,0))*HLOOKUP(AQ$451,$J$448:$R$449,2)</f>
        <v>81.45</v>
      </c>
      <c r="AR504" s="742" cm="1">
        <f t="array" ref="AR504">INDEX($H504:$K504,0,MATCH(AR$452,$H$452:$K$452,0))*HLOOKUP(AR$451,$J$448:$R$449,2)</f>
        <v>0</v>
      </c>
      <c r="AS504" s="742" cm="1">
        <f t="array" ref="AS504">INDEX($H504:$K504,0,MATCH(AS$452,$H$452:$K$452,0))*HLOOKUP(AS$451,$J$448:$R$449,2)</f>
        <v>96.36</v>
      </c>
      <c r="AT504" s="742" cm="1">
        <f t="array" ref="AT504">INDEX($H504:$K504,0,MATCH(AT$452,$H$452:$K$452,0))*HLOOKUP(AT$451,$J$448:$R$449,2)</f>
        <v>81.45</v>
      </c>
      <c r="AU504" s="742" cm="1">
        <f t="array" ref="AU504">INDEX($H504:$K504,0,MATCH(AU$452,$H$452:$K$452,0))*HLOOKUP(AU$451,$J$448:$R$449,2)</f>
        <v>81.45</v>
      </c>
      <c r="AV504" s="196"/>
      <c r="AW504" s="196"/>
      <c r="AX504" s="17"/>
      <c r="AY504" s="9"/>
      <c r="AZ504" s="9"/>
      <c r="BA504" s="9"/>
    </row>
    <row r="505" spans="1:53" ht="14.5" outlineLevel="1" x14ac:dyDescent="0.35">
      <c r="A505" s="7"/>
      <c r="B505" s="8"/>
      <c r="C505" s="18"/>
      <c r="D505" s="18"/>
      <c r="E505" s="18"/>
      <c r="F505" s="27"/>
      <c r="G505" s="27" t="str">
        <f t="shared" si="121"/>
        <v>AAAA2Nw</v>
      </c>
      <c r="H505" s="232">
        <v>0</v>
      </c>
      <c r="I505" s="232">
        <v>96.36</v>
      </c>
      <c r="J505" s="232">
        <v>81.45</v>
      </c>
      <c r="K505" s="232">
        <v>81.45</v>
      </c>
      <c r="L505" s="742" cm="1">
        <f t="array" ref="L505">INDEX($H505:$K505,0,MATCH(L$452,$H$452:$K$452,0))*HLOOKUP(L$451,$J$448:$R$449,2)</f>
        <v>0</v>
      </c>
      <c r="M505" s="742" cm="1">
        <f t="array" ref="M505">INDEX($H505:$K505,0,MATCH(M$452,$H$452:$K$452,0))*HLOOKUP(M$451,$J$448:$R$449,2)</f>
        <v>96.36</v>
      </c>
      <c r="N505" s="742" cm="1">
        <f t="array" ref="N505">INDEX($H505:$K505,0,MATCH(N$452,$H$452:$K$452,0))*HLOOKUP(N$451,$J$448:$R$449,2)</f>
        <v>81.45</v>
      </c>
      <c r="O505" s="742" cm="1">
        <f t="array" ref="O505">INDEX($H505:$K505,0,MATCH(O$452,$H$452:$K$452,0))*HLOOKUP(O$451,$J$448:$R$449,2)</f>
        <v>81.45</v>
      </c>
      <c r="P505" s="742" cm="1">
        <f t="array" ref="P505">INDEX($H505:$K505,0,MATCH(P$452,$H$452:$K$452,0))*HLOOKUP(P$451,$J$448:$R$449,2)</f>
        <v>0</v>
      </c>
      <c r="Q505" s="742" cm="1">
        <f t="array" ref="Q505">INDEX($H505:$K505,0,MATCH(Q$452,$H$452:$K$452,0))*HLOOKUP(Q$451,$J$448:$R$449,2)</f>
        <v>96.36</v>
      </c>
      <c r="R505" s="742" cm="1">
        <f t="array" ref="R505">INDEX($H505:$K505,0,MATCH(R$452,$H$452:$K$452,0))*HLOOKUP(R$451,$J$448:$R$449,2)</f>
        <v>81.45</v>
      </c>
      <c r="S505" s="742" cm="1">
        <f t="array" ref="S505">INDEX($H505:$K505,0,MATCH(S$452,$H$452:$K$452,0))*HLOOKUP(S$451,$J$448:$R$449,2)</f>
        <v>81.45</v>
      </c>
      <c r="T505" s="742" cm="1">
        <f t="array" ref="T505">INDEX($H505:$K505,0,MATCH(T$452,$H$452:$K$452,0))*HLOOKUP(T$451,$J$448:$R$449,2)</f>
        <v>0</v>
      </c>
      <c r="U505" s="742" cm="1">
        <f t="array" ref="U505">INDEX($H505:$K505,0,MATCH(U$452,$H$452:$K$452,0))*HLOOKUP(U$451,$J$448:$R$449,2)</f>
        <v>96.36</v>
      </c>
      <c r="V505" s="742" cm="1">
        <f t="array" ref="V505">INDEX($H505:$K505,0,MATCH(V$452,$H$452:$K$452,0))*HLOOKUP(V$451,$J$448:$R$449,2)</f>
        <v>81.45</v>
      </c>
      <c r="W505" s="742" cm="1">
        <f t="array" ref="W505">INDEX($H505:$K505,0,MATCH(W$452,$H$452:$K$452,0))*HLOOKUP(W$451,$J$448:$R$449,2)</f>
        <v>81.45</v>
      </c>
      <c r="X505" s="742" cm="1">
        <f t="array" ref="X505">INDEX($H505:$K505,0,MATCH(X$452,$H$452:$K$452,0))*HLOOKUP(X$451,$J$448:$R$449,2)</f>
        <v>0</v>
      </c>
      <c r="Y505" s="742" cm="1">
        <f t="array" ref="Y505">INDEX($H505:$K505,0,MATCH(Y$452,$H$452:$K$452,0))*HLOOKUP(Y$451,$J$448:$R$449,2)</f>
        <v>96.36</v>
      </c>
      <c r="Z505" s="742" cm="1">
        <f t="array" ref="Z505">INDEX($H505:$K505,0,MATCH(Z$452,$H$452:$K$452,0))*HLOOKUP(Z$451,$J$448:$R$449,2)</f>
        <v>81.45</v>
      </c>
      <c r="AA505" s="742" cm="1">
        <f t="array" ref="AA505">INDEX($H505:$K505,0,MATCH(AA$452,$H$452:$K$452,0))*HLOOKUP(AA$451,$J$448:$R$449,2)</f>
        <v>81.45</v>
      </c>
      <c r="AB505" s="742" cm="1">
        <f t="array" ref="AB505">INDEX($H505:$K505,0,MATCH(AB$452,$H$452:$K$452,0))*HLOOKUP(AB$451,$J$448:$R$449,2)</f>
        <v>0</v>
      </c>
      <c r="AC505" s="742" cm="1">
        <f t="array" ref="AC505">INDEX($H505:$K505,0,MATCH(AC$452,$H$452:$K$452,0))*HLOOKUP(AC$451,$J$448:$R$449,2)</f>
        <v>96.36</v>
      </c>
      <c r="AD505" s="742" cm="1">
        <f t="array" ref="AD505">INDEX($H505:$K505,0,MATCH(AD$452,$H$452:$K$452,0))*HLOOKUP(AD$451,$J$448:$R$449,2)</f>
        <v>81.45</v>
      </c>
      <c r="AE505" s="742" cm="1">
        <f t="array" ref="AE505">INDEX($H505:$K505,0,MATCH(AE$452,$H$452:$K$452,0))*HLOOKUP(AE$451,$J$448:$R$449,2)</f>
        <v>81.45</v>
      </c>
      <c r="AF505" s="742" cm="1">
        <f t="array" ref="AF505">INDEX($H505:$K505,0,MATCH(AF$452,$H$452:$K$452,0))*HLOOKUP(AF$451,$J$448:$R$449,2)</f>
        <v>0</v>
      </c>
      <c r="AG505" s="742" cm="1">
        <f t="array" ref="AG505">INDEX($H505:$K505,0,MATCH(AG$452,$H$452:$K$452,0))*HLOOKUP(AG$451,$J$448:$R$449,2)</f>
        <v>96.36</v>
      </c>
      <c r="AH505" s="742" cm="1">
        <f t="array" ref="AH505">INDEX($H505:$K505,0,MATCH(AH$452,$H$452:$K$452,0))*HLOOKUP(AH$451,$J$448:$R$449,2)</f>
        <v>81.45</v>
      </c>
      <c r="AI505" s="742" cm="1">
        <f t="array" ref="AI505">INDEX($H505:$K505,0,MATCH(AI$452,$H$452:$K$452,0))*HLOOKUP(AI$451,$J$448:$R$449,2)</f>
        <v>81.45</v>
      </c>
      <c r="AJ505" s="742" cm="1">
        <f t="array" ref="AJ505">INDEX($H505:$K505,0,MATCH(AJ$452,$H$452:$K$452,0))*HLOOKUP(AJ$451,$J$448:$R$449,2)</f>
        <v>0</v>
      </c>
      <c r="AK505" s="742" cm="1">
        <f t="array" ref="AK505">INDEX($H505:$K505,0,MATCH(AK$452,$H$452:$K$452,0))*HLOOKUP(AK$451,$J$448:$R$449,2)</f>
        <v>96.36</v>
      </c>
      <c r="AL505" s="742" cm="1">
        <f t="array" ref="AL505">INDEX($H505:$K505,0,MATCH(AL$452,$H$452:$K$452,0))*HLOOKUP(AL$451,$J$448:$R$449,2)</f>
        <v>81.45</v>
      </c>
      <c r="AM505" s="742" cm="1">
        <f t="array" ref="AM505">INDEX($H505:$K505,0,MATCH(AM$452,$H$452:$K$452,0))*HLOOKUP(AM$451,$J$448:$R$449,2)</f>
        <v>81.45</v>
      </c>
      <c r="AN505" s="742" cm="1">
        <f t="array" ref="AN505">INDEX($H505:$K505,0,MATCH(AN$452,$H$452:$K$452,0))*HLOOKUP(AN$451,$J$448:$R$449,2)</f>
        <v>0</v>
      </c>
      <c r="AO505" s="742" cm="1">
        <f t="array" ref="AO505">INDEX($H505:$K505,0,MATCH(AO$452,$H$452:$K$452,0))*HLOOKUP(AO$451,$J$448:$R$449,2)</f>
        <v>96.36</v>
      </c>
      <c r="AP505" s="742" cm="1">
        <f t="array" ref="AP505">INDEX($H505:$K505,0,MATCH(AP$452,$H$452:$K$452,0))*HLOOKUP(AP$451,$J$448:$R$449,2)</f>
        <v>81.45</v>
      </c>
      <c r="AQ505" s="742" cm="1">
        <f t="array" ref="AQ505">INDEX($H505:$K505,0,MATCH(AQ$452,$H$452:$K$452,0))*HLOOKUP(AQ$451,$J$448:$R$449,2)</f>
        <v>81.45</v>
      </c>
      <c r="AR505" s="742" cm="1">
        <f t="array" ref="AR505">INDEX($H505:$K505,0,MATCH(AR$452,$H$452:$K$452,0))*HLOOKUP(AR$451,$J$448:$R$449,2)</f>
        <v>0</v>
      </c>
      <c r="AS505" s="742" cm="1">
        <f t="array" ref="AS505">INDEX($H505:$K505,0,MATCH(AS$452,$H$452:$K$452,0))*HLOOKUP(AS$451,$J$448:$R$449,2)</f>
        <v>96.36</v>
      </c>
      <c r="AT505" s="742" cm="1">
        <f t="array" ref="AT505">INDEX($H505:$K505,0,MATCH(AT$452,$H$452:$K$452,0))*HLOOKUP(AT$451,$J$448:$R$449,2)</f>
        <v>81.45</v>
      </c>
      <c r="AU505" s="742" cm="1">
        <f t="array" ref="AU505">INDEX($H505:$K505,0,MATCH(AU$452,$H$452:$K$452,0))*HLOOKUP(AU$451,$J$448:$R$449,2)</f>
        <v>81.45</v>
      </c>
      <c r="AV505" s="196"/>
      <c r="AW505" s="196"/>
      <c r="AX505" s="17"/>
      <c r="AY505" s="9"/>
      <c r="AZ505" s="9"/>
      <c r="BA505" s="9"/>
    </row>
    <row r="506" spans="1:53" ht="14.5" outlineLevel="1" x14ac:dyDescent="0.35">
      <c r="A506" s="7"/>
      <c r="B506" s="8"/>
      <c r="C506" s="18"/>
      <c r="D506" s="18"/>
      <c r="E506" s="18"/>
      <c r="F506" s="27"/>
      <c r="G506" s="27" t="str">
        <f t="shared" si="121"/>
        <v>AAAA2Nwd</v>
      </c>
      <c r="H506" s="232">
        <v>0</v>
      </c>
      <c r="I506" s="232">
        <v>96.36</v>
      </c>
      <c r="J506" s="232">
        <v>81.45</v>
      </c>
      <c r="K506" s="232">
        <v>81.45</v>
      </c>
      <c r="L506" s="742" cm="1">
        <f t="array" ref="L506">INDEX($H506:$K506,0,MATCH(L$452,$H$452:$K$452,0))*HLOOKUP(L$451,$J$448:$R$449,2)</f>
        <v>0</v>
      </c>
      <c r="M506" s="742" cm="1">
        <f t="array" ref="M506">INDEX($H506:$K506,0,MATCH(M$452,$H$452:$K$452,0))*HLOOKUP(M$451,$J$448:$R$449,2)</f>
        <v>96.36</v>
      </c>
      <c r="N506" s="742" cm="1">
        <f t="array" ref="N506">INDEX($H506:$K506,0,MATCH(N$452,$H$452:$K$452,0))*HLOOKUP(N$451,$J$448:$R$449,2)</f>
        <v>81.45</v>
      </c>
      <c r="O506" s="742" cm="1">
        <f t="array" ref="O506">INDEX($H506:$K506,0,MATCH(O$452,$H$452:$K$452,0))*HLOOKUP(O$451,$J$448:$R$449,2)</f>
        <v>81.45</v>
      </c>
      <c r="P506" s="742" cm="1">
        <f t="array" ref="P506">INDEX($H506:$K506,0,MATCH(P$452,$H$452:$K$452,0))*HLOOKUP(P$451,$J$448:$R$449,2)</f>
        <v>0</v>
      </c>
      <c r="Q506" s="742" cm="1">
        <f t="array" ref="Q506">INDEX($H506:$K506,0,MATCH(Q$452,$H$452:$K$452,0))*HLOOKUP(Q$451,$J$448:$R$449,2)</f>
        <v>96.36</v>
      </c>
      <c r="R506" s="742" cm="1">
        <f t="array" ref="R506">INDEX($H506:$K506,0,MATCH(R$452,$H$452:$K$452,0))*HLOOKUP(R$451,$J$448:$R$449,2)</f>
        <v>81.45</v>
      </c>
      <c r="S506" s="742" cm="1">
        <f t="array" ref="S506">INDEX($H506:$K506,0,MATCH(S$452,$H$452:$K$452,0))*HLOOKUP(S$451,$J$448:$R$449,2)</f>
        <v>81.45</v>
      </c>
      <c r="T506" s="742" cm="1">
        <f t="array" ref="T506">INDEX($H506:$K506,0,MATCH(T$452,$H$452:$K$452,0))*HLOOKUP(T$451,$J$448:$R$449,2)</f>
        <v>0</v>
      </c>
      <c r="U506" s="742" cm="1">
        <f t="array" ref="U506">INDEX($H506:$K506,0,MATCH(U$452,$H$452:$K$452,0))*HLOOKUP(U$451,$J$448:$R$449,2)</f>
        <v>96.36</v>
      </c>
      <c r="V506" s="742" cm="1">
        <f t="array" ref="V506">INDEX($H506:$K506,0,MATCH(V$452,$H$452:$K$452,0))*HLOOKUP(V$451,$J$448:$R$449,2)</f>
        <v>81.45</v>
      </c>
      <c r="W506" s="742" cm="1">
        <f t="array" ref="W506">INDEX($H506:$K506,0,MATCH(W$452,$H$452:$K$452,0))*HLOOKUP(W$451,$J$448:$R$449,2)</f>
        <v>81.45</v>
      </c>
      <c r="X506" s="742" cm="1">
        <f t="array" ref="X506">INDEX($H506:$K506,0,MATCH(X$452,$H$452:$K$452,0))*HLOOKUP(X$451,$J$448:$R$449,2)</f>
        <v>0</v>
      </c>
      <c r="Y506" s="742" cm="1">
        <f t="array" ref="Y506">INDEX($H506:$K506,0,MATCH(Y$452,$H$452:$K$452,0))*HLOOKUP(Y$451,$J$448:$R$449,2)</f>
        <v>96.36</v>
      </c>
      <c r="Z506" s="742" cm="1">
        <f t="array" ref="Z506">INDEX($H506:$K506,0,MATCH(Z$452,$H$452:$K$452,0))*HLOOKUP(Z$451,$J$448:$R$449,2)</f>
        <v>81.45</v>
      </c>
      <c r="AA506" s="742" cm="1">
        <f t="array" ref="AA506">INDEX($H506:$K506,0,MATCH(AA$452,$H$452:$K$452,0))*HLOOKUP(AA$451,$J$448:$R$449,2)</f>
        <v>81.45</v>
      </c>
      <c r="AB506" s="742" cm="1">
        <f t="array" ref="AB506">INDEX($H506:$K506,0,MATCH(AB$452,$H$452:$K$452,0))*HLOOKUP(AB$451,$J$448:$R$449,2)</f>
        <v>0</v>
      </c>
      <c r="AC506" s="742" cm="1">
        <f t="array" ref="AC506">INDEX($H506:$K506,0,MATCH(AC$452,$H$452:$K$452,0))*HLOOKUP(AC$451,$J$448:$R$449,2)</f>
        <v>96.36</v>
      </c>
      <c r="AD506" s="742" cm="1">
        <f t="array" ref="AD506">INDEX($H506:$K506,0,MATCH(AD$452,$H$452:$K$452,0))*HLOOKUP(AD$451,$J$448:$R$449,2)</f>
        <v>81.45</v>
      </c>
      <c r="AE506" s="742" cm="1">
        <f t="array" ref="AE506">INDEX($H506:$K506,0,MATCH(AE$452,$H$452:$K$452,0))*HLOOKUP(AE$451,$J$448:$R$449,2)</f>
        <v>81.45</v>
      </c>
      <c r="AF506" s="742" cm="1">
        <f t="array" ref="AF506">INDEX($H506:$K506,0,MATCH(AF$452,$H$452:$K$452,0))*HLOOKUP(AF$451,$J$448:$R$449,2)</f>
        <v>0</v>
      </c>
      <c r="AG506" s="742" cm="1">
        <f t="array" ref="AG506">INDEX($H506:$K506,0,MATCH(AG$452,$H$452:$K$452,0))*HLOOKUP(AG$451,$J$448:$R$449,2)</f>
        <v>96.36</v>
      </c>
      <c r="AH506" s="742" cm="1">
        <f t="array" ref="AH506">INDEX($H506:$K506,0,MATCH(AH$452,$H$452:$K$452,0))*HLOOKUP(AH$451,$J$448:$R$449,2)</f>
        <v>81.45</v>
      </c>
      <c r="AI506" s="742" cm="1">
        <f t="array" ref="AI506">INDEX($H506:$K506,0,MATCH(AI$452,$H$452:$K$452,0))*HLOOKUP(AI$451,$J$448:$R$449,2)</f>
        <v>81.45</v>
      </c>
      <c r="AJ506" s="742" cm="1">
        <f t="array" ref="AJ506">INDEX($H506:$K506,0,MATCH(AJ$452,$H$452:$K$452,0))*HLOOKUP(AJ$451,$J$448:$R$449,2)</f>
        <v>0</v>
      </c>
      <c r="AK506" s="742" cm="1">
        <f t="array" ref="AK506">INDEX($H506:$K506,0,MATCH(AK$452,$H$452:$K$452,0))*HLOOKUP(AK$451,$J$448:$R$449,2)</f>
        <v>96.36</v>
      </c>
      <c r="AL506" s="742" cm="1">
        <f t="array" ref="AL506">INDEX($H506:$K506,0,MATCH(AL$452,$H$452:$K$452,0))*HLOOKUP(AL$451,$J$448:$R$449,2)</f>
        <v>81.45</v>
      </c>
      <c r="AM506" s="742" cm="1">
        <f t="array" ref="AM506">INDEX($H506:$K506,0,MATCH(AM$452,$H$452:$K$452,0))*HLOOKUP(AM$451,$J$448:$R$449,2)</f>
        <v>81.45</v>
      </c>
      <c r="AN506" s="742" cm="1">
        <f t="array" ref="AN506">INDEX($H506:$K506,0,MATCH(AN$452,$H$452:$K$452,0))*HLOOKUP(AN$451,$J$448:$R$449,2)</f>
        <v>0</v>
      </c>
      <c r="AO506" s="742" cm="1">
        <f t="array" ref="AO506">INDEX($H506:$K506,0,MATCH(AO$452,$H$452:$K$452,0))*HLOOKUP(AO$451,$J$448:$R$449,2)</f>
        <v>96.36</v>
      </c>
      <c r="AP506" s="742" cm="1">
        <f t="array" ref="AP506">INDEX($H506:$K506,0,MATCH(AP$452,$H$452:$K$452,0))*HLOOKUP(AP$451,$J$448:$R$449,2)</f>
        <v>81.45</v>
      </c>
      <c r="AQ506" s="742" cm="1">
        <f t="array" ref="AQ506">INDEX($H506:$K506,0,MATCH(AQ$452,$H$452:$K$452,0))*HLOOKUP(AQ$451,$J$448:$R$449,2)</f>
        <v>81.45</v>
      </c>
      <c r="AR506" s="742" cm="1">
        <f t="array" ref="AR506">INDEX($H506:$K506,0,MATCH(AR$452,$H$452:$K$452,0))*HLOOKUP(AR$451,$J$448:$R$449,2)</f>
        <v>0</v>
      </c>
      <c r="AS506" s="742" cm="1">
        <f t="array" ref="AS506">INDEX($H506:$K506,0,MATCH(AS$452,$H$452:$K$452,0))*HLOOKUP(AS$451,$J$448:$R$449,2)</f>
        <v>96.36</v>
      </c>
      <c r="AT506" s="742" cm="1">
        <f t="array" ref="AT506">INDEX($H506:$K506,0,MATCH(AT$452,$H$452:$K$452,0))*HLOOKUP(AT$451,$J$448:$R$449,2)</f>
        <v>81.45</v>
      </c>
      <c r="AU506" s="742" cm="1">
        <f t="array" ref="AU506">INDEX($H506:$K506,0,MATCH(AU$452,$H$452:$K$452,0))*HLOOKUP(AU$451,$J$448:$R$449,2)</f>
        <v>81.45</v>
      </c>
      <c r="AV506" s="196"/>
      <c r="AW506" s="196"/>
      <c r="AX506" s="17"/>
      <c r="AY506" s="9"/>
      <c r="AZ506" s="9"/>
      <c r="BA506" s="9"/>
    </row>
    <row r="507" spans="1:53" ht="14.5" outlineLevel="1" x14ac:dyDescent="0.35">
      <c r="A507" s="7"/>
      <c r="B507" s="8"/>
      <c r="C507" s="18"/>
      <c r="D507" s="18"/>
      <c r="E507" s="18"/>
      <c r="F507" s="27"/>
      <c r="G507" s="27" t="str">
        <f t="shared" si="121"/>
        <v>AAANWb</v>
      </c>
      <c r="H507" s="232">
        <v>0</v>
      </c>
      <c r="I507" s="232">
        <v>96.36</v>
      </c>
      <c r="J507" s="232">
        <v>81.45</v>
      </c>
      <c r="K507" s="232">
        <v>81.45</v>
      </c>
      <c r="L507" s="742" cm="1">
        <f t="array" ref="L507">INDEX($H507:$K507,0,MATCH(L$452,$H$452:$K$452,0))*HLOOKUP(L$451,$J$448:$R$449,2)</f>
        <v>0</v>
      </c>
      <c r="M507" s="742" cm="1">
        <f t="array" ref="M507">INDEX($H507:$K507,0,MATCH(M$452,$H$452:$K$452,0))*HLOOKUP(M$451,$J$448:$R$449,2)</f>
        <v>96.36</v>
      </c>
      <c r="N507" s="742" cm="1">
        <f t="array" ref="N507">INDEX($H507:$K507,0,MATCH(N$452,$H$452:$K$452,0))*HLOOKUP(N$451,$J$448:$R$449,2)</f>
        <v>81.45</v>
      </c>
      <c r="O507" s="742" cm="1">
        <f t="array" ref="O507">INDEX($H507:$K507,0,MATCH(O$452,$H$452:$K$452,0))*HLOOKUP(O$451,$J$448:$R$449,2)</f>
        <v>81.45</v>
      </c>
      <c r="P507" s="742" cm="1">
        <f t="array" ref="P507">INDEX($H507:$K507,0,MATCH(P$452,$H$452:$K$452,0))*HLOOKUP(P$451,$J$448:$R$449,2)</f>
        <v>0</v>
      </c>
      <c r="Q507" s="742" cm="1">
        <f t="array" ref="Q507">INDEX($H507:$K507,0,MATCH(Q$452,$H$452:$K$452,0))*HLOOKUP(Q$451,$J$448:$R$449,2)</f>
        <v>96.36</v>
      </c>
      <c r="R507" s="742" cm="1">
        <f t="array" ref="R507">INDEX($H507:$K507,0,MATCH(R$452,$H$452:$K$452,0))*HLOOKUP(R$451,$J$448:$R$449,2)</f>
        <v>81.45</v>
      </c>
      <c r="S507" s="742" cm="1">
        <f t="array" ref="S507">INDEX($H507:$K507,0,MATCH(S$452,$H$452:$K$452,0))*HLOOKUP(S$451,$J$448:$R$449,2)</f>
        <v>81.45</v>
      </c>
      <c r="T507" s="742" cm="1">
        <f t="array" ref="T507">INDEX($H507:$K507,0,MATCH(T$452,$H$452:$K$452,0))*HLOOKUP(T$451,$J$448:$R$449,2)</f>
        <v>0</v>
      </c>
      <c r="U507" s="742" cm="1">
        <f t="array" ref="U507">INDEX($H507:$K507,0,MATCH(U$452,$H$452:$K$452,0))*HLOOKUP(U$451,$J$448:$R$449,2)</f>
        <v>96.36</v>
      </c>
      <c r="V507" s="742" cm="1">
        <f t="array" ref="V507">INDEX($H507:$K507,0,MATCH(V$452,$H$452:$K$452,0))*HLOOKUP(V$451,$J$448:$R$449,2)</f>
        <v>81.45</v>
      </c>
      <c r="W507" s="742" cm="1">
        <f t="array" ref="W507">INDEX($H507:$K507,0,MATCH(W$452,$H$452:$K$452,0))*HLOOKUP(W$451,$J$448:$R$449,2)</f>
        <v>81.45</v>
      </c>
      <c r="X507" s="742" cm="1">
        <f t="array" ref="X507">INDEX($H507:$K507,0,MATCH(X$452,$H$452:$K$452,0))*HLOOKUP(X$451,$J$448:$R$449,2)</f>
        <v>0</v>
      </c>
      <c r="Y507" s="742" cm="1">
        <f t="array" ref="Y507">INDEX($H507:$K507,0,MATCH(Y$452,$H$452:$K$452,0))*HLOOKUP(Y$451,$J$448:$R$449,2)</f>
        <v>96.36</v>
      </c>
      <c r="Z507" s="742" cm="1">
        <f t="array" ref="Z507">INDEX($H507:$K507,0,MATCH(Z$452,$H$452:$K$452,0))*HLOOKUP(Z$451,$J$448:$R$449,2)</f>
        <v>81.45</v>
      </c>
      <c r="AA507" s="742" cm="1">
        <f t="array" ref="AA507">INDEX($H507:$K507,0,MATCH(AA$452,$H$452:$K$452,0))*HLOOKUP(AA$451,$J$448:$R$449,2)</f>
        <v>81.45</v>
      </c>
      <c r="AB507" s="742" cm="1">
        <f t="array" ref="AB507">INDEX($H507:$K507,0,MATCH(AB$452,$H$452:$K$452,0))*HLOOKUP(AB$451,$J$448:$R$449,2)</f>
        <v>0</v>
      </c>
      <c r="AC507" s="742" cm="1">
        <f t="array" ref="AC507">INDEX($H507:$K507,0,MATCH(AC$452,$H$452:$K$452,0))*HLOOKUP(AC$451,$J$448:$R$449,2)</f>
        <v>96.36</v>
      </c>
      <c r="AD507" s="742" cm="1">
        <f t="array" ref="AD507">INDEX($H507:$K507,0,MATCH(AD$452,$H$452:$K$452,0))*HLOOKUP(AD$451,$J$448:$R$449,2)</f>
        <v>81.45</v>
      </c>
      <c r="AE507" s="742" cm="1">
        <f t="array" ref="AE507">INDEX($H507:$K507,0,MATCH(AE$452,$H$452:$K$452,0))*HLOOKUP(AE$451,$J$448:$R$449,2)</f>
        <v>81.45</v>
      </c>
      <c r="AF507" s="742" cm="1">
        <f t="array" ref="AF507">INDEX($H507:$K507,0,MATCH(AF$452,$H$452:$K$452,0))*HLOOKUP(AF$451,$J$448:$R$449,2)</f>
        <v>0</v>
      </c>
      <c r="AG507" s="742" cm="1">
        <f t="array" ref="AG507">INDEX($H507:$K507,0,MATCH(AG$452,$H$452:$K$452,0))*HLOOKUP(AG$451,$J$448:$R$449,2)</f>
        <v>96.36</v>
      </c>
      <c r="AH507" s="742" cm="1">
        <f t="array" ref="AH507">INDEX($H507:$K507,0,MATCH(AH$452,$H$452:$K$452,0))*HLOOKUP(AH$451,$J$448:$R$449,2)</f>
        <v>81.45</v>
      </c>
      <c r="AI507" s="742" cm="1">
        <f t="array" ref="AI507">INDEX($H507:$K507,0,MATCH(AI$452,$H$452:$K$452,0))*HLOOKUP(AI$451,$J$448:$R$449,2)</f>
        <v>81.45</v>
      </c>
      <c r="AJ507" s="742" cm="1">
        <f t="array" ref="AJ507">INDEX($H507:$K507,0,MATCH(AJ$452,$H$452:$K$452,0))*HLOOKUP(AJ$451,$J$448:$R$449,2)</f>
        <v>0</v>
      </c>
      <c r="AK507" s="742" cm="1">
        <f t="array" ref="AK507">INDEX($H507:$K507,0,MATCH(AK$452,$H$452:$K$452,0))*HLOOKUP(AK$451,$J$448:$R$449,2)</f>
        <v>96.36</v>
      </c>
      <c r="AL507" s="742" cm="1">
        <f t="array" ref="AL507">INDEX($H507:$K507,0,MATCH(AL$452,$H$452:$K$452,0))*HLOOKUP(AL$451,$J$448:$R$449,2)</f>
        <v>81.45</v>
      </c>
      <c r="AM507" s="742" cm="1">
        <f t="array" ref="AM507">INDEX($H507:$K507,0,MATCH(AM$452,$H$452:$K$452,0))*HLOOKUP(AM$451,$J$448:$R$449,2)</f>
        <v>81.45</v>
      </c>
      <c r="AN507" s="742" cm="1">
        <f t="array" ref="AN507">INDEX($H507:$K507,0,MATCH(AN$452,$H$452:$K$452,0))*HLOOKUP(AN$451,$J$448:$R$449,2)</f>
        <v>0</v>
      </c>
      <c r="AO507" s="742" cm="1">
        <f t="array" ref="AO507">INDEX($H507:$K507,0,MATCH(AO$452,$H$452:$K$452,0))*HLOOKUP(AO$451,$J$448:$R$449,2)</f>
        <v>96.36</v>
      </c>
      <c r="AP507" s="742" cm="1">
        <f t="array" ref="AP507">INDEX($H507:$K507,0,MATCH(AP$452,$H$452:$K$452,0))*HLOOKUP(AP$451,$J$448:$R$449,2)</f>
        <v>81.45</v>
      </c>
      <c r="AQ507" s="742" cm="1">
        <f t="array" ref="AQ507">INDEX($H507:$K507,0,MATCH(AQ$452,$H$452:$K$452,0))*HLOOKUP(AQ$451,$J$448:$R$449,2)</f>
        <v>81.45</v>
      </c>
      <c r="AR507" s="742" cm="1">
        <f t="array" ref="AR507">INDEX($H507:$K507,0,MATCH(AR$452,$H$452:$K$452,0))*HLOOKUP(AR$451,$J$448:$R$449,2)</f>
        <v>0</v>
      </c>
      <c r="AS507" s="742" cm="1">
        <f t="array" ref="AS507">INDEX($H507:$K507,0,MATCH(AS$452,$H$452:$K$452,0))*HLOOKUP(AS$451,$J$448:$R$449,2)</f>
        <v>96.36</v>
      </c>
      <c r="AT507" s="742" cm="1">
        <f t="array" ref="AT507">INDEX($H507:$K507,0,MATCH(AT$452,$H$452:$K$452,0))*HLOOKUP(AT$451,$J$448:$R$449,2)</f>
        <v>81.45</v>
      </c>
      <c r="AU507" s="742" cm="1">
        <f t="array" ref="AU507">INDEX($H507:$K507,0,MATCH(AU$452,$H$452:$K$452,0))*HLOOKUP(AU$451,$J$448:$R$449,2)</f>
        <v>81.45</v>
      </c>
      <c r="AV507" s="196"/>
      <c r="AW507" s="196"/>
      <c r="AX507" s="17"/>
      <c r="AY507" s="9"/>
      <c r="AZ507" s="9"/>
      <c r="BA507" s="9"/>
    </row>
    <row r="508" spans="1:53" ht="14.5" outlineLevel="1" x14ac:dyDescent="0.35">
      <c r="A508" s="7"/>
      <c r="B508" s="8"/>
      <c r="C508" s="18"/>
      <c r="D508" s="18"/>
      <c r="E508" s="18"/>
      <c r="F508" s="27"/>
      <c r="G508" s="27" t="str">
        <f t="shared" si="121"/>
        <v>AAANWbd</v>
      </c>
      <c r="H508" s="232">
        <v>0</v>
      </c>
      <c r="I508" s="232">
        <v>96.36</v>
      </c>
      <c r="J508" s="232">
        <v>81.45</v>
      </c>
      <c r="K508" s="232">
        <v>81.45</v>
      </c>
      <c r="L508" s="742" cm="1">
        <f t="array" ref="L508">INDEX($H508:$K508,0,MATCH(L$452,$H$452:$K$452,0))*HLOOKUP(L$451,$J$448:$R$449,2)</f>
        <v>0</v>
      </c>
      <c r="M508" s="742" cm="1">
        <f t="array" ref="M508">INDEX($H508:$K508,0,MATCH(M$452,$H$452:$K$452,0))*HLOOKUP(M$451,$J$448:$R$449,2)</f>
        <v>96.36</v>
      </c>
      <c r="N508" s="742" cm="1">
        <f t="array" ref="N508">INDEX($H508:$K508,0,MATCH(N$452,$H$452:$K$452,0))*HLOOKUP(N$451,$J$448:$R$449,2)</f>
        <v>81.45</v>
      </c>
      <c r="O508" s="742" cm="1">
        <f t="array" ref="O508">INDEX($H508:$K508,0,MATCH(O$452,$H$452:$K$452,0))*HLOOKUP(O$451,$J$448:$R$449,2)</f>
        <v>81.45</v>
      </c>
      <c r="P508" s="742" cm="1">
        <f t="array" ref="P508">INDEX($H508:$K508,0,MATCH(P$452,$H$452:$K$452,0))*HLOOKUP(P$451,$J$448:$R$449,2)</f>
        <v>0</v>
      </c>
      <c r="Q508" s="742" cm="1">
        <f t="array" ref="Q508">INDEX($H508:$K508,0,MATCH(Q$452,$H$452:$K$452,0))*HLOOKUP(Q$451,$J$448:$R$449,2)</f>
        <v>96.36</v>
      </c>
      <c r="R508" s="742" cm="1">
        <f t="array" ref="R508">INDEX($H508:$K508,0,MATCH(R$452,$H$452:$K$452,0))*HLOOKUP(R$451,$J$448:$R$449,2)</f>
        <v>81.45</v>
      </c>
      <c r="S508" s="742" cm="1">
        <f t="array" ref="S508">INDEX($H508:$K508,0,MATCH(S$452,$H$452:$K$452,0))*HLOOKUP(S$451,$J$448:$R$449,2)</f>
        <v>81.45</v>
      </c>
      <c r="T508" s="742" cm="1">
        <f t="array" ref="T508">INDEX($H508:$K508,0,MATCH(T$452,$H$452:$K$452,0))*HLOOKUP(T$451,$J$448:$R$449,2)</f>
        <v>0</v>
      </c>
      <c r="U508" s="742" cm="1">
        <f t="array" ref="U508">INDEX($H508:$K508,0,MATCH(U$452,$H$452:$K$452,0))*HLOOKUP(U$451,$J$448:$R$449,2)</f>
        <v>96.36</v>
      </c>
      <c r="V508" s="742" cm="1">
        <f t="array" ref="V508">INDEX($H508:$K508,0,MATCH(V$452,$H$452:$K$452,0))*HLOOKUP(V$451,$J$448:$R$449,2)</f>
        <v>81.45</v>
      </c>
      <c r="W508" s="742" cm="1">
        <f t="array" ref="W508">INDEX($H508:$K508,0,MATCH(W$452,$H$452:$K$452,0))*HLOOKUP(W$451,$J$448:$R$449,2)</f>
        <v>81.45</v>
      </c>
      <c r="X508" s="742" cm="1">
        <f t="array" ref="X508">INDEX($H508:$K508,0,MATCH(X$452,$H$452:$K$452,0))*HLOOKUP(X$451,$J$448:$R$449,2)</f>
        <v>0</v>
      </c>
      <c r="Y508" s="742" cm="1">
        <f t="array" ref="Y508">INDEX($H508:$K508,0,MATCH(Y$452,$H$452:$K$452,0))*HLOOKUP(Y$451,$J$448:$R$449,2)</f>
        <v>96.36</v>
      </c>
      <c r="Z508" s="742" cm="1">
        <f t="array" ref="Z508">INDEX($H508:$K508,0,MATCH(Z$452,$H$452:$K$452,0))*HLOOKUP(Z$451,$J$448:$R$449,2)</f>
        <v>81.45</v>
      </c>
      <c r="AA508" s="742" cm="1">
        <f t="array" ref="AA508">INDEX($H508:$K508,0,MATCH(AA$452,$H$452:$K$452,0))*HLOOKUP(AA$451,$J$448:$R$449,2)</f>
        <v>81.45</v>
      </c>
      <c r="AB508" s="742" cm="1">
        <f t="array" ref="AB508">INDEX($H508:$K508,0,MATCH(AB$452,$H$452:$K$452,0))*HLOOKUP(AB$451,$J$448:$R$449,2)</f>
        <v>0</v>
      </c>
      <c r="AC508" s="742" cm="1">
        <f t="array" ref="AC508">INDEX($H508:$K508,0,MATCH(AC$452,$H$452:$K$452,0))*HLOOKUP(AC$451,$J$448:$R$449,2)</f>
        <v>96.36</v>
      </c>
      <c r="AD508" s="742" cm="1">
        <f t="array" ref="AD508">INDEX($H508:$K508,0,MATCH(AD$452,$H$452:$K$452,0))*HLOOKUP(AD$451,$J$448:$R$449,2)</f>
        <v>81.45</v>
      </c>
      <c r="AE508" s="742" cm="1">
        <f t="array" ref="AE508">INDEX($H508:$K508,0,MATCH(AE$452,$H$452:$K$452,0))*HLOOKUP(AE$451,$J$448:$R$449,2)</f>
        <v>81.45</v>
      </c>
      <c r="AF508" s="742" cm="1">
        <f t="array" ref="AF508">INDEX($H508:$K508,0,MATCH(AF$452,$H$452:$K$452,0))*HLOOKUP(AF$451,$J$448:$R$449,2)</f>
        <v>0</v>
      </c>
      <c r="AG508" s="742" cm="1">
        <f t="array" ref="AG508">INDEX($H508:$K508,0,MATCH(AG$452,$H$452:$K$452,0))*HLOOKUP(AG$451,$J$448:$R$449,2)</f>
        <v>96.36</v>
      </c>
      <c r="AH508" s="742" cm="1">
        <f t="array" ref="AH508">INDEX($H508:$K508,0,MATCH(AH$452,$H$452:$K$452,0))*HLOOKUP(AH$451,$J$448:$R$449,2)</f>
        <v>81.45</v>
      </c>
      <c r="AI508" s="742" cm="1">
        <f t="array" ref="AI508">INDEX($H508:$K508,0,MATCH(AI$452,$H$452:$K$452,0))*HLOOKUP(AI$451,$J$448:$R$449,2)</f>
        <v>81.45</v>
      </c>
      <c r="AJ508" s="742" cm="1">
        <f t="array" ref="AJ508">INDEX($H508:$K508,0,MATCH(AJ$452,$H$452:$K$452,0))*HLOOKUP(AJ$451,$J$448:$R$449,2)</f>
        <v>0</v>
      </c>
      <c r="AK508" s="742" cm="1">
        <f t="array" ref="AK508">INDEX($H508:$K508,0,MATCH(AK$452,$H$452:$K$452,0))*HLOOKUP(AK$451,$J$448:$R$449,2)</f>
        <v>96.36</v>
      </c>
      <c r="AL508" s="742" cm="1">
        <f t="array" ref="AL508">INDEX($H508:$K508,0,MATCH(AL$452,$H$452:$K$452,0))*HLOOKUP(AL$451,$J$448:$R$449,2)</f>
        <v>81.45</v>
      </c>
      <c r="AM508" s="742" cm="1">
        <f t="array" ref="AM508">INDEX($H508:$K508,0,MATCH(AM$452,$H$452:$K$452,0))*HLOOKUP(AM$451,$J$448:$R$449,2)</f>
        <v>81.45</v>
      </c>
      <c r="AN508" s="742" cm="1">
        <f t="array" ref="AN508">INDEX($H508:$K508,0,MATCH(AN$452,$H$452:$K$452,0))*HLOOKUP(AN$451,$J$448:$R$449,2)</f>
        <v>0</v>
      </c>
      <c r="AO508" s="742" cm="1">
        <f t="array" ref="AO508">INDEX($H508:$K508,0,MATCH(AO$452,$H$452:$K$452,0))*HLOOKUP(AO$451,$J$448:$R$449,2)</f>
        <v>96.36</v>
      </c>
      <c r="AP508" s="742" cm="1">
        <f t="array" ref="AP508">INDEX($H508:$K508,0,MATCH(AP$452,$H$452:$K$452,0))*HLOOKUP(AP$451,$J$448:$R$449,2)</f>
        <v>81.45</v>
      </c>
      <c r="AQ508" s="742" cm="1">
        <f t="array" ref="AQ508">INDEX($H508:$K508,0,MATCH(AQ$452,$H$452:$K$452,0))*HLOOKUP(AQ$451,$J$448:$R$449,2)</f>
        <v>81.45</v>
      </c>
      <c r="AR508" s="742" cm="1">
        <f t="array" ref="AR508">INDEX($H508:$K508,0,MATCH(AR$452,$H$452:$K$452,0))*HLOOKUP(AR$451,$J$448:$R$449,2)</f>
        <v>0</v>
      </c>
      <c r="AS508" s="742" cm="1">
        <f t="array" ref="AS508">INDEX($H508:$K508,0,MATCH(AS$452,$H$452:$K$452,0))*HLOOKUP(AS$451,$J$448:$R$449,2)</f>
        <v>96.36</v>
      </c>
      <c r="AT508" s="742" cm="1">
        <f t="array" ref="AT508">INDEX($H508:$K508,0,MATCH(AT$452,$H$452:$K$452,0))*HLOOKUP(AT$451,$J$448:$R$449,2)</f>
        <v>81.45</v>
      </c>
      <c r="AU508" s="742" cm="1">
        <f t="array" ref="AU508">INDEX($H508:$K508,0,MATCH(AU$452,$H$452:$K$452,0))*HLOOKUP(AU$451,$J$448:$R$449,2)</f>
        <v>81.45</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0</v>
      </c>
      <c r="I511" s="232">
        <v>40.15</v>
      </c>
      <c r="J511" s="232">
        <v>81.45</v>
      </c>
      <c r="K511" s="232">
        <v>78.45</v>
      </c>
      <c r="L511" s="742" cm="1">
        <f t="array" ref="L511">INDEX($H511:$K511,0,MATCH(L$452,$H$452:$K$452,0))*HLOOKUP(L$451,$J$448:$R$449,2)</f>
        <v>0</v>
      </c>
      <c r="M511" s="742" cm="1">
        <f t="array" ref="M511">INDEX($H511:$K511,0,MATCH(M$452,$H$452:$K$452,0))*HLOOKUP(M$451,$J$448:$R$449,2)</f>
        <v>40.15</v>
      </c>
      <c r="N511" s="742" cm="1">
        <f t="array" ref="N511">INDEX($H511:$K511,0,MATCH(N$452,$H$452:$K$452,0))*HLOOKUP(N$451,$J$448:$R$449,2)</f>
        <v>81.45</v>
      </c>
      <c r="O511" s="742" cm="1">
        <f t="array" ref="O511">INDEX($H511:$K511,0,MATCH(O$452,$H$452:$K$452,0))*HLOOKUP(O$451,$J$448:$R$449,2)</f>
        <v>78.45</v>
      </c>
      <c r="P511" s="742" cm="1">
        <f t="array" ref="P511">INDEX($H511:$K511,0,MATCH(P$452,$H$452:$K$452,0))*HLOOKUP(P$451,$J$448:$R$449,2)</f>
        <v>0</v>
      </c>
      <c r="Q511" s="742" cm="1">
        <f t="array" ref="Q511">INDEX($H511:$K511,0,MATCH(Q$452,$H$452:$K$452,0))*HLOOKUP(Q$451,$J$448:$R$449,2)</f>
        <v>40.15</v>
      </c>
      <c r="R511" s="742" cm="1">
        <f t="array" ref="R511">INDEX($H511:$K511,0,MATCH(R$452,$H$452:$K$452,0))*HLOOKUP(R$451,$J$448:$R$449,2)</f>
        <v>81.45</v>
      </c>
      <c r="S511" s="742" cm="1">
        <f t="array" ref="S511">INDEX($H511:$K511,0,MATCH(S$452,$H$452:$K$452,0))*HLOOKUP(S$451,$J$448:$R$449,2)</f>
        <v>78.45</v>
      </c>
      <c r="T511" s="742" cm="1">
        <f t="array" ref="T511">INDEX($H511:$K511,0,MATCH(T$452,$H$452:$K$452,0))*HLOOKUP(T$451,$J$448:$R$449,2)</f>
        <v>0</v>
      </c>
      <c r="U511" s="742" cm="1">
        <f t="array" ref="U511">INDEX($H511:$K511,0,MATCH(U$452,$H$452:$K$452,0))*HLOOKUP(U$451,$J$448:$R$449,2)</f>
        <v>40.15</v>
      </c>
      <c r="V511" s="742" cm="1">
        <f t="array" ref="V511">INDEX($H511:$K511,0,MATCH(V$452,$H$452:$K$452,0))*HLOOKUP(V$451,$J$448:$R$449,2)</f>
        <v>81.45</v>
      </c>
      <c r="W511" s="742" cm="1">
        <f t="array" ref="W511">INDEX($H511:$K511,0,MATCH(W$452,$H$452:$K$452,0))*HLOOKUP(W$451,$J$448:$R$449,2)</f>
        <v>78.45</v>
      </c>
      <c r="X511" s="742" cm="1">
        <f t="array" ref="X511">INDEX($H511:$K511,0,MATCH(X$452,$H$452:$K$452,0))*HLOOKUP(X$451,$J$448:$R$449,2)</f>
        <v>0</v>
      </c>
      <c r="Y511" s="742" cm="1">
        <f t="array" ref="Y511">INDEX($H511:$K511,0,MATCH(Y$452,$H$452:$K$452,0))*HLOOKUP(Y$451,$J$448:$R$449,2)</f>
        <v>40.15</v>
      </c>
      <c r="Z511" s="742" cm="1">
        <f t="array" ref="Z511">INDEX($H511:$K511,0,MATCH(Z$452,$H$452:$K$452,0))*HLOOKUP(Z$451,$J$448:$R$449,2)</f>
        <v>81.45</v>
      </c>
      <c r="AA511" s="742" cm="1">
        <f t="array" ref="AA511">INDEX($H511:$K511,0,MATCH(AA$452,$H$452:$K$452,0))*HLOOKUP(AA$451,$J$448:$R$449,2)</f>
        <v>78.45</v>
      </c>
      <c r="AB511" s="742" cm="1">
        <f t="array" ref="AB511">INDEX($H511:$K511,0,MATCH(AB$452,$H$452:$K$452,0))*HLOOKUP(AB$451,$J$448:$R$449,2)</f>
        <v>0</v>
      </c>
      <c r="AC511" s="742" cm="1">
        <f t="array" ref="AC511">INDEX($H511:$K511,0,MATCH(AC$452,$H$452:$K$452,0))*HLOOKUP(AC$451,$J$448:$R$449,2)</f>
        <v>40.15</v>
      </c>
      <c r="AD511" s="742" cm="1">
        <f t="array" ref="AD511">INDEX($H511:$K511,0,MATCH(AD$452,$H$452:$K$452,0))*HLOOKUP(AD$451,$J$448:$R$449,2)</f>
        <v>81.45</v>
      </c>
      <c r="AE511" s="742" cm="1">
        <f t="array" ref="AE511">INDEX($H511:$K511,0,MATCH(AE$452,$H$452:$K$452,0))*HLOOKUP(AE$451,$J$448:$R$449,2)</f>
        <v>78.45</v>
      </c>
      <c r="AF511" s="742" cm="1">
        <f t="array" ref="AF511">INDEX($H511:$K511,0,MATCH(AF$452,$H$452:$K$452,0))*HLOOKUP(AF$451,$J$448:$R$449,2)</f>
        <v>0</v>
      </c>
      <c r="AG511" s="742" cm="1">
        <f t="array" ref="AG511">INDEX($H511:$K511,0,MATCH(AG$452,$H$452:$K$452,0))*HLOOKUP(AG$451,$J$448:$R$449,2)</f>
        <v>40.15</v>
      </c>
      <c r="AH511" s="742" cm="1">
        <f t="array" ref="AH511">INDEX($H511:$K511,0,MATCH(AH$452,$H$452:$K$452,0))*HLOOKUP(AH$451,$J$448:$R$449,2)</f>
        <v>81.45</v>
      </c>
      <c r="AI511" s="742" cm="1">
        <f t="array" ref="AI511">INDEX($H511:$K511,0,MATCH(AI$452,$H$452:$K$452,0))*HLOOKUP(AI$451,$J$448:$R$449,2)</f>
        <v>78.45</v>
      </c>
      <c r="AJ511" s="742" cm="1">
        <f t="array" ref="AJ511">INDEX($H511:$K511,0,MATCH(AJ$452,$H$452:$K$452,0))*HLOOKUP(AJ$451,$J$448:$R$449,2)</f>
        <v>0</v>
      </c>
      <c r="AK511" s="742" cm="1">
        <f t="array" ref="AK511">INDEX($H511:$K511,0,MATCH(AK$452,$H$452:$K$452,0))*HLOOKUP(AK$451,$J$448:$R$449,2)</f>
        <v>40.15</v>
      </c>
      <c r="AL511" s="742" cm="1">
        <f t="array" ref="AL511">INDEX($H511:$K511,0,MATCH(AL$452,$H$452:$K$452,0))*HLOOKUP(AL$451,$J$448:$R$449,2)</f>
        <v>81.45</v>
      </c>
      <c r="AM511" s="742" cm="1">
        <f t="array" ref="AM511">INDEX($H511:$K511,0,MATCH(AM$452,$H$452:$K$452,0))*HLOOKUP(AM$451,$J$448:$R$449,2)</f>
        <v>78.45</v>
      </c>
      <c r="AN511" s="742" cm="1">
        <f t="array" ref="AN511">INDEX($H511:$K511,0,MATCH(AN$452,$H$452:$K$452,0))*HLOOKUP(AN$451,$J$448:$R$449,2)</f>
        <v>0</v>
      </c>
      <c r="AO511" s="742" cm="1">
        <f t="array" ref="AO511">INDEX($H511:$K511,0,MATCH(AO$452,$H$452:$K$452,0))*HLOOKUP(AO$451,$J$448:$R$449,2)</f>
        <v>40.15</v>
      </c>
      <c r="AP511" s="742" cm="1">
        <f t="array" ref="AP511">INDEX($H511:$K511,0,MATCH(AP$452,$H$452:$K$452,0))*HLOOKUP(AP$451,$J$448:$R$449,2)</f>
        <v>81.45</v>
      </c>
      <c r="AQ511" s="742" cm="1">
        <f t="array" ref="AQ511">INDEX($H511:$K511,0,MATCH(AQ$452,$H$452:$K$452,0))*HLOOKUP(AQ$451,$J$448:$R$449,2)</f>
        <v>78.45</v>
      </c>
      <c r="AR511" s="742" cm="1">
        <f t="array" ref="AR511">INDEX($H511:$K511,0,MATCH(AR$452,$H$452:$K$452,0))*HLOOKUP(AR$451,$J$448:$R$449,2)</f>
        <v>0</v>
      </c>
      <c r="AS511" s="742" cm="1">
        <f t="array" ref="AS511">INDEX($H511:$K511,0,MATCH(AS$452,$H$452:$K$452,0))*HLOOKUP(AS$451,$J$448:$R$449,2)</f>
        <v>40.15</v>
      </c>
      <c r="AT511" s="742" cm="1">
        <f t="array" ref="AT511">INDEX($H511:$K511,0,MATCH(AT$452,$H$452:$K$452,0))*HLOOKUP(AT$451,$J$448:$R$449,2)</f>
        <v>81.45</v>
      </c>
      <c r="AU511" s="742" cm="1">
        <f t="array" ref="AU511">INDEX($H511:$K511,0,MATCH(AU$452,$H$452:$K$452,0))*HLOOKUP(AU$451,$J$448:$R$449,2)</f>
        <v>78.45</v>
      </c>
      <c r="AV511" s="196"/>
      <c r="AW511" s="196"/>
      <c r="AX511" s="17"/>
      <c r="AY511" s="9"/>
      <c r="AZ511" s="9"/>
      <c r="BA511" s="9"/>
    </row>
    <row r="512" spans="1:53" ht="14.5" outlineLevel="1" x14ac:dyDescent="0.35">
      <c r="A512" s="7"/>
      <c r="B512" s="8"/>
      <c r="C512" s="18"/>
      <c r="D512" s="18"/>
      <c r="E512" s="18"/>
      <c r="F512" s="27"/>
      <c r="G512" s="27" t="str">
        <f t="shared" si="121"/>
        <v>YYFWBzd</v>
      </c>
      <c r="H512" s="232">
        <v>0</v>
      </c>
      <c r="I512" s="232">
        <v>40.15</v>
      </c>
      <c r="J512" s="232">
        <v>81.45</v>
      </c>
      <c r="K512" s="232">
        <v>78.45</v>
      </c>
      <c r="L512" s="742" cm="1">
        <f t="array" ref="L512">INDEX($H512:$K512,0,MATCH(L$452,$H$452:$K$452,0))*HLOOKUP(L$451,$J$448:$R$449,2)</f>
        <v>0</v>
      </c>
      <c r="M512" s="742" cm="1">
        <f t="array" ref="M512">INDEX($H512:$K512,0,MATCH(M$452,$H$452:$K$452,0))*HLOOKUP(M$451,$J$448:$R$449,2)</f>
        <v>40.15</v>
      </c>
      <c r="N512" s="742" cm="1">
        <f t="array" ref="N512">INDEX($H512:$K512,0,MATCH(N$452,$H$452:$K$452,0))*HLOOKUP(N$451,$J$448:$R$449,2)</f>
        <v>81.45</v>
      </c>
      <c r="O512" s="742" cm="1">
        <f t="array" ref="O512">INDEX($H512:$K512,0,MATCH(O$452,$H$452:$K$452,0))*HLOOKUP(O$451,$J$448:$R$449,2)</f>
        <v>78.45</v>
      </c>
      <c r="P512" s="742" cm="1">
        <f t="array" ref="P512">INDEX($H512:$K512,0,MATCH(P$452,$H$452:$K$452,0))*HLOOKUP(P$451,$J$448:$R$449,2)</f>
        <v>0</v>
      </c>
      <c r="Q512" s="742" cm="1">
        <f t="array" ref="Q512">INDEX($H512:$K512,0,MATCH(Q$452,$H$452:$K$452,0))*HLOOKUP(Q$451,$J$448:$R$449,2)</f>
        <v>40.15</v>
      </c>
      <c r="R512" s="742" cm="1">
        <f t="array" ref="R512">INDEX($H512:$K512,0,MATCH(R$452,$H$452:$K$452,0))*HLOOKUP(R$451,$J$448:$R$449,2)</f>
        <v>81.45</v>
      </c>
      <c r="S512" s="742" cm="1">
        <f t="array" ref="S512">INDEX($H512:$K512,0,MATCH(S$452,$H$452:$K$452,0))*HLOOKUP(S$451,$J$448:$R$449,2)</f>
        <v>78.45</v>
      </c>
      <c r="T512" s="742" cm="1">
        <f t="array" ref="T512">INDEX($H512:$K512,0,MATCH(T$452,$H$452:$K$452,0))*HLOOKUP(T$451,$J$448:$R$449,2)</f>
        <v>0</v>
      </c>
      <c r="U512" s="742" cm="1">
        <f t="array" ref="U512">INDEX($H512:$K512,0,MATCH(U$452,$H$452:$K$452,0))*HLOOKUP(U$451,$J$448:$R$449,2)</f>
        <v>40.15</v>
      </c>
      <c r="V512" s="742" cm="1">
        <f t="array" ref="V512">INDEX($H512:$K512,0,MATCH(V$452,$H$452:$K$452,0))*HLOOKUP(V$451,$J$448:$R$449,2)</f>
        <v>81.45</v>
      </c>
      <c r="W512" s="742" cm="1">
        <f t="array" ref="W512">INDEX($H512:$K512,0,MATCH(W$452,$H$452:$K$452,0))*HLOOKUP(W$451,$J$448:$R$449,2)</f>
        <v>78.45</v>
      </c>
      <c r="X512" s="742" cm="1">
        <f t="array" ref="X512">INDEX($H512:$K512,0,MATCH(X$452,$H$452:$K$452,0))*HLOOKUP(X$451,$J$448:$R$449,2)</f>
        <v>0</v>
      </c>
      <c r="Y512" s="742" cm="1">
        <f t="array" ref="Y512">INDEX($H512:$K512,0,MATCH(Y$452,$H$452:$K$452,0))*HLOOKUP(Y$451,$J$448:$R$449,2)</f>
        <v>40.15</v>
      </c>
      <c r="Z512" s="742" cm="1">
        <f t="array" ref="Z512">INDEX($H512:$K512,0,MATCH(Z$452,$H$452:$K$452,0))*HLOOKUP(Z$451,$J$448:$R$449,2)</f>
        <v>81.45</v>
      </c>
      <c r="AA512" s="742" cm="1">
        <f t="array" ref="AA512">INDEX($H512:$K512,0,MATCH(AA$452,$H$452:$K$452,0))*HLOOKUP(AA$451,$J$448:$R$449,2)</f>
        <v>78.45</v>
      </c>
      <c r="AB512" s="742" cm="1">
        <f t="array" ref="AB512">INDEX($H512:$K512,0,MATCH(AB$452,$H$452:$K$452,0))*HLOOKUP(AB$451,$J$448:$R$449,2)</f>
        <v>0</v>
      </c>
      <c r="AC512" s="742" cm="1">
        <f t="array" ref="AC512">INDEX($H512:$K512,0,MATCH(AC$452,$H$452:$K$452,0))*HLOOKUP(AC$451,$J$448:$R$449,2)</f>
        <v>40.15</v>
      </c>
      <c r="AD512" s="742" cm="1">
        <f t="array" ref="AD512">INDEX($H512:$K512,0,MATCH(AD$452,$H$452:$K$452,0))*HLOOKUP(AD$451,$J$448:$R$449,2)</f>
        <v>81.45</v>
      </c>
      <c r="AE512" s="742" cm="1">
        <f t="array" ref="AE512">INDEX($H512:$K512,0,MATCH(AE$452,$H$452:$K$452,0))*HLOOKUP(AE$451,$J$448:$R$449,2)</f>
        <v>78.45</v>
      </c>
      <c r="AF512" s="742" cm="1">
        <f t="array" ref="AF512">INDEX($H512:$K512,0,MATCH(AF$452,$H$452:$K$452,0))*HLOOKUP(AF$451,$J$448:$R$449,2)</f>
        <v>0</v>
      </c>
      <c r="AG512" s="742" cm="1">
        <f t="array" ref="AG512">INDEX($H512:$K512,0,MATCH(AG$452,$H$452:$K$452,0))*HLOOKUP(AG$451,$J$448:$R$449,2)</f>
        <v>40.15</v>
      </c>
      <c r="AH512" s="742" cm="1">
        <f t="array" ref="AH512">INDEX($H512:$K512,0,MATCH(AH$452,$H$452:$K$452,0))*HLOOKUP(AH$451,$J$448:$R$449,2)</f>
        <v>81.45</v>
      </c>
      <c r="AI512" s="742" cm="1">
        <f t="array" ref="AI512">INDEX($H512:$K512,0,MATCH(AI$452,$H$452:$K$452,0))*HLOOKUP(AI$451,$J$448:$R$449,2)</f>
        <v>78.45</v>
      </c>
      <c r="AJ512" s="742" cm="1">
        <f t="array" ref="AJ512">INDEX($H512:$K512,0,MATCH(AJ$452,$H$452:$K$452,0))*HLOOKUP(AJ$451,$J$448:$R$449,2)</f>
        <v>0</v>
      </c>
      <c r="AK512" s="742" cm="1">
        <f t="array" ref="AK512">INDEX($H512:$K512,0,MATCH(AK$452,$H$452:$K$452,0))*HLOOKUP(AK$451,$J$448:$R$449,2)</f>
        <v>40.15</v>
      </c>
      <c r="AL512" s="742" cm="1">
        <f t="array" ref="AL512">INDEX($H512:$K512,0,MATCH(AL$452,$H$452:$K$452,0))*HLOOKUP(AL$451,$J$448:$R$449,2)</f>
        <v>81.45</v>
      </c>
      <c r="AM512" s="742" cm="1">
        <f t="array" ref="AM512">INDEX($H512:$K512,0,MATCH(AM$452,$H$452:$K$452,0))*HLOOKUP(AM$451,$J$448:$R$449,2)</f>
        <v>78.45</v>
      </c>
      <c r="AN512" s="742" cm="1">
        <f t="array" ref="AN512">INDEX($H512:$K512,0,MATCH(AN$452,$H$452:$K$452,0))*HLOOKUP(AN$451,$J$448:$R$449,2)</f>
        <v>0</v>
      </c>
      <c r="AO512" s="742" cm="1">
        <f t="array" ref="AO512">INDEX($H512:$K512,0,MATCH(AO$452,$H$452:$K$452,0))*HLOOKUP(AO$451,$J$448:$R$449,2)</f>
        <v>40.15</v>
      </c>
      <c r="AP512" s="742" cm="1">
        <f t="array" ref="AP512">INDEX($H512:$K512,0,MATCH(AP$452,$H$452:$K$452,0))*HLOOKUP(AP$451,$J$448:$R$449,2)</f>
        <v>81.45</v>
      </c>
      <c r="AQ512" s="742" cm="1">
        <f t="array" ref="AQ512">INDEX($H512:$K512,0,MATCH(AQ$452,$H$452:$K$452,0))*HLOOKUP(AQ$451,$J$448:$R$449,2)</f>
        <v>78.45</v>
      </c>
      <c r="AR512" s="742" cm="1">
        <f t="array" ref="AR512">INDEX($H512:$K512,0,MATCH(AR$452,$H$452:$K$452,0))*HLOOKUP(AR$451,$J$448:$R$449,2)</f>
        <v>0</v>
      </c>
      <c r="AS512" s="742" cm="1">
        <f t="array" ref="AS512">INDEX($H512:$K512,0,MATCH(AS$452,$H$452:$K$452,0))*HLOOKUP(AS$451,$J$448:$R$449,2)</f>
        <v>40.15</v>
      </c>
      <c r="AT512" s="742" cm="1">
        <f t="array" ref="AT512">INDEX($H512:$K512,0,MATCH(AT$452,$H$452:$K$452,0))*HLOOKUP(AT$451,$J$448:$R$449,2)</f>
        <v>81.45</v>
      </c>
      <c r="AU512" s="742" cm="1">
        <f t="array" ref="AU512">INDEX($H512:$K512,0,MATCH(AU$452,$H$452:$K$452,0))*HLOOKUP(AU$451,$J$448:$R$449,2)</f>
        <v>78.45</v>
      </c>
      <c r="AV512" s="196"/>
      <c r="AW512" s="196"/>
      <c r="AX512" s="17"/>
      <c r="AY512" s="9"/>
      <c r="AZ512" s="9"/>
      <c r="BA512" s="9"/>
    </row>
    <row r="513" spans="1:53" ht="14.5" outlineLevel="1" x14ac:dyDescent="0.35">
      <c r="A513" s="7"/>
      <c r="B513" s="8"/>
      <c r="C513" s="18"/>
      <c r="D513" s="18"/>
      <c r="E513" s="18"/>
      <c r="F513" s="27"/>
      <c r="G513" s="27" t="str">
        <f t="shared" si="121"/>
        <v>YYBNWf</v>
      </c>
      <c r="H513" s="232">
        <v>0</v>
      </c>
      <c r="I513" s="232">
        <v>96.36</v>
      </c>
      <c r="J513" s="232">
        <v>0</v>
      </c>
      <c r="K513" s="232">
        <v>0</v>
      </c>
      <c r="L513" s="742" cm="1">
        <f t="array" ref="L513">INDEX($H513:$K513,0,MATCH(L$452,$H$452:$K$452,0))*HLOOKUP(L$451,$J$448:$R$449,2)</f>
        <v>0</v>
      </c>
      <c r="M513" s="742" cm="1">
        <f t="array" ref="M513">INDEX($H513:$K513,0,MATCH(M$452,$H$452:$K$452,0))*HLOOKUP(M$451,$J$448:$R$449,2)</f>
        <v>96.36</v>
      </c>
      <c r="N513" s="742" cm="1">
        <f t="array" ref="N513">INDEX($H513:$K513,0,MATCH(N$452,$H$452:$K$452,0))*HLOOKUP(N$451,$J$448:$R$449,2)</f>
        <v>0</v>
      </c>
      <c r="O513" s="742" cm="1">
        <f t="array" ref="O513">INDEX($H513:$K513,0,MATCH(O$452,$H$452:$K$452,0))*HLOOKUP(O$451,$J$448:$R$449,2)</f>
        <v>0</v>
      </c>
      <c r="P513" s="742" cm="1">
        <f t="array" ref="P513">INDEX($H513:$K513,0,MATCH(P$452,$H$452:$K$452,0))*HLOOKUP(P$451,$J$448:$R$449,2)</f>
        <v>0</v>
      </c>
      <c r="Q513" s="742" cm="1">
        <f t="array" ref="Q513">INDEX($H513:$K513,0,MATCH(Q$452,$H$452:$K$452,0))*HLOOKUP(Q$451,$J$448:$R$449,2)</f>
        <v>96.36</v>
      </c>
      <c r="R513" s="742" cm="1">
        <f t="array" ref="R513">INDEX($H513:$K513,0,MATCH(R$452,$H$452:$K$452,0))*HLOOKUP(R$451,$J$448:$R$449,2)</f>
        <v>0</v>
      </c>
      <c r="S513" s="742" cm="1">
        <f t="array" ref="S513">INDEX($H513:$K513,0,MATCH(S$452,$H$452:$K$452,0))*HLOOKUP(S$451,$J$448:$R$449,2)</f>
        <v>0</v>
      </c>
      <c r="T513" s="742" cm="1">
        <f t="array" ref="T513">INDEX($H513:$K513,0,MATCH(T$452,$H$452:$K$452,0))*HLOOKUP(T$451,$J$448:$R$449,2)</f>
        <v>0</v>
      </c>
      <c r="U513" s="742" cm="1">
        <f t="array" ref="U513">INDEX($H513:$K513,0,MATCH(U$452,$H$452:$K$452,0))*HLOOKUP(U$451,$J$448:$R$449,2)</f>
        <v>96.36</v>
      </c>
      <c r="V513" s="742" cm="1">
        <f t="array" ref="V513">INDEX($H513:$K513,0,MATCH(V$452,$H$452:$K$452,0))*HLOOKUP(V$451,$J$448:$R$449,2)</f>
        <v>0</v>
      </c>
      <c r="W513" s="742" cm="1">
        <f t="array" ref="W513">INDEX($H513:$K513,0,MATCH(W$452,$H$452:$K$452,0))*HLOOKUP(W$451,$J$448:$R$449,2)</f>
        <v>0</v>
      </c>
      <c r="X513" s="742" cm="1">
        <f t="array" ref="X513">INDEX($H513:$K513,0,MATCH(X$452,$H$452:$K$452,0))*HLOOKUP(X$451,$J$448:$R$449,2)</f>
        <v>0</v>
      </c>
      <c r="Y513" s="742" cm="1">
        <f t="array" ref="Y513">INDEX($H513:$K513,0,MATCH(Y$452,$H$452:$K$452,0))*HLOOKUP(Y$451,$J$448:$R$449,2)</f>
        <v>96.36</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0</v>
      </c>
      <c r="AC513" s="742" cm="1">
        <f t="array" ref="AC513">INDEX($H513:$K513,0,MATCH(AC$452,$H$452:$K$452,0))*HLOOKUP(AC$451,$J$448:$R$449,2)</f>
        <v>96.36</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0</v>
      </c>
      <c r="AG513" s="742" cm="1">
        <f t="array" ref="AG513">INDEX($H513:$K513,0,MATCH(AG$452,$H$452:$K$452,0))*HLOOKUP(AG$451,$J$448:$R$449,2)</f>
        <v>96.36</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0</v>
      </c>
      <c r="AK513" s="742" cm="1">
        <f t="array" ref="AK513">INDEX($H513:$K513,0,MATCH(AK$452,$H$452:$K$452,0))*HLOOKUP(AK$451,$J$448:$R$449,2)</f>
        <v>96.36</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0</v>
      </c>
      <c r="AO513" s="742" cm="1">
        <f t="array" ref="AO513">INDEX($H513:$K513,0,MATCH(AO$452,$H$452:$K$452,0))*HLOOKUP(AO$451,$J$448:$R$449,2)</f>
        <v>96.36</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0</v>
      </c>
      <c r="AS513" s="742" cm="1">
        <f t="array" ref="AS513">INDEX($H513:$K513,0,MATCH(AS$452,$H$452:$K$452,0))*HLOOKUP(AS$451,$J$448:$R$449,2)</f>
        <v>96.36</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0</v>
      </c>
      <c r="I514" s="232">
        <v>96.36</v>
      </c>
      <c r="J514" s="232">
        <v>81.45</v>
      </c>
      <c r="K514" s="232">
        <v>81.45</v>
      </c>
      <c r="L514" s="742" cm="1">
        <f t="array" ref="L514">INDEX($H514:$K514,0,MATCH(L$452,$H$452:$K$452,0))*HLOOKUP(L$451,$J$448:$R$449,2)</f>
        <v>0</v>
      </c>
      <c r="M514" s="742" cm="1">
        <f t="array" ref="M514">INDEX($H514:$K514,0,MATCH(M$452,$H$452:$K$452,0))*HLOOKUP(M$451,$J$448:$R$449,2)</f>
        <v>96.36</v>
      </c>
      <c r="N514" s="742" cm="1">
        <f t="array" ref="N514">INDEX($H514:$K514,0,MATCH(N$452,$H$452:$K$452,0))*HLOOKUP(N$451,$J$448:$R$449,2)</f>
        <v>81.45</v>
      </c>
      <c r="O514" s="742" cm="1">
        <f t="array" ref="O514">INDEX($H514:$K514,0,MATCH(O$452,$H$452:$K$452,0))*HLOOKUP(O$451,$J$448:$R$449,2)</f>
        <v>81.45</v>
      </c>
      <c r="P514" s="742" cm="1">
        <f t="array" ref="P514">INDEX($H514:$K514,0,MATCH(P$452,$H$452:$K$452,0))*HLOOKUP(P$451,$J$448:$R$449,2)</f>
        <v>0</v>
      </c>
      <c r="Q514" s="742" cm="1">
        <f t="array" ref="Q514">INDEX($H514:$K514,0,MATCH(Q$452,$H$452:$K$452,0))*HLOOKUP(Q$451,$J$448:$R$449,2)</f>
        <v>96.36</v>
      </c>
      <c r="R514" s="742" cm="1">
        <f t="array" ref="R514">INDEX($H514:$K514,0,MATCH(R$452,$H$452:$K$452,0))*HLOOKUP(R$451,$J$448:$R$449,2)</f>
        <v>81.45</v>
      </c>
      <c r="S514" s="742" cm="1">
        <f t="array" ref="S514">INDEX($H514:$K514,0,MATCH(S$452,$H$452:$K$452,0))*HLOOKUP(S$451,$J$448:$R$449,2)</f>
        <v>81.45</v>
      </c>
      <c r="T514" s="742" cm="1">
        <f t="array" ref="T514">INDEX($H514:$K514,0,MATCH(T$452,$H$452:$K$452,0))*HLOOKUP(T$451,$J$448:$R$449,2)</f>
        <v>0</v>
      </c>
      <c r="U514" s="742" cm="1">
        <f t="array" ref="U514">INDEX($H514:$K514,0,MATCH(U$452,$H$452:$K$452,0))*HLOOKUP(U$451,$J$448:$R$449,2)</f>
        <v>96.36</v>
      </c>
      <c r="V514" s="742" cm="1">
        <f t="array" ref="V514">INDEX($H514:$K514,0,MATCH(V$452,$H$452:$K$452,0))*HLOOKUP(V$451,$J$448:$R$449,2)</f>
        <v>81.45</v>
      </c>
      <c r="W514" s="742" cm="1">
        <f t="array" ref="W514">INDEX($H514:$K514,0,MATCH(W$452,$H$452:$K$452,0))*HLOOKUP(W$451,$J$448:$R$449,2)</f>
        <v>81.45</v>
      </c>
      <c r="X514" s="742" cm="1">
        <f t="array" ref="X514">INDEX($H514:$K514,0,MATCH(X$452,$H$452:$K$452,0))*HLOOKUP(X$451,$J$448:$R$449,2)</f>
        <v>0</v>
      </c>
      <c r="Y514" s="742" cm="1">
        <f t="array" ref="Y514">INDEX($H514:$K514,0,MATCH(Y$452,$H$452:$K$452,0))*HLOOKUP(Y$451,$J$448:$R$449,2)</f>
        <v>96.36</v>
      </c>
      <c r="Z514" s="742" cm="1">
        <f t="array" ref="Z514">INDEX($H514:$K514,0,MATCH(Z$452,$H$452:$K$452,0))*HLOOKUP(Z$451,$J$448:$R$449,2)</f>
        <v>81.45</v>
      </c>
      <c r="AA514" s="742" cm="1">
        <f t="array" ref="AA514">INDEX($H514:$K514,0,MATCH(AA$452,$H$452:$K$452,0))*HLOOKUP(AA$451,$J$448:$R$449,2)</f>
        <v>81.45</v>
      </c>
      <c r="AB514" s="742" cm="1">
        <f t="array" ref="AB514">INDEX($H514:$K514,0,MATCH(AB$452,$H$452:$K$452,0))*HLOOKUP(AB$451,$J$448:$R$449,2)</f>
        <v>0</v>
      </c>
      <c r="AC514" s="742" cm="1">
        <f t="array" ref="AC514">INDEX($H514:$K514,0,MATCH(AC$452,$H$452:$K$452,0))*HLOOKUP(AC$451,$J$448:$R$449,2)</f>
        <v>96.36</v>
      </c>
      <c r="AD514" s="742" cm="1">
        <f t="array" ref="AD514">INDEX($H514:$K514,0,MATCH(AD$452,$H$452:$K$452,0))*HLOOKUP(AD$451,$J$448:$R$449,2)</f>
        <v>81.45</v>
      </c>
      <c r="AE514" s="742" cm="1">
        <f t="array" ref="AE514">INDEX($H514:$K514,0,MATCH(AE$452,$H$452:$K$452,0))*HLOOKUP(AE$451,$J$448:$R$449,2)</f>
        <v>81.45</v>
      </c>
      <c r="AF514" s="742" cm="1">
        <f t="array" ref="AF514">INDEX($H514:$K514,0,MATCH(AF$452,$H$452:$K$452,0))*HLOOKUP(AF$451,$J$448:$R$449,2)</f>
        <v>0</v>
      </c>
      <c r="AG514" s="742" cm="1">
        <f t="array" ref="AG514">INDEX($H514:$K514,0,MATCH(AG$452,$H$452:$K$452,0))*HLOOKUP(AG$451,$J$448:$R$449,2)</f>
        <v>96.36</v>
      </c>
      <c r="AH514" s="742" cm="1">
        <f t="array" ref="AH514">INDEX($H514:$K514,0,MATCH(AH$452,$H$452:$K$452,0))*HLOOKUP(AH$451,$J$448:$R$449,2)</f>
        <v>81.45</v>
      </c>
      <c r="AI514" s="742" cm="1">
        <f t="array" ref="AI514">INDEX($H514:$K514,0,MATCH(AI$452,$H$452:$K$452,0))*HLOOKUP(AI$451,$J$448:$R$449,2)</f>
        <v>81.45</v>
      </c>
      <c r="AJ514" s="742" cm="1">
        <f t="array" ref="AJ514">INDEX($H514:$K514,0,MATCH(AJ$452,$H$452:$K$452,0))*HLOOKUP(AJ$451,$J$448:$R$449,2)</f>
        <v>0</v>
      </c>
      <c r="AK514" s="742" cm="1">
        <f t="array" ref="AK514">INDEX($H514:$K514,0,MATCH(AK$452,$H$452:$K$452,0))*HLOOKUP(AK$451,$J$448:$R$449,2)</f>
        <v>96.36</v>
      </c>
      <c r="AL514" s="742" cm="1">
        <f t="array" ref="AL514">INDEX($H514:$K514,0,MATCH(AL$452,$H$452:$K$452,0))*HLOOKUP(AL$451,$J$448:$R$449,2)</f>
        <v>81.45</v>
      </c>
      <c r="AM514" s="742" cm="1">
        <f t="array" ref="AM514">INDEX($H514:$K514,0,MATCH(AM$452,$H$452:$K$452,0))*HLOOKUP(AM$451,$J$448:$R$449,2)</f>
        <v>81.45</v>
      </c>
      <c r="AN514" s="742" cm="1">
        <f t="array" ref="AN514">INDEX($H514:$K514,0,MATCH(AN$452,$H$452:$K$452,0))*HLOOKUP(AN$451,$J$448:$R$449,2)</f>
        <v>0</v>
      </c>
      <c r="AO514" s="742" cm="1">
        <f t="array" ref="AO514">INDEX($H514:$K514,0,MATCH(AO$452,$H$452:$K$452,0))*HLOOKUP(AO$451,$J$448:$R$449,2)</f>
        <v>96.36</v>
      </c>
      <c r="AP514" s="742" cm="1">
        <f t="array" ref="AP514">INDEX($H514:$K514,0,MATCH(AP$452,$H$452:$K$452,0))*HLOOKUP(AP$451,$J$448:$R$449,2)</f>
        <v>81.45</v>
      </c>
      <c r="AQ514" s="742" cm="1">
        <f t="array" ref="AQ514">INDEX($H514:$K514,0,MATCH(AQ$452,$H$452:$K$452,0))*HLOOKUP(AQ$451,$J$448:$R$449,2)</f>
        <v>81.45</v>
      </c>
      <c r="AR514" s="742" cm="1">
        <f t="array" ref="AR514">INDEX($H514:$K514,0,MATCH(AR$452,$H$452:$K$452,0))*HLOOKUP(AR$451,$J$448:$R$449,2)</f>
        <v>0</v>
      </c>
      <c r="AS514" s="742" cm="1">
        <f t="array" ref="AS514">INDEX($H514:$K514,0,MATCH(AS$452,$H$452:$K$452,0))*HLOOKUP(AS$451,$J$448:$R$449,2)</f>
        <v>96.36</v>
      </c>
      <c r="AT514" s="742" cm="1">
        <f t="array" ref="AT514">INDEX($H514:$K514,0,MATCH(AT$452,$H$452:$K$452,0))*HLOOKUP(AT$451,$J$448:$R$449,2)</f>
        <v>81.45</v>
      </c>
      <c r="AU514" s="742" cm="1">
        <f t="array" ref="AU514">INDEX($H514:$K514,0,MATCH(AU$452,$H$452:$K$452,0))*HLOOKUP(AU$451,$J$448:$R$449,2)</f>
        <v>81.45</v>
      </c>
      <c r="AV514" s="196"/>
      <c r="AW514" s="196"/>
      <c r="AX514" s="17"/>
      <c r="AY514" s="9"/>
      <c r="AZ514" s="9"/>
      <c r="BA514" s="9"/>
    </row>
    <row r="515" spans="1:53" ht="14.5" outlineLevel="1" x14ac:dyDescent="0.35">
      <c r="A515" s="7"/>
      <c r="B515" s="8"/>
      <c r="C515" s="18"/>
      <c r="D515" s="18"/>
      <c r="E515" s="18"/>
      <c r="F515" s="27"/>
      <c r="G515" s="27" t="str">
        <f t="shared" si="121"/>
        <v>YYNWFwd</v>
      </c>
      <c r="H515" s="232">
        <v>0</v>
      </c>
      <c r="I515" s="232">
        <v>96.36</v>
      </c>
      <c r="J515" s="232">
        <v>81.45</v>
      </c>
      <c r="K515" s="232">
        <v>81.45</v>
      </c>
      <c r="L515" s="742" cm="1">
        <f t="array" ref="L515">INDEX($H515:$K515,0,MATCH(L$452,$H$452:$K$452,0))*HLOOKUP(L$451,$J$448:$R$449,2)</f>
        <v>0</v>
      </c>
      <c r="M515" s="742" cm="1">
        <f t="array" ref="M515">INDEX($H515:$K515,0,MATCH(M$452,$H$452:$K$452,0))*HLOOKUP(M$451,$J$448:$R$449,2)</f>
        <v>96.36</v>
      </c>
      <c r="N515" s="742" cm="1">
        <f t="array" ref="N515">INDEX($H515:$K515,0,MATCH(N$452,$H$452:$K$452,0))*HLOOKUP(N$451,$J$448:$R$449,2)</f>
        <v>81.45</v>
      </c>
      <c r="O515" s="742" cm="1">
        <f t="array" ref="O515">INDEX($H515:$K515,0,MATCH(O$452,$H$452:$K$452,0))*HLOOKUP(O$451,$J$448:$R$449,2)</f>
        <v>81.45</v>
      </c>
      <c r="P515" s="742" cm="1">
        <f t="array" ref="P515">INDEX($H515:$K515,0,MATCH(P$452,$H$452:$K$452,0))*HLOOKUP(P$451,$J$448:$R$449,2)</f>
        <v>0</v>
      </c>
      <c r="Q515" s="742" cm="1">
        <f t="array" ref="Q515">INDEX($H515:$K515,0,MATCH(Q$452,$H$452:$K$452,0))*HLOOKUP(Q$451,$J$448:$R$449,2)</f>
        <v>96.36</v>
      </c>
      <c r="R515" s="742" cm="1">
        <f t="array" ref="R515">INDEX($H515:$K515,0,MATCH(R$452,$H$452:$K$452,0))*HLOOKUP(R$451,$J$448:$R$449,2)</f>
        <v>81.45</v>
      </c>
      <c r="S515" s="742" cm="1">
        <f t="array" ref="S515">INDEX($H515:$K515,0,MATCH(S$452,$H$452:$K$452,0))*HLOOKUP(S$451,$J$448:$R$449,2)</f>
        <v>81.45</v>
      </c>
      <c r="T515" s="742" cm="1">
        <f t="array" ref="T515">INDEX($H515:$K515,0,MATCH(T$452,$H$452:$K$452,0))*HLOOKUP(T$451,$J$448:$R$449,2)</f>
        <v>0</v>
      </c>
      <c r="U515" s="742" cm="1">
        <f t="array" ref="U515">INDEX($H515:$K515,0,MATCH(U$452,$H$452:$K$452,0))*HLOOKUP(U$451,$J$448:$R$449,2)</f>
        <v>96.36</v>
      </c>
      <c r="V515" s="742" cm="1">
        <f t="array" ref="V515">INDEX($H515:$K515,0,MATCH(V$452,$H$452:$K$452,0))*HLOOKUP(V$451,$J$448:$R$449,2)</f>
        <v>81.45</v>
      </c>
      <c r="W515" s="742" cm="1">
        <f t="array" ref="W515">INDEX($H515:$K515,0,MATCH(W$452,$H$452:$K$452,0))*HLOOKUP(W$451,$J$448:$R$449,2)</f>
        <v>81.45</v>
      </c>
      <c r="X515" s="742" cm="1">
        <f t="array" ref="X515">INDEX($H515:$K515,0,MATCH(X$452,$H$452:$K$452,0))*HLOOKUP(X$451,$J$448:$R$449,2)</f>
        <v>0</v>
      </c>
      <c r="Y515" s="742" cm="1">
        <f t="array" ref="Y515">INDEX($H515:$K515,0,MATCH(Y$452,$H$452:$K$452,0))*HLOOKUP(Y$451,$J$448:$R$449,2)</f>
        <v>96.36</v>
      </c>
      <c r="Z515" s="742" cm="1">
        <f t="array" ref="Z515">INDEX($H515:$K515,0,MATCH(Z$452,$H$452:$K$452,0))*HLOOKUP(Z$451,$J$448:$R$449,2)</f>
        <v>81.45</v>
      </c>
      <c r="AA515" s="742" cm="1">
        <f t="array" ref="AA515">INDEX($H515:$K515,0,MATCH(AA$452,$H$452:$K$452,0))*HLOOKUP(AA$451,$J$448:$R$449,2)</f>
        <v>81.45</v>
      </c>
      <c r="AB515" s="742" cm="1">
        <f t="array" ref="AB515">INDEX($H515:$K515,0,MATCH(AB$452,$H$452:$K$452,0))*HLOOKUP(AB$451,$J$448:$R$449,2)</f>
        <v>0</v>
      </c>
      <c r="AC515" s="742" cm="1">
        <f t="array" ref="AC515">INDEX($H515:$K515,0,MATCH(AC$452,$H$452:$K$452,0))*HLOOKUP(AC$451,$J$448:$R$449,2)</f>
        <v>96.36</v>
      </c>
      <c r="AD515" s="742" cm="1">
        <f t="array" ref="AD515">INDEX($H515:$K515,0,MATCH(AD$452,$H$452:$K$452,0))*HLOOKUP(AD$451,$J$448:$R$449,2)</f>
        <v>81.45</v>
      </c>
      <c r="AE515" s="742" cm="1">
        <f t="array" ref="AE515">INDEX($H515:$K515,0,MATCH(AE$452,$H$452:$K$452,0))*HLOOKUP(AE$451,$J$448:$R$449,2)</f>
        <v>81.45</v>
      </c>
      <c r="AF515" s="742" cm="1">
        <f t="array" ref="AF515">INDEX($H515:$K515,0,MATCH(AF$452,$H$452:$K$452,0))*HLOOKUP(AF$451,$J$448:$R$449,2)</f>
        <v>0</v>
      </c>
      <c r="AG515" s="742" cm="1">
        <f t="array" ref="AG515">INDEX($H515:$K515,0,MATCH(AG$452,$H$452:$K$452,0))*HLOOKUP(AG$451,$J$448:$R$449,2)</f>
        <v>96.36</v>
      </c>
      <c r="AH515" s="742" cm="1">
        <f t="array" ref="AH515">INDEX($H515:$K515,0,MATCH(AH$452,$H$452:$K$452,0))*HLOOKUP(AH$451,$J$448:$R$449,2)</f>
        <v>81.45</v>
      </c>
      <c r="AI515" s="742" cm="1">
        <f t="array" ref="AI515">INDEX($H515:$K515,0,MATCH(AI$452,$H$452:$K$452,0))*HLOOKUP(AI$451,$J$448:$R$449,2)</f>
        <v>81.45</v>
      </c>
      <c r="AJ515" s="742" cm="1">
        <f t="array" ref="AJ515">INDEX($H515:$K515,0,MATCH(AJ$452,$H$452:$K$452,0))*HLOOKUP(AJ$451,$J$448:$R$449,2)</f>
        <v>0</v>
      </c>
      <c r="AK515" s="742" cm="1">
        <f t="array" ref="AK515">INDEX($H515:$K515,0,MATCH(AK$452,$H$452:$K$452,0))*HLOOKUP(AK$451,$J$448:$R$449,2)</f>
        <v>96.36</v>
      </c>
      <c r="AL515" s="742" cm="1">
        <f t="array" ref="AL515">INDEX($H515:$K515,0,MATCH(AL$452,$H$452:$K$452,0))*HLOOKUP(AL$451,$J$448:$R$449,2)</f>
        <v>81.45</v>
      </c>
      <c r="AM515" s="742" cm="1">
        <f t="array" ref="AM515">INDEX($H515:$K515,0,MATCH(AM$452,$H$452:$K$452,0))*HLOOKUP(AM$451,$J$448:$R$449,2)</f>
        <v>81.45</v>
      </c>
      <c r="AN515" s="742" cm="1">
        <f t="array" ref="AN515">INDEX($H515:$K515,0,MATCH(AN$452,$H$452:$K$452,0))*HLOOKUP(AN$451,$J$448:$R$449,2)</f>
        <v>0</v>
      </c>
      <c r="AO515" s="742" cm="1">
        <f t="array" ref="AO515">INDEX($H515:$K515,0,MATCH(AO$452,$H$452:$K$452,0))*HLOOKUP(AO$451,$J$448:$R$449,2)</f>
        <v>96.36</v>
      </c>
      <c r="AP515" s="742" cm="1">
        <f t="array" ref="AP515">INDEX($H515:$K515,0,MATCH(AP$452,$H$452:$K$452,0))*HLOOKUP(AP$451,$J$448:$R$449,2)</f>
        <v>81.45</v>
      </c>
      <c r="AQ515" s="742" cm="1">
        <f t="array" ref="AQ515">INDEX($H515:$K515,0,MATCH(AQ$452,$H$452:$K$452,0))*HLOOKUP(AQ$451,$J$448:$R$449,2)</f>
        <v>81.45</v>
      </c>
      <c r="AR515" s="742" cm="1">
        <f t="array" ref="AR515">INDEX($H515:$K515,0,MATCH(AR$452,$H$452:$K$452,0))*HLOOKUP(AR$451,$J$448:$R$449,2)</f>
        <v>0</v>
      </c>
      <c r="AS515" s="742" cm="1">
        <f t="array" ref="AS515">INDEX($H515:$K515,0,MATCH(AS$452,$H$452:$K$452,0))*HLOOKUP(AS$451,$J$448:$R$449,2)</f>
        <v>96.36</v>
      </c>
      <c r="AT515" s="742" cm="1">
        <f t="array" ref="AT515">INDEX($H515:$K515,0,MATCH(AT$452,$H$452:$K$452,0))*HLOOKUP(AT$451,$J$448:$R$449,2)</f>
        <v>81.45</v>
      </c>
      <c r="AU515" s="742" cm="1">
        <f t="array" ref="AU515">INDEX($H515:$K515,0,MATCH(AU$452,$H$452:$K$452,0))*HLOOKUP(AU$451,$J$448:$R$449,2)</f>
        <v>81.45</v>
      </c>
      <c r="AV515" s="196"/>
      <c r="AW515" s="196"/>
      <c r="AX515" s="17"/>
      <c r="AY515" s="9"/>
      <c r="AZ515" s="9"/>
      <c r="BA515" s="9"/>
    </row>
    <row r="516" spans="1:53" ht="14.5" outlineLevel="1" x14ac:dyDescent="0.35">
      <c r="A516" s="7"/>
      <c r="B516" s="8"/>
      <c r="C516" s="18"/>
      <c r="D516" s="18"/>
      <c r="E516" s="18"/>
      <c r="F516" s="27"/>
      <c r="G516" s="27" t="str">
        <f t="shared" si="121"/>
        <v>YYWFWb</v>
      </c>
      <c r="H516" s="232">
        <v>0</v>
      </c>
      <c r="I516" s="232">
        <v>96.36</v>
      </c>
      <c r="J516" s="232">
        <v>81.45</v>
      </c>
      <c r="K516" s="232">
        <v>81.45</v>
      </c>
      <c r="L516" s="742" cm="1">
        <f t="array" ref="L516">INDEX($H516:$K516,0,MATCH(L$452,$H$452:$K$452,0))*HLOOKUP(L$451,$J$448:$R$449,2)</f>
        <v>0</v>
      </c>
      <c r="M516" s="742" cm="1">
        <f t="array" ref="M516">INDEX($H516:$K516,0,MATCH(M$452,$H$452:$K$452,0))*HLOOKUP(M$451,$J$448:$R$449,2)</f>
        <v>96.36</v>
      </c>
      <c r="N516" s="742" cm="1">
        <f t="array" ref="N516">INDEX($H516:$K516,0,MATCH(N$452,$H$452:$K$452,0))*HLOOKUP(N$451,$J$448:$R$449,2)</f>
        <v>81.45</v>
      </c>
      <c r="O516" s="742" cm="1">
        <f t="array" ref="O516">INDEX($H516:$K516,0,MATCH(O$452,$H$452:$K$452,0))*HLOOKUP(O$451,$J$448:$R$449,2)</f>
        <v>81.45</v>
      </c>
      <c r="P516" s="742" cm="1">
        <f t="array" ref="P516">INDEX($H516:$K516,0,MATCH(P$452,$H$452:$K$452,0))*HLOOKUP(P$451,$J$448:$R$449,2)</f>
        <v>0</v>
      </c>
      <c r="Q516" s="742" cm="1">
        <f t="array" ref="Q516">INDEX($H516:$K516,0,MATCH(Q$452,$H$452:$K$452,0))*HLOOKUP(Q$451,$J$448:$R$449,2)</f>
        <v>96.36</v>
      </c>
      <c r="R516" s="742" cm="1">
        <f t="array" ref="R516">INDEX($H516:$K516,0,MATCH(R$452,$H$452:$K$452,0))*HLOOKUP(R$451,$J$448:$R$449,2)</f>
        <v>81.45</v>
      </c>
      <c r="S516" s="742" cm="1">
        <f t="array" ref="S516">INDEX($H516:$K516,0,MATCH(S$452,$H$452:$K$452,0))*HLOOKUP(S$451,$J$448:$R$449,2)</f>
        <v>81.45</v>
      </c>
      <c r="T516" s="742" cm="1">
        <f t="array" ref="T516">INDEX($H516:$K516,0,MATCH(T$452,$H$452:$K$452,0))*HLOOKUP(T$451,$J$448:$R$449,2)</f>
        <v>0</v>
      </c>
      <c r="U516" s="742" cm="1">
        <f t="array" ref="U516">INDEX($H516:$K516,0,MATCH(U$452,$H$452:$K$452,0))*HLOOKUP(U$451,$J$448:$R$449,2)</f>
        <v>96.36</v>
      </c>
      <c r="V516" s="742" cm="1">
        <f t="array" ref="V516">INDEX($H516:$K516,0,MATCH(V$452,$H$452:$K$452,0))*HLOOKUP(V$451,$J$448:$R$449,2)</f>
        <v>81.45</v>
      </c>
      <c r="W516" s="742" cm="1">
        <f t="array" ref="W516">INDEX($H516:$K516,0,MATCH(W$452,$H$452:$K$452,0))*HLOOKUP(W$451,$J$448:$R$449,2)</f>
        <v>81.45</v>
      </c>
      <c r="X516" s="742" cm="1">
        <f t="array" ref="X516">INDEX($H516:$K516,0,MATCH(X$452,$H$452:$K$452,0))*HLOOKUP(X$451,$J$448:$R$449,2)</f>
        <v>0</v>
      </c>
      <c r="Y516" s="742" cm="1">
        <f t="array" ref="Y516">INDEX($H516:$K516,0,MATCH(Y$452,$H$452:$K$452,0))*HLOOKUP(Y$451,$J$448:$R$449,2)</f>
        <v>96.36</v>
      </c>
      <c r="Z516" s="742" cm="1">
        <f t="array" ref="Z516">INDEX($H516:$K516,0,MATCH(Z$452,$H$452:$K$452,0))*HLOOKUP(Z$451,$J$448:$R$449,2)</f>
        <v>81.45</v>
      </c>
      <c r="AA516" s="742" cm="1">
        <f t="array" ref="AA516">INDEX($H516:$K516,0,MATCH(AA$452,$H$452:$K$452,0))*HLOOKUP(AA$451,$J$448:$R$449,2)</f>
        <v>81.45</v>
      </c>
      <c r="AB516" s="742" cm="1">
        <f t="array" ref="AB516">INDEX($H516:$K516,0,MATCH(AB$452,$H$452:$K$452,0))*HLOOKUP(AB$451,$J$448:$R$449,2)</f>
        <v>0</v>
      </c>
      <c r="AC516" s="742" cm="1">
        <f t="array" ref="AC516">INDEX($H516:$K516,0,MATCH(AC$452,$H$452:$K$452,0))*HLOOKUP(AC$451,$J$448:$R$449,2)</f>
        <v>96.36</v>
      </c>
      <c r="AD516" s="742" cm="1">
        <f t="array" ref="AD516">INDEX($H516:$K516,0,MATCH(AD$452,$H$452:$K$452,0))*HLOOKUP(AD$451,$J$448:$R$449,2)</f>
        <v>81.45</v>
      </c>
      <c r="AE516" s="742" cm="1">
        <f t="array" ref="AE516">INDEX($H516:$K516,0,MATCH(AE$452,$H$452:$K$452,0))*HLOOKUP(AE$451,$J$448:$R$449,2)</f>
        <v>81.45</v>
      </c>
      <c r="AF516" s="742" cm="1">
        <f t="array" ref="AF516">INDEX($H516:$K516,0,MATCH(AF$452,$H$452:$K$452,0))*HLOOKUP(AF$451,$J$448:$R$449,2)</f>
        <v>0</v>
      </c>
      <c r="AG516" s="742" cm="1">
        <f t="array" ref="AG516">INDEX($H516:$K516,0,MATCH(AG$452,$H$452:$K$452,0))*HLOOKUP(AG$451,$J$448:$R$449,2)</f>
        <v>96.36</v>
      </c>
      <c r="AH516" s="742" cm="1">
        <f t="array" ref="AH516">INDEX($H516:$K516,0,MATCH(AH$452,$H$452:$K$452,0))*HLOOKUP(AH$451,$J$448:$R$449,2)</f>
        <v>81.45</v>
      </c>
      <c r="AI516" s="742" cm="1">
        <f t="array" ref="AI516">INDEX($H516:$K516,0,MATCH(AI$452,$H$452:$K$452,0))*HLOOKUP(AI$451,$J$448:$R$449,2)</f>
        <v>81.45</v>
      </c>
      <c r="AJ516" s="742" cm="1">
        <f t="array" ref="AJ516">INDEX($H516:$K516,0,MATCH(AJ$452,$H$452:$K$452,0))*HLOOKUP(AJ$451,$J$448:$R$449,2)</f>
        <v>0</v>
      </c>
      <c r="AK516" s="742" cm="1">
        <f t="array" ref="AK516">INDEX($H516:$K516,0,MATCH(AK$452,$H$452:$K$452,0))*HLOOKUP(AK$451,$J$448:$R$449,2)</f>
        <v>96.36</v>
      </c>
      <c r="AL516" s="742" cm="1">
        <f t="array" ref="AL516">INDEX($H516:$K516,0,MATCH(AL$452,$H$452:$K$452,0))*HLOOKUP(AL$451,$J$448:$R$449,2)</f>
        <v>81.45</v>
      </c>
      <c r="AM516" s="742" cm="1">
        <f t="array" ref="AM516">INDEX($H516:$K516,0,MATCH(AM$452,$H$452:$K$452,0))*HLOOKUP(AM$451,$J$448:$R$449,2)</f>
        <v>81.45</v>
      </c>
      <c r="AN516" s="742" cm="1">
        <f t="array" ref="AN516">INDEX($H516:$K516,0,MATCH(AN$452,$H$452:$K$452,0))*HLOOKUP(AN$451,$J$448:$R$449,2)</f>
        <v>0</v>
      </c>
      <c r="AO516" s="742" cm="1">
        <f t="array" ref="AO516">INDEX($H516:$K516,0,MATCH(AO$452,$H$452:$K$452,0))*HLOOKUP(AO$451,$J$448:$R$449,2)</f>
        <v>96.36</v>
      </c>
      <c r="AP516" s="742" cm="1">
        <f t="array" ref="AP516">INDEX($H516:$K516,0,MATCH(AP$452,$H$452:$K$452,0))*HLOOKUP(AP$451,$J$448:$R$449,2)</f>
        <v>81.45</v>
      </c>
      <c r="AQ516" s="742" cm="1">
        <f t="array" ref="AQ516">INDEX($H516:$K516,0,MATCH(AQ$452,$H$452:$K$452,0))*HLOOKUP(AQ$451,$J$448:$R$449,2)</f>
        <v>81.45</v>
      </c>
      <c r="AR516" s="742" cm="1">
        <f t="array" ref="AR516">INDEX($H516:$K516,0,MATCH(AR$452,$H$452:$K$452,0))*HLOOKUP(AR$451,$J$448:$R$449,2)</f>
        <v>0</v>
      </c>
      <c r="AS516" s="742" cm="1">
        <f t="array" ref="AS516">INDEX($H516:$K516,0,MATCH(AS$452,$H$452:$K$452,0))*HLOOKUP(AS$451,$J$448:$R$449,2)</f>
        <v>96.36</v>
      </c>
      <c r="AT516" s="742" cm="1">
        <f t="array" ref="AT516">INDEX($H516:$K516,0,MATCH(AT$452,$H$452:$K$452,0))*HLOOKUP(AT$451,$J$448:$R$449,2)</f>
        <v>81.45</v>
      </c>
      <c r="AU516" s="742" cm="1">
        <f t="array" ref="AU516">INDEX($H516:$K516,0,MATCH(AU$452,$H$452:$K$452,0))*HLOOKUP(AU$451,$J$448:$R$449,2)</f>
        <v>81.45</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0</v>
      </c>
      <c r="I517" s="232">
        <v>96.36</v>
      </c>
      <c r="J517" s="232">
        <v>81.45</v>
      </c>
      <c r="K517" s="232">
        <v>81.45</v>
      </c>
      <c r="L517" s="742" cm="1">
        <f t="array" ref="L517">INDEX($H517:$K517,0,MATCH(L$452,$H$452:$K$452,0))*HLOOKUP(L$451,$J$448:$R$449,2)</f>
        <v>0</v>
      </c>
      <c r="M517" s="742" cm="1">
        <f t="array" ref="M517">INDEX($H517:$K517,0,MATCH(M$452,$H$452:$K$452,0))*HLOOKUP(M$451,$J$448:$R$449,2)</f>
        <v>96.36</v>
      </c>
      <c r="N517" s="742" cm="1">
        <f t="array" ref="N517">INDEX($H517:$K517,0,MATCH(N$452,$H$452:$K$452,0))*HLOOKUP(N$451,$J$448:$R$449,2)</f>
        <v>81.45</v>
      </c>
      <c r="O517" s="742" cm="1">
        <f t="array" ref="O517">INDEX($H517:$K517,0,MATCH(O$452,$H$452:$K$452,0))*HLOOKUP(O$451,$J$448:$R$449,2)</f>
        <v>81.45</v>
      </c>
      <c r="P517" s="742" cm="1">
        <f t="array" ref="P517">INDEX($H517:$K517,0,MATCH(P$452,$H$452:$K$452,0))*HLOOKUP(P$451,$J$448:$R$449,2)</f>
        <v>0</v>
      </c>
      <c r="Q517" s="742" cm="1">
        <f t="array" ref="Q517">INDEX($H517:$K517,0,MATCH(Q$452,$H$452:$K$452,0))*HLOOKUP(Q$451,$J$448:$R$449,2)</f>
        <v>96.36</v>
      </c>
      <c r="R517" s="742" cm="1">
        <f t="array" ref="R517">INDEX($H517:$K517,0,MATCH(R$452,$H$452:$K$452,0))*HLOOKUP(R$451,$J$448:$R$449,2)</f>
        <v>81.45</v>
      </c>
      <c r="S517" s="742" cm="1">
        <f t="array" ref="S517">INDEX($H517:$K517,0,MATCH(S$452,$H$452:$K$452,0))*HLOOKUP(S$451,$J$448:$R$449,2)</f>
        <v>81.45</v>
      </c>
      <c r="T517" s="742" cm="1">
        <f t="array" ref="T517">INDEX($H517:$K517,0,MATCH(T$452,$H$452:$K$452,0))*HLOOKUP(T$451,$J$448:$R$449,2)</f>
        <v>0</v>
      </c>
      <c r="U517" s="742" cm="1">
        <f t="array" ref="U517">INDEX($H517:$K517,0,MATCH(U$452,$H$452:$K$452,0))*HLOOKUP(U$451,$J$448:$R$449,2)</f>
        <v>96.36</v>
      </c>
      <c r="V517" s="742" cm="1">
        <f t="array" ref="V517">INDEX($H517:$K517,0,MATCH(V$452,$H$452:$K$452,0))*HLOOKUP(V$451,$J$448:$R$449,2)</f>
        <v>81.45</v>
      </c>
      <c r="W517" s="742" cm="1">
        <f t="array" ref="W517">INDEX($H517:$K517,0,MATCH(W$452,$H$452:$K$452,0))*HLOOKUP(W$451,$J$448:$R$449,2)</f>
        <v>81.45</v>
      </c>
      <c r="X517" s="742" cm="1">
        <f t="array" ref="X517">INDEX($H517:$K517,0,MATCH(X$452,$H$452:$K$452,0))*HLOOKUP(X$451,$J$448:$R$449,2)</f>
        <v>0</v>
      </c>
      <c r="Y517" s="742" cm="1">
        <f t="array" ref="Y517">INDEX($H517:$K517,0,MATCH(Y$452,$H$452:$K$452,0))*HLOOKUP(Y$451,$J$448:$R$449,2)</f>
        <v>96.36</v>
      </c>
      <c r="Z517" s="742" cm="1">
        <f t="array" ref="Z517">INDEX($H517:$K517,0,MATCH(Z$452,$H$452:$K$452,0))*HLOOKUP(Z$451,$J$448:$R$449,2)</f>
        <v>81.45</v>
      </c>
      <c r="AA517" s="742" cm="1">
        <f t="array" ref="AA517">INDEX($H517:$K517,0,MATCH(AA$452,$H$452:$K$452,0))*HLOOKUP(AA$451,$J$448:$R$449,2)</f>
        <v>81.45</v>
      </c>
      <c r="AB517" s="742" cm="1">
        <f t="array" ref="AB517">INDEX($H517:$K517,0,MATCH(AB$452,$H$452:$K$452,0))*HLOOKUP(AB$451,$J$448:$R$449,2)</f>
        <v>0</v>
      </c>
      <c r="AC517" s="742" cm="1">
        <f t="array" ref="AC517">INDEX($H517:$K517,0,MATCH(AC$452,$H$452:$K$452,0))*HLOOKUP(AC$451,$J$448:$R$449,2)</f>
        <v>96.36</v>
      </c>
      <c r="AD517" s="742" cm="1">
        <f t="array" ref="AD517">INDEX($H517:$K517,0,MATCH(AD$452,$H$452:$K$452,0))*HLOOKUP(AD$451,$J$448:$R$449,2)</f>
        <v>81.45</v>
      </c>
      <c r="AE517" s="742" cm="1">
        <f t="array" ref="AE517">INDEX($H517:$K517,0,MATCH(AE$452,$H$452:$K$452,0))*HLOOKUP(AE$451,$J$448:$R$449,2)</f>
        <v>81.45</v>
      </c>
      <c r="AF517" s="742" cm="1">
        <f t="array" ref="AF517">INDEX($H517:$K517,0,MATCH(AF$452,$H$452:$K$452,0))*HLOOKUP(AF$451,$J$448:$R$449,2)</f>
        <v>0</v>
      </c>
      <c r="AG517" s="742" cm="1">
        <f t="array" ref="AG517">INDEX($H517:$K517,0,MATCH(AG$452,$H$452:$K$452,0))*HLOOKUP(AG$451,$J$448:$R$449,2)</f>
        <v>96.36</v>
      </c>
      <c r="AH517" s="742" cm="1">
        <f t="array" ref="AH517">INDEX($H517:$K517,0,MATCH(AH$452,$H$452:$K$452,0))*HLOOKUP(AH$451,$J$448:$R$449,2)</f>
        <v>81.45</v>
      </c>
      <c r="AI517" s="742" cm="1">
        <f t="array" ref="AI517">INDEX($H517:$K517,0,MATCH(AI$452,$H$452:$K$452,0))*HLOOKUP(AI$451,$J$448:$R$449,2)</f>
        <v>81.45</v>
      </c>
      <c r="AJ517" s="742" cm="1">
        <f t="array" ref="AJ517">INDEX($H517:$K517,0,MATCH(AJ$452,$H$452:$K$452,0))*HLOOKUP(AJ$451,$J$448:$R$449,2)</f>
        <v>0</v>
      </c>
      <c r="AK517" s="742" cm="1">
        <f t="array" ref="AK517">INDEX($H517:$K517,0,MATCH(AK$452,$H$452:$K$452,0))*HLOOKUP(AK$451,$J$448:$R$449,2)</f>
        <v>96.36</v>
      </c>
      <c r="AL517" s="742" cm="1">
        <f t="array" ref="AL517">INDEX($H517:$K517,0,MATCH(AL$452,$H$452:$K$452,0))*HLOOKUP(AL$451,$J$448:$R$449,2)</f>
        <v>81.45</v>
      </c>
      <c r="AM517" s="742" cm="1">
        <f t="array" ref="AM517">INDEX($H517:$K517,0,MATCH(AM$452,$H$452:$K$452,0))*HLOOKUP(AM$451,$J$448:$R$449,2)</f>
        <v>81.45</v>
      </c>
      <c r="AN517" s="742" cm="1">
        <f t="array" ref="AN517">INDEX($H517:$K517,0,MATCH(AN$452,$H$452:$K$452,0))*HLOOKUP(AN$451,$J$448:$R$449,2)</f>
        <v>0</v>
      </c>
      <c r="AO517" s="742" cm="1">
        <f t="array" ref="AO517">INDEX($H517:$K517,0,MATCH(AO$452,$H$452:$K$452,0))*HLOOKUP(AO$451,$J$448:$R$449,2)</f>
        <v>96.36</v>
      </c>
      <c r="AP517" s="742" cm="1">
        <f t="array" ref="AP517">INDEX($H517:$K517,0,MATCH(AP$452,$H$452:$K$452,0))*HLOOKUP(AP$451,$J$448:$R$449,2)</f>
        <v>81.45</v>
      </c>
      <c r="AQ517" s="742" cm="1">
        <f t="array" ref="AQ517">INDEX($H517:$K517,0,MATCH(AQ$452,$H$452:$K$452,0))*HLOOKUP(AQ$451,$J$448:$R$449,2)</f>
        <v>81.45</v>
      </c>
      <c r="AR517" s="742" cm="1">
        <f t="array" ref="AR517">INDEX($H517:$K517,0,MATCH(AR$452,$H$452:$K$452,0))*HLOOKUP(AR$451,$J$448:$R$449,2)</f>
        <v>0</v>
      </c>
      <c r="AS517" s="742" cm="1">
        <f t="array" ref="AS517">INDEX($H517:$K517,0,MATCH(AS$452,$H$452:$K$452,0))*HLOOKUP(AS$451,$J$448:$R$449,2)</f>
        <v>96.36</v>
      </c>
      <c r="AT517" s="742" cm="1">
        <f t="array" ref="AT517">INDEX($H517:$K517,0,MATCH(AT$452,$H$452:$K$452,0))*HLOOKUP(AT$451,$J$448:$R$449,2)</f>
        <v>81.45</v>
      </c>
      <c r="AU517" s="742" cm="1">
        <f t="array" ref="AU517">INDEX($H517:$K517,0,MATCH(AU$452,$H$452:$K$452,0))*HLOOKUP(AU$451,$J$448:$R$449,2)</f>
        <v>81.45</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801</v>
      </c>
      <c r="J520" t="s">
        <v>397</v>
      </c>
      <c r="K520" t="s">
        <v>790</v>
      </c>
      <c r="L520" t="s">
        <v>791</v>
      </c>
      <c r="M520" t="s">
        <v>792</v>
      </c>
      <c r="N520" t="s">
        <v>793</v>
      </c>
      <c r="O520" t="s">
        <v>794</v>
      </c>
      <c r="P520" t="s">
        <v>795</v>
      </c>
      <c r="Q520" t="s">
        <v>796</v>
      </c>
      <c r="R520" t="s">
        <v>797</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1111</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803</v>
      </c>
      <c r="H523" t="s">
        <v>819</v>
      </c>
      <c r="I523" t="s">
        <v>819</v>
      </c>
      <c r="J523" t="s">
        <v>819</v>
      </c>
      <c r="K523" t="s">
        <v>819</v>
      </c>
      <c r="L523" t="s">
        <v>397</v>
      </c>
      <c r="M523" t="s">
        <v>397</v>
      </c>
      <c r="N523" t="s">
        <v>397</v>
      </c>
      <c r="O523" t="s">
        <v>397</v>
      </c>
      <c r="P523" t="s">
        <v>790</v>
      </c>
      <c r="Q523" t="s">
        <v>790</v>
      </c>
      <c r="R523" t="s">
        <v>790</v>
      </c>
      <c r="S523" t="s">
        <v>790</v>
      </c>
      <c r="T523" t="s">
        <v>791</v>
      </c>
      <c r="U523" t="s">
        <v>791</v>
      </c>
      <c r="V523" t="s">
        <v>791</v>
      </c>
      <c r="W523" t="s">
        <v>791</v>
      </c>
      <c r="X523" t="s">
        <v>792</v>
      </c>
      <c r="Y523" t="s">
        <v>792</v>
      </c>
      <c r="Z523" t="s">
        <v>792</v>
      </c>
      <c r="AA523" t="s">
        <v>792</v>
      </c>
      <c r="AB523" t="s">
        <v>793</v>
      </c>
      <c r="AC523" t="s">
        <v>793</v>
      </c>
      <c r="AD523" t="s">
        <v>793</v>
      </c>
      <c r="AE523" t="s">
        <v>793</v>
      </c>
      <c r="AF523" t="s">
        <v>794</v>
      </c>
      <c r="AG523" t="s">
        <v>794</v>
      </c>
      <c r="AH523" t="s">
        <v>794</v>
      </c>
      <c r="AI523" t="s">
        <v>794</v>
      </c>
      <c r="AJ523" t="s">
        <v>795</v>
      </c>
      <c r="AK523" t="s">
        <v>795</v>
      </c>
      <c r="AL523" t="s">
        <v>795</v>
      </c>
      <c r="AM523" t="s">
        <v>795</v>
      </c>
      <c r="AN523" t="s">
        <v>796</v>
      </c>
      <c r="AO523" t="s">
        <v>796</v>
      </c>
      <c r="AP523" t="s">
        <v>796</v>
      </c>
      <c r="AQ523" t="s">
        <v>796</v>
      </c>
      <c r="AR523" t="s">
        <v>797</v>
      </c>
      <c r="AS523" t="s">
        <v>797</v>
      </c>
      <c r="AT523" t="s">
        <v>797</v>
      </c>
      <c r="AU523" t="s">
        <v>797</v>
      </c>
      <c r="AV523" s="196"/>
      <c r="AW523" s="196"/>
      <c r="AX523" s="17"/>
      <c r="AY523" s="9"/>
      <c r="AZ523" s="9"/>
      <c r="BA523" s="9"/>
    </row>
    <row r="524" spans="1:53" ht="14.5" outlineLevel="1" x14ac:dyDescent="0.35">
      <c r="A524" s="7"/>
      <c r="B524" s="8"/>
      <c r="C524" s="18"/>
      <c r="D524" s="18"/>
      <c r="E524" s="18"/>
      <c r="F524" s="27"/>
      <c r="G524" s="27" t="s">
        <v>804</v>
      </c>
      <c r="H524" t="s">
        <v>766</v>
      </c>
      <c r="I524" t="s">
        <v>1246</v>
      </c>
      <c r="J524" t="s">
        <v>1247</v>
      </c>
      <c r="K524" t="s">
        <v>768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0</v>
      </c>
      <c r="I536" s="232">
        <f t="shared" si="125"/>
        <v>1</v>
      </c>
      <c r="J536" s="232">
        <f t="shared" si="125"/>
        <v>1</v>
      </c>
      <c r="K536" s="232">
        <f t="shared" si="125"/>
        <v>1</v>
      </c>
      <c r="L536" s="742" cm="1">
        <f t="array" ref="L536">INDEX($H536:$K536,0,MATCH(L$524,$H$524:$K$524,0))*HLOOKUP(L$523,$J$520:$R$521,2)</f>
        <v>0</v>
      </c>
      <c r="M536" s="742" cm="1">
        <f t="array" ref="M536">INDEX($H536:$K536,0,MATCH(M$524,$H$524:$K$524,0))*HLOOKUP(M$523,$J$520:$R$521,2)</f>
        <v>1</v>
      </c>
      <c r="N536" s="742" cm="1">
        <f t="array" ref="N536">INDEX($H536:$K536,0,MATCH(N$524,$H$524:$K$524,0))*HLOOKUP(N$523,$J$520:$R$521,2)</f>
        <v>1</v>
      </c>
      <c r="O536" s="742" cm="1">
        <f t="array" ref="O536">INDEX($H536:$K536,0,MATCH(O$524,$H$524:$K$524,0))*HLOOKUP(O$523,$J$520:$R$521,2)</f>
        <v>1</v>
      </c>
      <c r="P536" s="742" cm="1">
        <f t="array" ref="P536">INDEX($H536:$K536,0,MATCH(P$524,$H$524:$K$524,0))*HLOOKUP(P$523,$J$520:$R$521,2)</f>
        <v>0</v>
      </c>
      <c r="Q536" s="742" cm="1">
        <f t="array" ref="Q536">INDEX($H536:$K536,0,MATCH(Q$524,$H$524:$K$524,0))*HLOOKUP(Q$523,$J$520:$R$521,2)</f>
        <v>1</v>
      </c>
      <c r="R536" s="742" cm="1">
        <f t="array" ref="R536">INDEX($H536:$K536,0,MATCH(R$524,$H$524:$K$524,0))*HLOOKUP(R$523,$J$520:$R$521,2)</f>
        <v>1</v>
      </c>
      <c r="S536" s="742" cm="1">
        <f t="array" ref="S536">INDEX($H536:$K536,0,MATCH(S$524,$H$524:$K$524,0))*HLOOKUP(S$523,$J$520:$R$521,2)</f>
        <v>1</v>
      </c>
      <c r="T536" s="742" cm="1">
        <f t="array" ref="T536">INDEX($H536:$K536,0,MATCH(T$524,$H$524:$K$524,0))*HLOOKUP(T$523,$J$520:$R$521,2)</f>
        <v>0</v>
      </c>
      <c r="U536" s="742" cm="1">
        <f t="array" ref="U536">INDEX($H536:$K536,0,MATCH(U$524,$H$524:$K$524,0))*HLOOKUP(U$523,$J$520:$R$521,2)</f>
        <v>1</v>
      </c>
      <c r="V536" s="742" cm="1">
        <f t="array" ref="V536">INDEX($H536:$K536,0,MATCH(V$524,$H$524:$K$524,0))*HLOOKUP(V$523,$J$520:$R$521,2)</f>
        <v>1</v>
      </c>
      <c r="W536" s="742" cm="1">
        <f t="array" ref="W536">INDEX($H536:$K536,0,MATCH(W$524,$H$524:$K$524,0))*HLOOKUP(W$523,$J$520:$R$521,2)</f>
        <v>1</v>
      </c>
      <c r="X536" s="742" cm="1">
        <f t="array" ref="X536">INDEX($H536:$K536,0,MATCH(X$524,$H$524:$K$524,0))*HLOOKUP(X$523,$J$520:$R$521,2)</f>
        <v>0</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1</v>
      </c>
      <c r="AB536" s="742" cm="1">
        <f t="array" ref="AB536">INDEX($H536:$K536,0,MATCH(AB$524,$H$524:$K$524,0))*HLOOKUP(AB$523,$J$520:$R$521,2)</f>
        <v>0</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1</v>
      </c>
      <c r="AF536" s="742" cm="1">
        <f t="array" ref="AF536">INDEX($H536:$K536,0,MATCH(AF$524,$H$524:$K$524,0))*HLOOKUP(AF$523,$J$520:$R$521,2)</f>
        <v>0</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1</v>
      </c>
      <c r="AJ536" s="742" cm="1">
        <f t="array" ref="AJ536">INDEX($H536:$K536,0,MATCH(AJ$524,$H$524:$K$524,0))*HLOOKUP(AJ$523,$J$520:$R$521,2)</f>
        <v>0</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1</v>
      </c>
      <c r="AN536" s="742" cm="1">
        <f t="array" ref="AN536">INDEX($H536:$K536,0,MATCH(AN$524,$H$524:$K$524,0))*HLOOKUP(AN$523,$J$520:$R$521,2)</f>
        <v>0</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1</v>
      </c>
      <c r="AR536" s="742" cm="1">
        <f t="array" ref="AR536">INDEX($H536:$K536,0,MATCH(AR$524,$H$524:$K$524,0))*HLOOKUP(AR$523,$J$520:$R$521,2)</f>
        <v>0</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1</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0</v>
      </c>
      <c r="I537" s="232">
        <f t="shared" si="125"/>
        <v>1</v>
      </c>
      <c r="J537" s="232">
        <f t="shared" si="125"/>
        <v>1</v>
      </c>
      <c r="K537" s="232">
        <f t="shared" si="125"/>
        <v>1</v>
      </c>
      <c r="L537" s="742" cm="1">
        <f t="array" ref="L537">INDEX($H537:$K537,0,MATCH(L$524,$H$524:$K$524,0))*HLOOKUP(L$523,$J$520:$R$521,2)</f>
        <v>0</v>
      </c>
      <c r="M537" s="742" cm="1">
        <f t="array" ref="M537">INDEX($H537:$K537,0,MATCH(M$524,$H$524:$K$524,0))*HLOOKUP(M$523,$J$520:$R$521,2)</f>
        <v>1</v>
      </c>
      <c r="N537" s="742" cm="1">
        <f t="array" ref="N537">INDEX($H537:$K537,0,MATCH(N$524,$H$524:$K$524,0))*HLOOKUP(N$523,$J$520:$R$521,2)</f>
        <v>1</v>
      </c>
      <c r="O537" s="742" cm="1">
        <f t="array" ref="O537">INDEX($H537:$K537,0,MATCH(O$524,$H$524:$K$524,0))*HLOOKUP(O$523,$J$520:$R$521,2)</f>
        <v>1</v>
      </c>
      <c r="P537" s="742" cm="1">
        <f t="array" ref="P537">INDEX($H537:$K537,0,MATCH(P$524,$H$524:$K$524,0))*HLOOKUP(P$523,$J$520:$R$521,2)</f>
        <v>0</v>
      </c>
      <c r="Q537" s="742" cm="1">
        <f t="array" ref="Q537">INDEX($H537:$K537,0,MATCH(Q$524,$H$524:$K$524,0))*HLOOKUP(Q$523,$J$520:$R$521,2)</f>
        <v>1</v>
      </c>
      <c r="R537" s="742" cm="1">
        <f t="array" ref="R537">INDEX($H537:$K537,0,MATCH(R$524,$H$524:$K$524,0))*HLOOKUP(R$523,$J$520:$R$521,2)</f>
        <v>1</v>
      </c>
      <c r="S537" s="742" cm="1">
        <f t="array" ref="S537">INDEX($H537:$K537,0,MATCH(S$524,$H$524:$K$524,0))*HLOOKUP(S$523,$J$520:$R$521,2)</f>
        <v>1</v>
      </c>
      <c r="T537" s="742" cm="1">
        <f t="array" ref="T537">INDEX($H537:$K537,0,MATCH(T$524,$H$524:$K$524,0))*HLOOKUP(T$523,$J$520:$R$521,2)</f>
        <v>0</v>
      </c>
      <c r="U537" s="742" cm="1">
        <f t="array" ref="U537">INDEX($H537:$K537,0,MATCH(U$524,$H$524:$K$524,0))*HLOOKUP(U$523,$J$520:$R$521,2)</f>
        <v>1</v>
      </c>
      <c r="V537" s="742" cm="1">
        <f t="array" ref="V537">INDEX($H537:$K537,0,MATCH(V$524,$H$524:$K$524,0))*HLOOKUP(V$523,$J$520:$R$521,2)</f>
        <v>1</v>
      </c>
      <c r="W537" s="742" cm="1">
        <f t="array" ref="W537">INDEX($H537:$K537,0,MATCH(W$524,$H$524:$K$524,0))*HLOOKUP(W$523,$J$520:$R$521,2)</f>
        <v>1</v>
      </c>
      <c r="X537" s="742" cm="1">
        <f t="array" ref="X537">INDEX($H537:$K537,0,MATCH(X$524,$H$524:$K$524,0))*HLOOKUP(X$523,$J$520:$R$521,2)</f>
        <v>0</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1</v>
      </c>
      <c r="AB537" s="742" cm="1">
        <f t="array" ref="AB537">INDEX($H537:$K537,0,MATCH(AB$524,$H$524:$K$524,0))*HLOOKUP(AB$523,$J$520:$R$521,2)</f>
        <v>0</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1</v>
      </c>
      <c r="AF537" s="742" cm="1">
        <f t="array" ref="AF537">INDEX($H537:$K537,0,MATCH(AF$524,$H$524:$K$524,0))*HLOOKUP(AF$523,$J$520:$R$521,2)</f>
        <v>0</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1</v>
      </c>
      <c r="AJ537" s="742" cm="1">
        <f t="array" ref="AJ537">INDEX($H537:$K537,0,MATCH(AJ$524,$H$524:$K$524,0))*HLOOKUP(AJ$523,$J$520:$R$521,2)</f>
        <v>0</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1</v>
      </c>
      <c r="AN537" s="742" cm="1">
        <f t="array" ref="AN537">INDEX($H537:$K537,0,MATCH(AN$524,$H$524:$K$524,0))*HLOOKUP(AN$523,$J$520:$R$521,2)</f>
        <v>0</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1</v>
      </c>
      <c r="AR537" s="742" cm="1">
        <f t="array" ref="AR537">INDEX($H537:$K537,0,MATCH(AR$524,$H$524:$K$524,0))*HLOOKUP(AR$523,$J$520:$R$521,2)</f>
        <v>0</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1</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0</v>
      </c>
      <c r="I538" s="232">
        <f t="shared" si="125"/>
        <v>1</v>
      </c>
      <c r="J538" s="232">
        <f t="shared" si="125"/>
        <v>1</v>
      </c>
      <c r="K538" s="232">
        <f t="shared" si="125"/>
        <v>1</v>
      </c>
      <c r="L538" s="742" cm="1">
        <f t="array" ref="L538">INDEX($H538:$K538,0,MATCH(L$524,$H$524:$K$524,0))*HLOOKUP(L$523,$J$520:$R$521,2)</f>
        <v>0</v>
      </c>
      <c r="M538" s="742" cm="1">
        <f t="array" ref="M538">INDEX($H538:$K538,0,MATCH(M$524,$H$524:$K$524,0))*HLOOKUP(M$523,$J$520:$R$521,2)</f>
        <v>1</v>
      </c>
      <c r="N538" s="742" cm="1">
        <f t="array" ref="N538">INDEX($H538:$K538,0,MATCH(N$524,$H$524:$K$524,0))*HLOOKUP(N$523,$J$520:$R$521,2)</f>
        <v>1</v>
      </c>
      <c r="O538" s="742" cm="1">
        <f t="array" ref="O538">INDEX($H538:$K538,0,MATCH(O$524,$H$524:$K$524,0))*HLOOKUP(O$523,$J$520:$R$521,2)</f>
        <v>1</v>
      </c>
      <c r="P538" s="742" cm="1">
        <f t="array" ref="P538">INDEX($H538:$K538,0,MATCH(P$524,$H$524:$K$524,0))*HLOOKUP(P$523,$J$520:$R$521,2)</f>
        <v>0</v>
      </c>
      <c r="Q538" s="742" cm="1">
        <f t="array" ref="Q538">INDEX($H538:$K538,0,MATCH(Q$524,$H$524:$K$524,0))*HLOOKUP(Q$523,$J$520:$R$521,2)</f>
        <v>1</v>
      </c>
      <c r="R538" s="742" cm="1">
        <f t="array" ref="R538">INDEX($H538:$K538,0,MATCH(R$524,$H$524:$K$524,0))*HLOOKUP(R$523,$J$520:$R$521,2)</f>
        <v>1</v>
      </c>
      <c r="S538" s="742" cm="1">
        <f t="array" ref="S538">INDEX($H538:$K538,0,MATCH(S$524,$H$524:$K$524,0))*HLOOKUP(S$523,$J$520:$R$521,2)</f>
        <v>1</v>
      </c>
      <c r="T538" s="742" cm="1">
        <f t="array" ref="T538">INDEX($H538:$K538,0,MATCH(T$524,$H$524:$K$524,0))*HLOOKUP(T$523,$J$520:$R$521,2)</f>
        <v>0</v>
      </c>
      <c r="U538" s="742" cm="1">
        <f t="array" ref="U538">INDEX($H538:$K538,0,MATCH(U$524,$H$524:$K$524,0))*HLOOKUP(U$523,$J$520:$R$521,2)</f>
        <v>1</v>
      </c>
      <c r="V538" s="742" cm="1">
        <f t="array" ref="V538">INDEX($H538:$K538,0,MATCH(V$524,$H$524:$K$524,0))*HLOOKUP(V$523,$J$520:$R$521,2)</f>
        <v>1</v>
      </c>
      <c r="W538" s="742" cm="1">
        <f t="array" ref="W538">INDEX($H538:$K538,0,MATCH(W$524,$H$524:$K$524,0))*HLOOKUP(W$523,$J$520:$R$521,2)</f>
        <v>1</v>
      </c>
      <c r="X538" s="742" cm="1">
        <f t="array" ref="X538">INDEX($H538:$K538,0,MATCH(X$524,$H$524:$K$524,0))*HLOOKUP(X$523,$J$520:$R$521,2)</f>
        <v>0</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1</v>
      </c>
      <c r="AB538" s="742" cm="1">
        <f t="array" ref="AB538">INDEX($H538:$K538,0,MATCH(AB$524,$H$524:$K$524,0))*HLOOKUP(AB$523,$J$520:$R$521,2)</f>
        <v>0</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1</v>
      </c>
      <c r="AF538" s="742" cm="1">
        <f t="array" ref="AF538">INDEX($H538:$K538,0,MATCH(AF$524,$H$524:$K$524,0))*HLOOKUP(AF$523,$J$520:$R$521,2)</f>
        <v>0</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1</v>
      </c>
      <c r="AJ538" s="742" cm="1">
        <f t="array" ref="AJ538">INDEX($H538:$K538,0,MATCH(AJ$524,$H$524:$K$524,0))*HLOOKUP(AJ$523,$J$520:$R$521,2)</f>
        <v>0</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1</v>
      </c>
      <c r="AN538" s="742" cm="1">
        <f t="array" ref="AN538">INDEX($H538:$K538,0,MATCH(AN$524,$H$524:$K$524,0))*HLOOKUP(AN$523,$J$520:$R$521,2)</f>
        <v>0</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1</v>
      </c>
      <c r="AR538" s="742" cm="1">
        <f t="array" ref="AR538">INDEX($H538:$K538,0,MATCH(AR$524,$H$524:$K$524,0))*HLOOKUP(AR$523,$J$520:$R$521,2)</f>
        <v>0</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1</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0</v>
      </c>
      <c r="I539" s="232">
        <f t="shared" si="125"/>
        <v>1</v>
      </c>
      <c r="J539" s="232">
        <f t="shared" si="125"/>
        <v>1</v>
      </c>
      <c r="K539" s="232">
        <f t="shared" si="125"/>
        <v>1</v>
      </c>
      <c r="L539" s="742" cm="1">
        <f t="array" ref="L539">INDEX($H539:$K539,0,MATCH(L$524,$H$524:$K$524,0))*HLOOKUP(L$523,$J$520:$R$521,2)</f>
        <v>0</v>
      </c>
      <c r="M539" s="742" cm="1">
        <f t="array" ref="M539">INDEX($H539:$K539,0,MATCH(M$524,$H$524:$K$524,0))*HLOOKUP(M$523,$J$520:$R$521,2)</f>
        <v>1</v>
      </c>
      <c r="N539" s="742" cm="1">
        <f t="array" ref="N539">INDEX($H539:$K539,0,MATCH(N$524,$H$524:$K$524,0))*HLOOKUP(N$523,$J$520:$R$521,2)</f>
        <v>1</v>
      </c>
      <c r="O539" s="742" cm="1">
        <f t="array" ref="O539">INDEX($H539:$K539,0,MATCH(O$524,$H$524:$K$524,0))*HLOOKUP(O$523,$J$520:$R$521,2)</f>
        <v>1</v>
      </c>
      <c r="P539" s="742" cm="1">
        <f t="array" ref="P539">INDEX($H539:$K539,0,MATCH(P$524,$H$524:$K$524,0))*HLOOKUP(P$523,$J$520:$R$521,2)</f>
        <v>0</v>
      </c>
      <c r="Q539" s="742" cm="1">
        <f t="array" ref="Q539">INDEX($H539:$K539,0,MATCH(Q$524,$H$524:$K$524,0))*HLOOKUP(Q$523,$J$520:$R$521,2)</f>
        <v>1</v>
      </c>
      <c r="R539" s="742" cm="1">
        <f t="array" ref="R539">INDEX($H539:$K539,0,MATCH(R$524,$H$524:$K$524,0))*HLOOKUP(R$523,$J$520:$R$521,2)</f>
        <v>1</v>
      </c>
      <c r="S539" s="742" cm="1">
        <f t="array" ref="S539">INDEX($H539:$K539,0,MATCH(S$524,$H$524:$K$524,0))*HLOOKUP(S$523,$J$520:$R$521,2)</f>
        <v>1</v>
      </c>
      <c r="T539" s="742" cm="1">
        <f t="array" ref="T539">INDEX($H539:$K539,0,MATCH(T$524,$H$524:$K$524,0))*HLOOKUP(T$523,$J$520:$R$521,2)</f>
        <v>0</v>
      </c>
      <c r="U539" s="742" cm="1">
        <f t="array" ref="U539">INDEX($H539:$K539,0,MATCH(U$524,$H$524:$K$524,0))*HLOOKUP(U$523,$J$520:$R$521,2)</f>
        <v>1</v>
      </c>
      <c r="V539" s="742" cm="1">
        <f t="array" ref="V539">INDEX($H539:$K539,0,MATCH(V$524,$H$524:$K$524,0))*HLOOKUP(V$523,$J$520:$R$521,2)</f>
        <v>1</v>
      </c>
      <c r="W539" s="742" cm="1">
        <f t="array" ref="W539">INDEX($H539:$K539,0,MATCH(W$524,$H$524:$K$524,0))*HLOOKUP(W$523,$J$520:$R$521,2)</f>
        <v>1</v>
      </c>
      <c r="X539" s="742" cm="1">
        <f t="array" ref="X539">INDEX($H539:$K539,0,MATCH(X$524,$H$524:$K$524,0))*HLOOKUP(X$523,$J$520:$R$521,2)</f>
        <v>0</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1</v>
      </c>
      <c r="AB539" s="742" cm="1">
        <f t="array" ref="AB539">INDEX($H539:$K539,0,MATCH(AB$524,$H$524:$K$524,0))*HLOOKUP(AB$523,$J$520:$R$521,2)</f>
        <v>0</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1</v>
      </c>
      <c r="AF539" s="742" cm="1">
        <f t="array" ref="AF539">INDEX($H539:$K539,0,MATCH(AF$524,$H$524:$K$524,0))*HLOOKUP(AF$523,$J$520:$R$521,2)</f>
        <v>0</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1</v>
      </c>
      <c r="AJ539" s="742" cm="1">
        <f t="array" ref="AJ539">INDEX($H539:$K539,0,MATCH(AJ$524,$H$524:$K$524,0))*HLOOKUP(AJ$523,$J$520:$R$521,2)</f>
        <v>0</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1</v>
      </c>
      <c r="AN539" s="742" cm="1">
        <f t="array" ref="AN539">INDEX($H539:$K539,0,MATCH(AN$524,$H$524:$K$524,0))*HLOOKUP(AN$523,$J$520:$R$521,2)</f>
        <v>0</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1</v>
      </c>
      <c r="AR539" s="742" cm="1">
        <f t="array" ref="AR539">INDEX($H539:$K539,0,MATCH(AR$524,$H$524:$K$524,0))*HLOOKUP(AR$523,$J$520:$R$521,2)</f>
        <v>0</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1</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0</v>
      </c>
      <c r="I540" s="232">
        <f t="shared" si="125"/>
        <v>1</v>
      </c>
      <c r="J540" s="232">
        <f t="shared" si="125"/>
        <v>0</v>
      </c>
      <c r="K540" s="232">
        <f t="shared" si="125"/>
        <v>0</v>
      </c>
      <c r="L540" s="742" cm="1">
        <f t="array" ref="L540">INDEX($H540:$K540,0,MATCH(L$524,$H$524:$K$524,0))*HLOOKUP(L$523,$J$520:$R$521,2)</f>
        <v>0</v>
      </c>
      <c r="M540" s="742" cm="1">
        <f t="array" ref="M540">INDEX($H540:$K540,0,MATCH(M$524,$H$524:$K$524,0))*HLOOKUP(M$523,$J$520:$R$521,2)</f>
        <v>1</v>
      </c>
      <c r="N540" s="742" cm="1">
        <f t="array" ref="N540">INDEX($H540:$K540,0,MATCH(N$524,$H$524:$K$524,0))*HLOOKUP(N$523,$J$520:$R$521,2)</f>
        <v>0</v>
      </c>
      <c r="O540" s="742" cm="1">
        <f t="array" ref="O540">INDEX($H540:$K540,0,MATCH(O$524,$H$524:$K$524,0))*HLOOKUP(O$523,$J$520:$R$521,2)</f>
        <v>0</v>
      </c>
      <c r="P540" s="742" cm="1">
        <f t="array" ref="P540">INDEX($H540:$K540,0,MATCH(P$524,$H$524:$K$524,0))*HLOOKUP(P$523,$J$520:$R$521,2)</f>
        <v>0</v>
      </c>
      <c r="Q540" s="742" cm="1">
        <f t="array" ref="Q540">INDEX($H540:$K540,0,MATCH(Q$524,$H$524:$K$524,0))*HLOOKUP(Q$523,$J$520:$R$521,2)</f>
        <v>1</v>
      </c>
      <c r="R540" s="742" cm="1">
        <f t="array" ref="R540">INDEX($H540:$K540,0,MATCH(R$524,$H$524:$K$524,0))*HLOOKUP(R$523,$J$520:$R$521,2)</f>
        <v>0</v>
      </c>
      <c r="S540" s="742" cm="1">
        <f t="array" ref="S540">INDEX($H540:$K540,0,MATCH(S$524,$H$524:$K$524,0))*HLOOKUP(S$523,$J$520:$R$521,2)</f>
        <v>0</v>
      </c>
      <c r="T540" s="742" cm="1">
        <f t="array" ref="T540">INDEX($H540:$K540,0,MATCH(T$524,$H$524:$K$524,0))*HLOOKUP(T$523,$J$520:$R$521,2)</f>
        <v>0</v>
      </c>
      <c r="U540" s="742" cm="1">
        <f t="array" ref="U540">INDEX($H540:$K540,0,MATCH(U$524,$H$524:$K$524,0))*HLOOKUP(U$523,$J$520:$R$521,2)</f>
        <v>1</v>
      </c>
      <c r="V540" s="742" cm="1">
        <f t="array" ref="V540">INDEX($H540:$K540,0,MATCH(V$524,$H$524:$K$524,0))*HLOOKUP(V$523,$J$520:$R$521,2)</f>
        <v>0</v>
      </c>
      <c r="W540" s="742" cm="1">
        <f t="array" ref="W540">INDEX($H540:$K540,0,MATCH(W$524,$H$524:$K$524,0))*HLOOKUP(W$523,$J$520:$R$521,2)</f>
        <v>0</v>
      </c>
      <c r="X540" s="742" cm="1">
        <f t="array" ref="X540">INDEX($H540:$K540,0,MATCH(X$524,$H$524:$K$524,0))*HLOOKUP(X$523,$J$520:$R$521,2)</f>
        <v>0</v>
      </c>
      <c r="Y540" s="742" cm="1">
        <f t="array" ref="Y540">INDEX($H540:$K540,0,MATCH(Y$524,$H$524:$K$524,0))*HLOOKUP(Y$523,$J$520:$R$521,2)</f>
        <v>1</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0</v>
      </c>
      <c r="AC540" s="742" cm="1">
        <f t="array" ref="AC540">INDEX($H540:$K540,0,MATCH(AC$524,$H$524:$K$524,0))*HLOOKUP(AC$523,$J$520:$R$521,2)</f>
        <v>1</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0</v>
      </c>
      <c r="AG540" s="742" cm="1">
        <f t="array" ref="AG540">INDEX($H540:$K540,0,MATCH(AG$524,$H$524:$K$524,0))*HLOOKUP(AG$523,$J$520:$R$521,2)</f>
        <v>1</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0</v>
      </c>
      <c r="AK540" s="742" cm="1">
        <f t="array" ref="AK540">INDEX($H540:$K540,0,MATCH(AK$524,$H$524:$K$524,0))*HLOOKUP(AK$523,$J$520:$R$521,2)</f>
        <v>1</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0</v>
      </c>
      <c r="AO540" s="742" cm="1">
        <f t="array" ref="AO540">INDEX($H540:$K540,0,MATCH(AO$524,$H$524:$K$524,0))*HLOOKUP(AO$523,$J$520:$R$521,2)</f>
        <v>1</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0</v>
      </c>
      <c r="AS540" s="742" cm="1">
        <f t="array" ref="AS540">INDEX($H540:$K540,0,MATCH(AS$524,$H$524:$K$524,0))*HLOOKUP(AS$523,$J$520:$R$521,2)</f>
        <v>1</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0</v>
      </c>
      <c r="I541" s="232">
        <f t="shared" si="125"/>
        <v>1</v>
      </c>
      <c r="J541" s="232">
        <f t="shared" si="125"/>
        <v>1</v>
      </c>
      <c r="K541" s="232">
        <f t="shared" si="125"/>
        <v>1</v>
      </c>
      <c r="L541" s="742" cm="1">
        <f t="array" ref="L541">INDEX($H541:$K541,0,MATCH(L$524,$H$524:$K$524,0))*HLOOKUP(L$523,$J$520:$R$521,2)</f>
        <v>0</v>
      </c>
      <c r="M541" s="742" cm="1">
        <f t="array" ref="M541">INDEX($H541:$K541,0,MATCH(M$524,$H$524:$K$524,0))*HLOOKUP(M$523,$J$520:$R$521,2)</f>
        <v>1</v>
      </c>
      <c r="N541" s="742" cm="1">
        <f t="array" ref="N541">INDEX($H541:$K541,0,MATCH(N$524,$H$524:$K$524,0))*HLOOKUP(N$523,$J$520:$R$521,2)</f>
        <v>1</v>
      </c>
      <c r="O541" s="742" cm="1">
        <f t="array" ref="O541">INDEX($H541:$K541,0,MATCH(O$524,$H$524:$K$524,0))*HLOOKUP(O$523,$J$520:$R$521,2)</f>
        <v>1</v>
      </c>
      <c r="P541" s="742" cm="1">
        <f t="array" ref="P541">INDEX($H541:$K541,0,MATCH(P$524,$H$524:$K$524,0))*HLOOKUP(P$523,$J$520:$R$521,2)</f>
        <v>0</v>
      </c>
      <c r="Q541" s="742" cm="1">
        <f t="array" ref="Q541">INDEX($H541:$K541,0,MATCH(Q$524,$H$524:$K$524,0))*HLOOKUP(Q$523,$J$520:$R$521,2)</f>
        <v>1</v>
      </c>
      <c r="R541" s="742" cm="1">
        <f t="array" ref="R541">INDEX($H541:$K541,0,MATCH(R$524,$H$524:$K$524,0))*HLOOKUP(R$523,$J$520:$R$521,2)</f>
        <v>1</v>
      </c>
      <c r="S541" s="742" cm="1">
        <f t="array" ref="S541">INDEX($H541:$K541,0,MATCH(S$524,$H$524:$K$524,0))*HLOOKUP(S$523,$J$520:$R$521,2)</f>
        <v>1</v>
      </c>
      <c r="T541" s="742" cm="1">
        <f t="array" ref="T541">INDEX($H541:$K541,0,MATCH(T$524,$H$524:$K$524,0))*HLOOKUP(T$523,$J$520:$R$521,2)</f>
        <v>0</v>
      </c>
      <c r="U541" s="742" cm="1">
        <f t="array" ref="U541">INDEX($H541:$K541,0,MATCH(U$524,$H$524:$K$524,0))*HLOOKUP(U$523,$J$520:$R$521,2)</f>
        <v>1</v>
      </c>
      <c r="V541" s="742" cm="1">
        <f t="array" ref="V541">INDEX($H541:$K541,0,MATCH(V$524,$H$524:$K$524,0))*HLOOKUP(V$523,$J$520:$R$521,2)</f>
        <v>1</v>
      </c>
      <c r="W541" s="742" cm="1">
        <f t="array" ref="W541">INDEX($H541:$K541,0,MATCH(W$524,$H$524:$K$524,0))*HLOOKUP(W$523,$J$520:$R$521,2)</f>
        <v>1</v>
      </c>
      <c r="X541" s="742" cm="1">
        <f t="array" ref="X541">INDEX($H541:$K541,0,MATCH(X$524,$H$524:$K$524,0))*HLOOKUP(X$523,$J$520:$R$521,2)</f>
        <v>0</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1</v>
      </c>
      <c r="AB541" s="742" cm="1">
        <f t="array" ref="AB541">INDEX($H541:$K541,0,MATCH(AB$524,$H$524:$K$524,0))*HLOOKUP(AB$523,$J$520:$R$521,2)</f>
        <v>0</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1</v>
      </c>
      <c r="AF541" s="742" cm="1">
        <f t="array" ref="AF541">INDEX($H541:$K541,0,MATCH(AF$524,$H$524:$K$524,0))*HLOOKUP(AF$523,$J$520:$R$521,2)</f>
        <v>0</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1</v>
      </c>
      <c r="AJ541" s="742" cm="1">
        <f t="array" ref="AJ541">INDEX($H541:$K541,0,MATCH(AJ$524,$H$524:$K$524,0))*HLOOKUP(AJ$523,$J$520:$R$521,2)</f>
        <v>0</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1</v>
      </c>
      <c r="AN541" s="742" cm="1">
        <f t="array" ref="AN541">INDEX($H541:$K541,0,MATCH(AN$524,$H$524:$K$524,0))*HLOOKUP(AN$523,$J$520:$R$521,2)</f>
        <v>0</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1</v>
      </c>
      <c r="AR541" s="742" cm="1">
        <f t="array" ref="AR541">INDEX($H541:$K541,0,MATCH(AR$524,$H$524:$K$524,0))*HLOOKUP(AR$523,$J$520:$R$521,2)</f>
        <v>0</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1</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0</v>
      </c>
      <c r="I542" s="232">
        <f t="shared" si="125"/>
        <v>1</v>
      </c>
      <c r="J542" s="232">
        <f t="shared" si="125"/>
        <v>1</v>
      </c>
      <c r="K542" s="232">
        <f t="shared" si="125"/>
        <v>1</v>
      </c>
      <c r="L542" s="742" cm="1">
        <f t="array" ref="L542">INDEX($H542:$K542,0,MATCH(L$524,$H$524:$K$524,0))*HLOOKUP(L$523,$J$520:$R$521,2)</f>
        <v>0</v>
      </c>
      <c r="M542" s="742" cm="1">
        <f t="array" ref="M542">INDEX($H542:$K542,0,MATCH(M$524,$H$524:$K$524,0))*HLOOKUP(M$523,$J$520:$R$521,2)</f>
        <v>1</v>
      </c>
      <c r="N542" s="742" cm="1">
        <f t="array" ref="N542">INDEX($H542:$K542,0,MATCH(N$524,$H$524:$K$524,0))*HLOOKUP(N$523,$J$520:$R$521,2)</f>
        <v>1</v>
      </c>
      <c r="O542" s="742" cm="1">
        <f t="array" ref="O542">INDEX($H542:$K542,0,MATCH(O$524,$H$524:$K$524,0))*HLOOKUP(O$523,$J$520:$R$521,2)</f>
        <v>1</v>
      </c>
      <c r="P542" s="742" cm="1">
        <f t="array" ref="P542">INDEX($H542:$K542,0,MATCH(P$524,$H$524:$K$524,0))*HLOOKUP(P$523,$J$520:$R$521,2)</f>
        <v>0</v>
      </c>
      <c r="Q542" s="742" cm="1">
        <f t="array" ref="Q542">INDEX($H542:$K542,0,MATCH(Q$524,$H$524:$K$524,0))*HLOOKUP(Q$523,$J$520:$R$521,2)</f>
        <v>1</v>
      </c>
      <c r="R542" s="742" cm="1">
        <f t="array" ref="R542">INDEX($H542:$K542,0,MATCH(R$524,$H$524:$K$524,0))*HLOOKUP(R$523,$J$520:$R$521,2)</f>
        <v>1</v>
      </c>
      <c r="S542" s="742" cm="1">
        <f t="array" ref="S542">INDEX($H542:$K542,0,MATCH(S$524,$H$524:$K$524,0))*HLOOKUP(S$523,$J$520:$R$521,2)</f>
        <v>1</v>
      </c>
      <c r="T542" s="742" cm="1">
        <f t="array" ref="T542">INDEX($H542:$K542,0,MATCH(T$524,$H$524:$K$524,0))*HLOOKUP(T$523,$J$520:$R$521,2)</f>
        <v>0</v>
      </c>
      <c r="U542" s="742" cm="1">
        <f t="array" ref="U542">INDEX($H542:$K542,0,MATCH(U$524,$H$524:$K$524,0))*HLOOKUP(U$523,$J$520:$R$521,2)</f>
        <v>1</v>
      </c>
      <c r="V542" s="742" cm="1">
        <f t="array" ref="V542">INDEX($H542:$K542,0,MATCH(V$524,$H$524:$K$524,0))*HLOOKUP(V$523,$J$520:$R$521,2)</f>
        <v>1</v>
      </c>
      <c r="W542" s="742" cm="1">
        <f t="array" ref="W542">INDEX($H542:$K542,0,MATCH(W$524,$H$524:$K$524,0))*HLOOKUP(W$523,$J$520:$R$521,2)</f>
        <v>1</v>
      </c>
      <c r="X542" s="742" cm="1">
        <f t="array" ref="X542">INDEX($H542:$K542,0,MATCH(X$524,$H$524:$K$524,0))*HLOOKUP(X$523,$J$520:$R$521,2)</f>
        <v>0</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1</v>
      </c>
      <c r="AB542" s="742" cm="1">
        <f t="array" ref="AB542">INDEX($H542:$K542,0,MATCH(AB$524,$H$524:$K$524,0))*HLOOKUP(AB$523,$J$520:$R$521,2)</f>
        <v>0</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1</v>
      </c>
      <c r="AF542" s="742" cm="1">
        <f t="array" ref="AF542">INDEX($H542:$K542,0,MATCH(AF$524,$H$524:$K$524,0))*HLOOKUP(AF$523,$J$520:$R$521,2)</f>
        <v>0</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1</v>
      </c>
      <c r="AJ542" s="742" cm="1">
        <f t="array" ref="AJ542">INDEX($H542:$K542,0,MATCH(AJ$524,$H$524:$K$524,0))*HLOOKUP(AJ$523,$J$520:$R$521,2)</f>
        <v>0</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1</v>
      </c>
      <c r="AN542" s="742" cm="1">
        <f t="array" ref="AN542">INDEX($H542:$K542,0,MATCH(AN$524,$H$524:$K$524,0))*HLOOKUP(AN$523,$J$520:$R$521,2)</f>
        <v>0</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1</v>
      </c>
      <c r="AR542" s="742" cm="1">
        <f t="array" ref="AR542">INDEX($H542:$K542,0,MATCH(AR$524,$H$524:$K$524,0))*HLOOKUP(AR$523,$J$520:$R$521,2)</f>
        <v>0</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1</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0</v>
      </c>
      <c r="I543" s="232">
        <f t="shared" si="125"/>
        <v>1</v>
      </c>
      <c r="J543" s="232">
        <f t="shared" si="125"/>
        <v>1</v>
      </c>
      <c r="K543" s="232">
        <f t="shared" si="125"/>
        <v>1</v>
      </c>
      <c r="L543" s="742" cm="1">
        <f t="array" ref="L543">INDEX($H543:$K543,0,MATCH(L$524,$H$524:$K$524,0))*HLOOKUP(L$523,$J$520:$R$521,2)</f>
        <v>0</v>
      </c>
      <c r="M543" s="742" cm="1">
        <f t="array" ref="M543">INDEX($H543:$K543,0,MATCH(M$524,$H$524:$K$524,0))*HLOOKUP(M$523,$J$520:$R$521,2)</f>
        <v>1</v>
      </c>
      <c r="N543" s="742" cm="1">
        <f t="array" ref="N543">INDEX($H543:$K543,0,MATCH(N$524,$H$524:$K$524,0))*HLOOKUP(N$523,$J$520:$R$521,2)</f>
        <v>1</v>
      </c>
      <c r="O543" s="742" cm="1">
        <f t="array" ref="O543">INDEX($H543:$K543,0,MATCH(O$524,$H$524:$K$524,0))*HLOOKUP(O$523,$J$520:$R$521,2)</f>
        <v>1</v>
      </c>
      <c r="P543" s="742" cm="1">
        <f t="array" ref="P543">INDEX($H543:$K543,0,MATCH(P$524,$H$524:$K$524,0))*HLOOKUP(P$523,$J$520:$R$521,2)</f>
        <v>0</v>
      </c>
      <c r="Q543" s="742" cm="1">
        <f t="array" ref="Q543">INDEX($H543:$K543,0,MATCH(Q$524,$H$524:$K$524,0))*HLOOKUP(Q$523,$J$520:$R$521,2)</f>
        <v>1</v>
      </c>
      <c r="R543" s="742" cm="1">
        <f t="array" ref="R543">INDEX($H543:$K543,0,MATCH(R$524,$H$524:$K$524,0))*HLOOKUP(R$523,$J$520:$R$521,2)</f>
        <v>1</v>
      </c>
      <c r="S543" s="742" cm="1">
        <f t="array" ref="S543">INDEX($H543:$K543,0,MATCH(S$524,$H$524:$K$524,0))*HLOOKUP(S$523,$J$520:$R$521,2)</f>
        <v>1</v>
      </c>
      <c r="T543" s="742" cm="1">
        <f t="array" ref="T543">INDEX($H543:$K543,0,MATCH(T$524,$H$524:$K$524,0))*HLOOKUP(T$523,$J$520:$R$521,2)</f>
        <v>0</v>
      </c>
      <c r="U543" s="742" cm="1">
        <f t="array" ref="U543">INDEX($H543:$K543,0,MATCH(U$524,$H$524:$K$524,0))*HLOOKUP(U$523,$J$520:$R$521,2)</f>
        <v>1</v>
      </c>
      <c r="V543" s="742" cm="1">
        <f t="array" ref="V543">INDEX($H543:$K543,0,MATCH(V$524,$H$524:$K$524,0))*HLOOKUP(V$523,$J$520:$R$521,2)</f>
        <v>1</v>
      </c>
      <c r="W543" s="742" cm="1">
        <f t="array" ref="W543">INDEX($H543:$K543,0,MATCH(W$524,$H$524:$K$524,0))*HLOOKUP(W$523,$J$520:$R$521,2)</f>
        <v>1</v>
      </c>
      <c r="X543" s="742" cm="1">
        <f t="array" ref="X543">INDEX($H543:$K543,0,MATCH(X$524,$H$524:$K$524,0))*HLOOKUP(X$523,$J$520:$R$521,2)</f>
        <v>0</v>
      </c>
      <c r="Y543" s="742" cm="1">
        <f t="array" ref="Y543">INDEX($H543:$K543,0,MATCH(Y$524,$H$524:$K$524,0))*HLOOKUP(Y$523,$J$520:$R$521,2)</f>
        <v>1</v>
      </c>
      <c r="Z543" s="742" cm="1">
        <f t="array" ref="Z543">INDEX($H543:$K543,0,MATCH(Z$524,$H$524:$K$524,0))*HLOOKUP(Z$523,$J$520:$R$521,2)</f>
        <v>1</v>
      </c>
      <c r="AA543" s="742" cm="1">
        <f t="array" ref="AA543">INDEX($H543:$K543,0,MATCH(AA$524,$H$524:$K$524,0))*HLOOKUP(AA$523,$J$520:$R$521,2)</f>
        <v>1</v>
      </c>
      <c r="AB543" s="742" cm="1">
        <f t="array" ref="AB543">INDEX($H543:$K543,0,MATCH(AB$524,$H$524:$K$524,0))*HLOOKUP(AB$523,$J$520:$R$521,2)</f>
        <v>0</v>
      </c>
      <c r="AC543" s="742" cm="1">
        <f t="array" ref="AC543">INDEX($H543:$K543,0,MATCH(AC$524,$H$524:$K$524,0))*HLOOKUP(AC$523,$J$520:$R$521,2)</f>
        <v>1</v>
      </c>
      <c r="AD543" s="742" cm="1">
        <f t="array" ref="AD543">INDEX($H543:$K543,0,MATCH(AD$524,$H$524:$K$524,0))*HLOOKUP(AD$523,$J$520:$R$521,2)</f>
        <v>1</v>
      </c>
      <c r="AE543" s="742" cm="1">
        <f t="array" ref="AE543">INDEX($H543:$K543,0,MATCH(AE$524,$H$524:$K$524,0))*HLOOKUP(AE$523,$J$520:$R$521,2)</f>
        <v>1</v>
      </c>
      <c r="AF543" s="742" cm="1">
        <f t="array" ref="AF543">INDEX($H543:$K543,0,MATCH(AF$524,$H$524:$K$524,0))*HLOOKUP(AF$523,$J$520:$R$521,2)</f>
        <v>0</v>
      </c>
      <c r="AG543" s="742" cm="1">
        <f t="array" ref="AG543">INDEX($H543:$K543,0,MATCH(AG$524,$H$524:$K$524,0))*HLOOKUP(AG$523,$J$520:$R$521,2)</f>
        <v>1</v>
      </c>
      <c r="AH543" s="742" cm="1">
        <f t="array" ref="AH543">INDEX($H543:$K543,0,MATCH(AH$524,$H$524:$K$524,0))*HLOOKUP(AH$523,$J$520:$R$521,2)</f>
        <v>1</v>
      </c>
      <c r="AI543" s="742" cm="1">
        <f t="array" ref="AI543">INDEX($H543:$K543,0,MATCH(AI$524,$H$524:$K$524,0))*HLOOKUP(AI$523,$J$520:$R$521,2)</f>
        <v>1</v>
      </c>
      <c r="AJ543" s="742" cm="1">
        <f t="array" ref="AJ543">INDEX($H543:$K543,0,MATCH(AJ$524,$H$524:$K$524,0))*HLOOKUP(AJ$523,$J$520:$R$521,2)</f>
        <v>0</v>
      </c>
      <c r="AK543" s="742" cm="1">
        <f t="array" ref="AK543">INDEX($H543:$K543,0,MATCH(AK$524,$H$524:$K$524,0))*HLOOKUP(AK$523,$J$520:$R$521,2)</f>
        <v>1</v>
      </c>
      <c r="AL543" s="742" cm="1">
        <f t="array" ref="AL543">INDEX($H543:$K543,0,MATCH(AL$524,$H$524:$K$524,0))*HLOOKUP(AL$523,$J$520:$R$521,2)</f>
        <v>1</v>
      </c>
      <c r="AM543" s="742" cm="1">
        <f t="array" ref="AM543">INDEX($H543:$K543,0,MATCH(AM$524,$H$524:$K$524,0))*HLOOKUP(AM$523,$J$520:$R$521,2)</f>
        <v>1</v>
      </c>
      <c r="AN543" s="742" cm="1">
        <f t="array" ref="AN543">INDEX($H543:$K543,0,MATCH(AN$524,$H$524:$K$524,0))*HLOOKUP(AN$523,$J$520:$R$521,2)</f>
        <v>0</v>
      </c>
      <c r="AO543" s="742" cm="1">
        <f t="array" ref="AO543">INDEX($H543:$K543,0,MATCH(AO$524,$H$524:$K$524,0))*HLOOKUP(AO$523,$J$520:$R$521,2)</f>
        <v>1</v>
      </c>
      <c r="AP543" s="742" cm="1">
        <f t="array" ref="AP543">INDEX($H543:$K543,0,MATCH(AP$524,$H$524:$K$524,0))*HLOOKUP(AP$523,$J$520:$R$521,2)</f>
        <v>1</v>
      </c>
      <c r="AQ543" s="742" cm="1">
        <f t="array" ref="AQ543">INDEX($H543:$K543,0,MATCH(AQ$524,$H$524:$K$524,0))*HLOOKUP(AQ$523,$J$520:$R$521,2)</f>
        <v>1</v>
      </c>
      <c r="AR543" s="742" cm="1">
        <f t="array" ref="AR543">INDEX($H543:$K543,0,MATCH(AR$524,$H$524:$K$524,0))*HLOOKUP(AR$523,$J$520:$R$521,2)</f>
        <v>0</v>
      </c>
      <c r="AS543" s="742" cm="1">
        <f t="array" ref="AS543">INDEX($H543:$K543,0,MATCH(AS$524,$H$524:$K$524,0))*HLOOKUP(AS$523,$J$520:$R$521,2)</f>
        <v>1</v>
      </c>
      <c r="AT543" s="742" cm="1">
        <f t="array" ref="AT543">INDEX($H543:$K543,0,MATCH(AT$524,$H$524:$K$524,0))*HLOOKUP(AT$523,$J$520:$R$521,2)</f>
        <v>1</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0</v>
      </c>
      <c r="I547" s="232">
        <f t="shared" si="126"/>
        <v>1</v>
      </c>
      <c r="J547" s="232">
        <f t="shared" si="126"/>
        <v>1</v>
      </c>
      <c r="K547" s="232">
        <f t="shared" si="126"/>
        <v>1</v>
      </c>
      <c r="L547" s="742" cm="1">
        <f t="array" ref="L547">INDEX($H547:$K547,0,MATCH(L$524,$H$524:$K$524,0))*HLOOKUP(L$523,$J$520:$R$521,2)</f>
        <v>0</v>
      </c>
      <c r="M547" s="742" cm="1">
        <f t="array" ref="M547">INDEX($H547:$K547,0,MATCH(M$524,$H$524:$K$524,0))*HLOOKUP(M$523,$J$520:$R$521,2)</f>
        <v>1</v>
      </c>
      <c r="N547" s="742" cm="1">
        <f t="array" ref="N547">INDEX($H547:$K547,0,MATCH(N$524,$H$524:$K$524,0))*HLOOKUP(N$523,$J$520:$R$521,2)</f>
        <v>1</v>
      </c>
      <c r="O547" s="742" cm="1">
        <f t="array" ref="O547">INDEX($H547:$K547,0,MATCH(O$524,$H$524:$K$524,0))*HLOOKUP(O$523,$J$520:$R$521,2)</f>
        <v>1</v>
      </c>
      <c r="P547" s="742" cm="1">
        <f t="array" ref="P547">INDEX($H547:$K547,0,MATCH(P$524,$H$524:$K$524,0))*HLOOKUP(P$523,$J$520:$R$521,2)</f>
        <v>0</v>
      </c>
      <c r="Q547" s="742" cm="1">
        <f t="array" ref="Q547">INDEX($H547:$K547,0,MATCH(Q$524,$H$524:$K$524,0))*HLOOKUP(Q$523,$J$520:$R$521,2)</f>
        <v>1</v>
      </c>
      <c r="R547" s="742" cm="1">
        <f t="array" ref="R547">INDEX($H547:$K547,0,MATCH(R$524,$H$524:$K$524,0))*HLOOKUP(R$523,$J$520:$R$521,2)</f>
        <v>1</v>
      </c>
      <c r="S547" s="742" cm="1">
        <f t="array" ref="S547">INDEX($H547:$K547,0,MATCH(S$524,$H$524:$K$524,0))*HLOOKUP(S$523,$J$520:$R$521,2)</f>
        <v>1</v>
      </c>
      <c r="T547" s="742" cm="1">
        <f t="array" ref="T547">INDEX($H547:$K547,0,MATCH(T$524,$H$524:$K$524,0))*HLOOKUP(T$523,$J$520:$R$521,2)</f>
        <v>0</v>
      </c>
      <c r="U547" s="742" cm="1">
        <f t="array" ref="U547">INDEX($H547:$K547,0,MATCH(U$524,$H$524:$K$524,0))*HLOOKUP(U$523,$J$520:$R$521,2)</f>
        <v>1</v>
      </c>
      <c r="V547" s="742" cm="1">
        <f t="array" ref="V547">INDEX($H547:$K547,0,MATCH(V$524,$H$524:$K$524,0))*HLOOKUP(V$523,$J$520:$R$521,2)</f>
        <v>1</v>
      </c>
      <c r="W547" s="742" cm="1">
        <f t="array" ref="W547">INDEX($H547:$K547,0,MATCH(W$524,$H$524:$K$524,0))*HLOOKUP(W$523,$J$520:$R$521,2)</f>
        <v>1</v>
      </c>
      <c r="X547" s="742" cm="1">
        <f t="array" ref="X547">INDEX($H547:$K547,0,MATCH(X$524,$H$524:$K$524,0))*HLOOKUP(X$523,$J$520:$R$521,2)</f>
        <v>0</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1</v>
      </c>
      <c r="AB547" s="742" cm="1">
        <f t="array" ref="AB547">INDEX($H547:$K547,0,MATCH(AB$524,$H$524:$K$524,0))*HLOOKUP(AB$523,$J$520:$R$521,2)</f>
        <v>0</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1</v>
      </c>
      <c r="AF547" s="742" cm="1">
        <f t="array" ref="AF547">INDEX($H547:$K547,0,MATCH(AF$524,$H$524:$K$524,0))*HLOOKUP(AF$523,$J$520:$R$521,2)</f>
        <v>0</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1</v>
      </c>
      <c r="AJ547" s="742" cm="1">
        <f t="array" ref="AJ547">INDEX($H547:$K547,0,MATCH(AJ$524,$H$524:$K$524,0))*HLOOKUP(AJ$523,$J$520:$R$521,2)</f>
        <v>0</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1</v>
      </c>
      <c r="AN547" s="742" cm="1">
        <f t="array" ref="AN547">INDEX($H547:$K547,0,MATCH(AN$524,$H$524:$K$524,0))*HLOOKUP(AN$523,$J$520:$R$521,2)</f>
        <v>0</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1</v>
      </c>
      <c r="AR547" s="742" cm="1">
        <f t="array" ref="AR547">INDEX($H547:$K547,0,MATCH(AR$524,$H$524:$K$524,0))*HLOOKUP(AR$523,$J$520:$R$521,2)</f>
        <v>0</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1</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0</v>
      </c>
      <c r="I548" s="232">
        <f t="shared" si="126"/>
        <v>1</v>
      </c>
      <c r="J548" s="232">
        <f t="shared" si="126"/>
        <v>1</v>
      </c>
      <c r="K548" s="232">
        <f t="shared" si="126"/>
        <v>1</v>
      </c>
      <c r="L548" s="742" cm="1">
        <f t="array" ref="L548">INDEX($H548:$K548,0,MATCH(L$524,$H$524:$K$524,0))*HLOOKUP(L$523,$J$520:$R$521,2)</f>
        <v>0</v>
      </c>
      <c r="M548" s="742" cm="1">
        <f t="array" ref="M548">INDEX($H548:$K548,0,MATCH(M$524,$H$524:$K$524,0))*HLOOKUP(M$523,$J$520:$R$521,2)</f>
        <v>1</v>
      </c>
      <c r="N548" s="742" cm="1">
        <f t="array" ref="N548">INDEX($H548:$K548,0,MATCH(N$524,$H$524:$K$524,0))*HLOOKUP(N$523,$J$520:$R$521,2)</f>
        <v>1</v>
      </c>
      <c r="O548" s="742" cm="1">
        <f t="array" ref="O548">INDEX($H548:$K548,0,MATCH(O$524,$H$524:$K$524,0))*HLOOKUP(O$523,$J$520:$R$521,2)</f>
        <v>1</v>
      </c>
      <c r="P548" s="742" cm="1">
        <f t="array" ref="P548">INDEX($H548:$K548,0,MATCH(P$524,$H$524:$K$524,0))*HLOOKUP(P$523,$J$520:$R$521,2)</f>
        <v>0</v>
      </c>
      <c r="Q548" s="742" cm="1">
        <f t="array" ref="Q548">INDEX($H548:$K548,0,MATCH(Q$524,$H$524:$K$524,0))*HLOOKUP(Q$523,$J$520:$R$521,2)</f>
        <v>1</v>
      </c>
      <c r="R548" s="742" cm="1">
        <f t="array" ref="R548">INDEX($H548:$K548,0,MATCH(R$524,$H$524:$K$524,0))*HLOOKUP(R$523,$J$520:$R$521,2)</f>
        <v>1</v>
      </c>
      <c r="S548" s="742" cm="1">
        <f t="array" ref="S548">INDEX($H548:$K548,0,MATCH(S$524,$H$524:$K$524,0))*HLOOKUP(S$523,$J$520:$R$521,2)</f>
        <v>1</v>
      </c>
      <c r="T548" s="742" cm="1">
        <f t="array" ref="T548">INDEX($H548:$K548,0,MATCH(T$524,$H$524:$K$524,0))*HLOOKUP(T$523,$J$520:$R$521,2)</f>
        <v>0</v>
      </c>
      <c r="U548" s="742" cm="1">
        <f t="array" ref="U548">INDEX($H548:$K548,0,MATCH(U$524,$H$524:$K$524,0))*HLOOKUP(U$523,$J$520:$R$521,2)</f>
        <v>1</v>
      </c>
      <c r="V548" s="742" cm="1">
        <f t="array" ref="V548">INDEX($H548:$K548,0,MATCH(V$524,$H$524:$K$524,0))*HLOOKUP(V$523,$J$520:$R$521,2)</f>
        <v>1</v>
      </c>
      <c r="W548" s="742" cm="1">
        <f t="array" ref="W548">INDEX($H548:$K548,0,MATCH(W$524,$H$524:$K$524,0))*HLOOKUP(W$523,$J$520:$R$521,2)</f>
        <v>1</v>
      </c>
      <c r="X548" s="742" cm="1">
        <f t="array" ref="X548">INDEX($H548:$K548,0,MATCH(X$524,$H$524:$K$524,0))*HLOOKUP(X$523,$J$520:$R$521,2)</f>
        <v>0</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1</v>
      </c>
      <c r="AB548" s="742" cm="1">
        <f t="array" ref="AB548">INDEX($H548:$K548,0,MATCH(AB$524,$H$524:$K$524,0))*HLOOKUP(AB$523,$J$520:$R$521,2)</f>
        <v>0</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1</v>
      </c>
      <c r="AF548" s="742" cm="1">
        <f t="array" ref="AF548">INDEX($H548:$K548,0,MATCH(AF$524,$H$524:$K$524,0))*HLOOKUP(AF$523,$J$520:$R$521,2)</f>
        <v>0</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1</v>
      </c>
      <c r="AJ548" s="742" cm="1">
        <f t="array" ref="AJ548">INDEX($H548:$K548,0,MATCH(AJ$524,$H$524:$K$524,0))*HLOOKUP(AJ$523,$J$520:$R$521,2)</f>
        <v>0</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1</v>
      </c>
      <c r="AN548" s="742" cm="1">
        <f t="array" ref="AN548">INDEX($H548:$K548,0,MATCH(AN$524,$H$524:$K$524,0))*HLOOKUP(AN$523,$J$520:$R$521,2)</f>
        <v>0</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1</v>
      </c>
      <c r="AR548" s="742" cm="1">
        <f t="array" ref="AR548">INDEX($H548:$K548,0,MATCH(AR$524,$H$524:$K$524,0))*HLOOKUP(AR$523,$J$520:$R$521,2)</f>
        <v>0</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1</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0</v>
      </c>
      <c r="I549" s="232">
        <f t="shared" si="126"/>
        <v>1</v>
      </c>
      <c r="J549" s="232">
        <f t="shared" si="126"/>
        <v>1</v>
      </c>
      <c r="K549" s="232">
        <f t="shared" si="126"/>
        <v>1</v>
      </c>
      <c r="L549" s="742" cm="1">
        <f t="array" ref="L549">INDEX($H549:$K549,0,MATCH(L$524,$H$524:$K$524,0))*HLOOKUP(L$523,$J$520:$R$521,2)</f>
        <v>0</v>
      </c>
      <c r="M549" s="742" cm="1">
        <f t="array" ref="M549">INDEX($H549:$K549,0,MATCH(M$524,$H$524:$K$524,0))*HLOOKUP(M$523,$J$520:$R$521,2)</f>
        <v>1</v>
      </c>
      <c r="N549" s="742" cm="1">
        <f t="array" ref="N549">INDEX($H549:$K549,0,MATCH(N$524,$H$524:$K$524,0))*HLOOKUP(N$523,$J$520:$R$521,2)</f>
        <v>1</v>
      </c>
      <c r="O549" s="742" cm="1">
        <f t="array" ref="O549">INDEX($H549:$K549,0,MATCH(O$524,$H$524:$K$524,0))*HLOOKUP(O$523,$J$520:$R$521,2)</f>
        <v>1</v>
      </c>
      <c r="P549" s="742" cm="1">
        <f t="array" ref="P549">INDEX($H549:$K549,0,MATCH(P$524,$H$524:$K$524,0))*HLOOKUP(P$523,$J$520:$R$521,2)</f>
        <v>0</v>
      </c>
      <c r="Q549" s="742" cm="1">
        <f t="array" ref="Q549">INDEX($H549:$K549,0,MATCH(Q$524,$H$524:$K$524,0))*HLOOKUP(Q$523,$J$520:$R$521,2)</f>
        <v>1</v>
      </c>
      <c r="R549" s="742" cm="1">
        <f t="array" ref="R549">INDEX($H549:$K549,0,MATCH(R$524,$H$524:$K$524,0))*HLOOKUP(R$523,$J$520:$R$521,2)</f>
        <v>1</v>
      </c>
      <c r="S549" s="742" cm="1">
        <f t="array" ref="S549">INDEX($H549:$K549,0,MATCH(S$524,$H$524:$K$524,0))*HLOOKUP(S$523,$J$520:$R$521,2)</f>
        <v>1</v>
      </c>
      <c r="T549" s="742" cm="1">
        <f t="array" ref="T549">INDEX($H549:$K549,0,MATCH(T$524,$H$524:$K$524,0))*HLOOKUP(T$523,$J$520:$R$521,2)</f>
        <v>0</v>
      </c>
      <c r="U549" s="742" cm="1">
        <f t="array" ref="U549">INDEX($H549:$K549,0,MATCH(U$524,$H$524:$K$524,0))*HLOOKUP(U$523,$J$520:$R$521,2)</f>
        <v>1</v>
      </c>
      <c r="V549" s="742" cm="1">
        <f t="array" ref="V549">INDEX($H549:$K549,0,MATCH(V$524,$H$524:$K$524,0))*HLOOKUP(V$523,$J$520:$R$521,2)</f>
        <v>1</v>
      </c>
      <c r="W549" s="742" cm="1">
        <f t="array" ref="W549">INDEX($H549:$K549,0,MATCH(W$524,$H$524:$K$524,0))*HLOOKUP(W$523,$J$520:$R$521,2)</f>
        <v>1</v>
      </c>
      <c r="X549" s="742" cm="1">
        <f t="array" ref="X549">INDEX($H549:$K549,0,MATCH(X$524,$H$524:$K$524,0))*HLOOKUP(X$523,$J$520:$R$521,2)</f>
        <v>0</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1</v>
      </c>
      <c r="AB549" s="742" cm="1">
        <f t="array" ref="AB549">INDEX($H549:$K549,0,MATCH(AB$524,$H$524:$K$524,0))*HLOOKUP(AB$523,$J$520:$R$521,2)</f>
        <v>0</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1</v>
      </c>
      <c r="AF549" s="742" cm="1">
        <f t="array" ref="AF549">INDEX($H549:$K549,0,MATCH(AF$524,$H$524:$K$524,0))*HLOOKUP(AF$523,$J$520:$R$521,2)</f>
        <v>0</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1</v>
      </c>
      <c r="AJ549" s="742" cm="1">
        <f t="array" ref="AJ549">INDEX($H549:$K549,0,MATCH(AJ$524,$H$524:$K$524,0))*HLOOKUP(AJ$523,$J$520:$R$521,2)</f>
        <v>0</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1</v>
      </c>
      <c r="AN549" s="742" cm="1">
        <f t="array" ref="AN549">INDEX($H549:$K549,0,MATCH(AN$524,$H$524:$K$524,0))*HLOOKUP(AN$523,$J$520:$R$521,2)</f>
        <v>0</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1</v>
      </c>
      <c r="AR549" s="742" cm="1">
        <f t="array" ref="AR549">INDEX($H549:$K549,0,MATCH(AR$524,$H$524:$K$524,0))*HLOOKUP(AR$523,$J$520:$R$521,2)</f>
        <v>0</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1</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0</v>
      </c>
      <c r="I550" s="232">
        <f t="shared" si="126"/>
        <v>1</v>
      </c>
      <c r="J550" s="232">
        <f t="shared" si="126"/>
        <v>1</v>
      </c>
      <c r="K550" s="232">
        <f t="shared" si="126"/>
        <v>1</v>
      </c>
      <c r="L550" s="742" cm="1">
        <f t="array" ref="L550">INDEX($H550:$K550,0,MATCH(L$524,$H$524:$K$524,0))*HLOOKUP(L$523,$J$520:$R$521,2)</f>
        <v>0</v>
      </c>
      <c r="M550" s="742" cm="1">
        <f t="array" ref="M550">INDEX($H550:$K550,0,MATCH(M$524,$H$524:$K$524,0))*HLOOKUP(M$523,$J$520:$R$521,2)</f>
        <v>1</v>
      </c>
      <c r="N550" s="742" cm="1">
        <f t="array" ref="N550">INDEX($H550:$K550,0,MATCH(N$524,$H$524:$K$524,0))*HLOOKUP(N$523,$J$520:$R$521,2)</f>
        <v>1</v>
      </c>
      <c r="O550" s="742" cm="1">
        <f t="array" ref="O550">INDEX($H550:$K550,0,MATCH(O$524,$H$524:$K$524,0))*HLOOKUP(O$523,$J$520:$R$521,2)</f>
        <v>1</v>
      </c>
      <c r="P550" s="742" cm="1">
        <f t="array" ref="P550">INDEX($H550:$K550,0,MATCH(P$524,$H$524:$K$524,0))*HLOOKUP(P$523,$J$520:$R$521,2)</f>
        <v>0</v>
      </c>
      <c r="Q550" s="742" cm="1">
        <f t="array" ref="Q550">INDEX($H550:$K550,0,MATCH(Q$524,$H$524:$K$524,0))*HLOOKUP(Q$523,$J$520:$R$521,2)</f>
        <v>1</v>
      </c>
      <c r="R550" s="742" cm="1">
        <f t="array" ref="R550">INDEX($H550:$K550,0,MATCH(R$524,$H$524:$K$524,0))*HLOOKUP(R$523,$J$520:$R$521,2)</f>
        <v>1</v>
      </c>
      <c r="S550" s="742" cm="1">
        <f t="array" ref="S550">INDEX($H550:$K550,0,MATCH(S$524,$H$524:$K$524,0))*HLOOKUP(S$523,$J$520:$R$521,2)</f>
        <v>1</v>
      </c>
      <c r="T550" s="742" cm="1">
        <f t="array" ref="T550">INDEX($H550:$K550,0,MATCH(T$524,$H$524:$K$524,0))*HLOOKUP(T$523,$J$520:$R$521,2)</f>
        <v>0</v>
      </c>
      <c r="U550" s="742" cm="1">
        <f t="array" ref="U550">INDEX($H550:$K550,0,MATCH(U$524,$H$524:$K$524,0))*HLOOKUP(U$523,$J$520:$R$521,2)</f>
        <v>1</v>
      </c>
      <c r="V550" s="742" cm="1">
        <f t="array" ref="V550">INDEX($H550:$K550,0,MATCH(V$524,$H$524:$K$524,0))*HLOOKUP(V$523,$J$520:$R$521,2)</f>
        <v>1</v>
      </c>
      <c r="W550" s="742" cm="1">
        <f t="array" ref="W550">INDEX($H550:$K550,0,MATCH(W$524,$H$524:$K$524,0))*HLOOKUP(W$523,$J$520:$R$521,2)</f>
        <v>1</v>
      </c>
      <c r="X550" s="742" cm="1">
        <f t="array" ref="X550">INDEX($H550:$K550,0,MATCH(X$524,$H$524:$K$524,0))*HLOOKUP(X$523,$J$520:$R$521,2)</f>
        <v>0</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1</v>
      </c>
      <c r="AB550" s="742" cm="1">
        <f t="array" ref="AB550">INDEX($H550:$K550,0,MATCH(AB$524,$H$524:$K$524,0))*HLOOKUP(AB$523,$J$520:$R$521,2)</f>
        <v>0</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1</v>
      </c>
      <c r="AF550" s="742" cm="1">
        <f t="array" ref="AF550">INDEX($H550:$K550,0,MATCH(AF$524,$H$524:$K$524,0))*HLOOKUP(AF$523,$J$520:$R$521,2)</f>
        <v>0</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1</v>
      </c>
      <c r="AJ550" s="742" cm="1">
        <f t="array" ref="AJ550">INDEX($H550:$K550,0,MATCH(AJ$524,$H$524:$K$524,0))*HLOOKUP(AJ$523,$J$520:$R$521,2)</f>
        <v>0</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1</v>
      </c>
      <c r="AN550" s="742" cm="1">
        <f t="array" ref="AN550">INDEX($H550:$K550,0,MATCH(AN$524,$H$524:$K$524,0))*HLOOKUP(AN$523,$J$520:$R$521,2)</f>
        <v>0</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1</v>
      </c>
      <c r="AR550" s="742" cm="1">
        <f t="array" ref="AR550">INDEX($H550:$K550,0,MATCH(AR$524,$H$524:$K$524,0))*HLOOKUP(AR$523,$J$520:$R$521,2)</f>
        <v>0</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1</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0</v>
      </c>
      <c r="I551" s="232">
        <f t="shared" si="126"/>
        <v>1</v>
      </c>
      <c r="J551" s="232">
        <f t="shared" si="126"/>
        <v>1</v>
      </c>
      <c r="K551" s="232">
        <f t="shared" si="126"/>
        <v>1</v>
      </c>
      <c r="L551" s="742" cm="1">
        <f t="array" ref="L551">INDEX($H551:$K551,0,MATCH(L$524,$H$524:$K$524,0))*HLOOKUP(L$523,$J$520:$R$521,2)</f>
        <v>0</v>
      </c>
      <c r="M551" s="742" cm="1">
        <f t="array" ref="M551">INDEX($H551:$K551,0,MATCH(M$524,$H$524:$K$524,0))*HLOOKUP(M$523,$J$520:$R$521,2)</f>
        <v>1</v>
      </c>
      <c r="N551" s="742" cm="1">
        <f t="array" ref="N551">INDEX($H551:$K551,0,MATCH(N$524,$H$524:$K$524,0))*HLOOKUP(N$523,$J$520:$R$521,2)</f>
        <v>1</v>
      </c>
      <c r="O551" s="742" cm="1">
        <f t="array" ref="O551">INDEX($H551:$K551,0,MATCH(O$524,$H$524:$K$524,0))*HLOOKUP(O$523,$J$520:$R$521,2)</f>
        <v>1</v>
      </c>
      <c r="P551" s="742" cm="1">
        <f t="array" ref="P551">INDEX($H551:$K551,0,MATCH(P$524,$H$524:$K$524,0))*HLOOKUP(P$523,$J$520:$R$521,2)</f>
        <v>0</v>
      </c>
      <c r="Q551" s="742" cm="1">
        <f t="array" ref="Q551">INDEX($H551:$K551,0,MATCH(Q$524,$H$524:$K$524,0))*HLOOKUP(Q$523,$J$520:$R$521,2)</f>
        <v>1</v>
      </c>
      <c r="R551" s="742" cm="1">
        <f t="array" ref="R551">INDEX($H551:$K551,0,MATCH(R$524,$H$524:$K$524,0))*HLOOKUP(R$523,$J$520:$R$521,2)</f>
        <v>1</v>
      </c>
      <c r="S551" s="742" cm="1">
        <f t="array" ref="S551">INDEX($H551:$K551,0,MATCH(S$524,$H$524:$K$524,0))*HLOOKUP(S$523,$J$520:$R$521,2)</f>
        <v>1</v>
      </c>
      <c r="T551" s="742" cm="1">
        <f t="array" ref="T551">INDEX($H551:$K551,0,MATCH(T$524,$H$524:$K$524,0))*HLOOKUP(T$523,$J$520:$R$521,2)</f>
        <v>0</v>
      </c>
      <c r="U551" s="742" cm="1">
        <f t="array" ref="U551">INDEX($H551:$K551,0,MATCH(U$524,$H$524:$K$524,0))*HLOOKUP(U$523,$J$520:$R$521,2)</f>
        <v>1</v>
      </c>
      <c r="V551" s="742" cm="1">
        <f t="array" ref="V551">INDEX($H551:$K551,0,MATCH(V$524,$H$524:$K$524,0))*HLOOKUP(V$523,$J$520:$R$521,2)</f>
        <v>1</v>
      </c>
      <c r="W551" s="742" cm="1">
        <f t="array" ref="W551">INDEX($H551:$K551,0,MATCH(W$524,$H$524:$K$524,0))*HLOOKUP(W$523,$J$520:$R$521,2)</f>
        <v>1</v>
      </c>
      <c r="X551" s="742" cm="1">
        <f t="array" ref="X551">INDEX($H551:$K551,0,MATCH(X$524,$H$524:$K$524,0))*HLOOKUP(X$523,$J$520:$R$521,2)</f>
        <v>0</v>
      </c>
      <c r="Y551" s="742" cm="1">
        <f t="array" ref="Y551">INDEX($H551:$K551,0,MATCH(Y$524,$H$524:$K$524,0))*HLOOKUP(Y$523,$J$520:$R$521,2)</f>
        <v>1</v>
      </c>
      <c r="Z551" s="742" cm="1">
        <f t="array" ref="Z551">INDEX($H551:$K551,0,MATCH(Z$524,$H$524:$K$524,0))*HLOOKUP(Z$523,$J$520:$R$521,2)</f>
        <v>1</v>
      </c>
      <c r="AA551" s="742" cm="1">
        <f t="array" ref="AA551">INDEX($H551:$K551,0,MATCH(AA$524,$H$524:$K$524,0))*HLOOKUP(AA$523,$J$520:$R$521,2)</f>
        <v>1</v>
      </c>
      <c r="AB551" s="742" cm="1">
        <f t="array" ref="AB551">INDEX($H551:$K551,0,MATCH(AB$524,$H$524:$K$524,0))*HLOOKUP(AB$523,$J$520:$R$521,2)</f>
        <v>0</v>
      </c>
      <c r="AC551" s="742" cm="1">
        <f t="array" ref="AC551">INDEX($H551:$K551,0,MATCH(AC$524,$H$524:$K$524,0))*HLOOKUP(AC$523,$J$520:$R$521,2)</f>
        <v>1</v>
      </c>
      <c r="AD551" s="742" cm="1">
        <f t="array" ref="AD551">INDEX($H551:$K551,0,MATCH(AD$524,$H$524:$K$524,0))*HLOOKUP(AD$523,$J$520:$R$521,2)</f>
        <v>1</v>
      </c>
      <c r="AE551" s="742" cm="1">
        <f t="array" ref="AE551">INDEX($H551:$K551,0,MATCH(AE$524,$H$524:$K$524,0))*HLOOKUP(AE$523,$J$520:$R$521,2)</f>
        <v>1</v>
      </c>
      <c r="AF551" s="742" cm="1">
        <f t="array" ref="AF551">INDEX($H551:$K551,0,MATCH(AF$524,$H$524:$K$524,0))*HLOOKUP(AF$523,$J$520:$R$521,2)</f>
        <v>0</v>
      </c>
      <c r="AG551" s="742" cm="1">
        <f t="array" ref="AG551">INDEX($H551:$K551,0,MATCH(AG$524,$H$524:$K$524,0))*HLOOKUP(AG$523,$J$520:$R$521,2)</f>
        <v>1</v>
      </c>
      <c r="AH551" s="742" cm="1">
        <f t="array" ref="AH551">INDEX($H551:$K551,0,MATCH(AH$524,$H$524:$K$524,0))*HLOOKUP(AH$523,$J$520:$R$521,2)</f>
        <v>1</v>
      </c>
      <c r="AI551" s="742" cm="1">
        <f t="array" ref="AI551">INDEX($H551:$K551,0,MATCH(AI$524,$H$524:$K$524,0))*HLOOKUP(AI$523,$J$520:$R$521,2)</f>
        <v>1</v>
      </c>
      <c r="AJ551" s="742" cm="1">
        <f t="array" ref="AJ551">INDEX($H551:$K551,0,MATCH(AJ$524,$H$524:$K$524,0))*HLOOKUP(AJ$523,$J$520:$R$521,2)</f>
        <v>0</v>
      </c>
      <c r="AK551" s="742" cm="1">
        <f t="array" ref="AK551">INDEX($H551:$K551,0,MATCH(AK$524,$H$524:$K$524,0))*HLOOKUP(AK$523,$J$520:$R$521,2)</f>
        <v>1</v>
      </c>
      <c r="AL551" s="742" cm="1">
        <f t="array" ref="AL551">INDEX($H551:$K551,0,MATCH(AL$524,$H$524:$K$524,0))*HLOOKUP(AL$523,$J$520:$R$521,2)</f>
        <v>1</v>
      </c>
      <c r="AM551" s="742" cm="1">
        <f t="array" ref="AM551">INDEX($H551:$K551,0,MATCH(AM$524,$H$524:$K$524,0))*HLOOKUP(AM$523,$J$520:$R$521,2)</f>
        <v>1</v>
      </c>
      <c r="AN551" s="742" cm="1">
        <f t="array" ref="AN551">INDEX($H551:$K551,0,MATCH(AN$524,$H$524:$K$524,0))*HLOOKUP(AN$523,$J$520:$R$521,2)</f>
        <v>0</v>
      </c>
      <c r="AO551" s="742" cm="1">
        <f t="array" ref="AO551">INDEX($H551:$K551,0,MATCH(AO$524,$H$524:$K$524,0))*HLOOKUP(AO$523,$J$520:$R$521,2)</f>
        <v>1</v>
      </c>
      <c r="AP551" s="742" cm="1">
        <f t="array" ref="AP551">INDEX($H551:$K551,0,MATCH(AP$524,$H$524:$K$524,0))*HLOOKUP(AP$523,$J$520:$R$521,2)</f>
        <v>1</v>
      </c>
      <c r="AQ551" s="742" cm="1">
        <f t="array" ref="AQ551">INDEX($H551:$K551,0,MATCH(AQ$524,$H$524:$K$524,0))*HLOOKUP(AQ$523,$J$520:$R$521,2)</f>
        <v>1</v>
      </c>
      <c r="AR551" s="742" cm="1">
        <f t="array" ref="AR551">INDEX($H551:$K551,0,MATCH(AR$524,$H$524:$K$524,0))*HLOOKUP(AR$523,$J$520:$R$521,2)</f>
        <v>0</v>
      </c>
      <c r="AS551" s="742" cm="1">
        <f t="array" ref="AS551">INDEX($H551:$K551,0,MATCH(AS$524,$H$524:$K$524,0))*HLOOKUP(AS$523,$J$520:$R$521,2)</f>
        <v>1</v>
      </c>
      <c r="AT551" s="742" cm="1">
        <f t="array" ref="AT551">INDEX($H551:$K551,0,MATCH(AT$524,$H$524:$K$524,0))*HLOOKUP(AT$523,$J$520:$R$521,2)</f>
        <v>1</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0</v>
      </c>
      <c r="I558" s="232">
        <f t="shared" si="126"/>
        <v>1</v>
      </c>
      <c r="J558" s="232">
        <f t="shared" si="126"/>
        <v>1</v>
      </c>
      <c r="K558" s="232">
        <f t="shared" si="126"/>
        <v>1</v>
      </c>
      <c r="L558" s="742" cm="1">
        <f t="array" ref="L558">INDEX($H558:$K558,0,MATCH(L$524,$H$524:$K$524,0))*HLOOKUP(L$523,$J$520:$R$521,2)</f>
        <v>0</v>
      </c>
      <c r="M558" s="742" cm="1">
        <f t="array" ref="M558">INDEX($H558:$K558,0,MATCH(M$524,$H$524:$K$524,0))*HLOOKUP(M$523,$J$520:$R$521,2)</f>
        <v>1</v>
      </c>
      <c r="N558" s="742" cm="1">
        <f t="array" ref="N558">INDEX($H558:$K558,0,MATCH(N$524,$H$524:$K$524,0))*HLOOKUP(N$523,$J$520:$R$521,2)</f>
        <v>1</v>
      </c>
      <c r="O558" s="742" cm="1">
        <f t="array" ref="O558">INDEX($H558:$K558,0,MATCH(O$524,$H$524:$K$524,0))*HLOOKUP(O$523,$J$520:$R$521,2)</f>
        <v>1</v>
      </c>
      <c r="P558" s="742" cm="1">
        <f t="array" ref="P558">INDEX($H558:$K558,0,MATCH(P$524,$H$524:$K$524,0))*HLOOKUP(P$523,$J$520:$R$521,2)</f>
        <v>0</v>
      </c>
      <c r="Q558" s="742" cm="1">
        <f t="array" ref="Q558">INDEX($H558:$K558,0,MATCH(Q$524,$H$524:$K$524,0))*HLOOKUP(Q$523,$J$520:$R$521,2)</f>
        <v>1</v>
      </c>
      <c r="R558" s="742" cm="1">
        <f t="array" ref="R558">INDEX($H558:$K558,0,MATCH(R$524,$H$524:$K$524,0))*HLOOKUP(R$523,$J$520:$R$521,2)</f>
        <v>1</v>
      </c>
      <c r="S558" s="742" cm="1">
        <f t="array" ref="S558">INDEX($H558:$K558,0,MATCH(S$524,$H$524:$K$524,0))*HLOOKUP(S$523,$J$520:$R$521,2)</f>
        <v>1</v>
      </c>
      <c r="T558" s="742" cm="1">
        <f t="array" ref="T558">INDEX($H558:$K558,0,MATCH(T$524,$H$524:$K$524,0))*HLOOKUP(T$523,$J$520:$R$521,2)</f>
        <v>0</v>
      </c>
      <c r="U558" s="742" cm="1">
        <f t="array" ref="U558">INDEX($H558:$K558,0,MATCH(U$524,$H$524:$K$524,0))*HLOOKUP(U$523,$J$520:$R$521,2)</f>
        <v>1</v>
      </c>
      <c r="V558" s="742" cm="1">
        <f t="array" ref="V558">INDEX($H558:$K558,0,MATCH(V$524,$H$524:$K$524,0))*HLOOKUP(V$523,$J$520:$R$521,2)</f>
        <v>1</v>
      </c>
      <c r="W558" s="742" cm="1">
        <f t="array" ref="W558">INDEX($H558:$K558,0,MATCH(W$524,$H$524:$K$524,0))*HLOOKUP(W$523,$J$520:$R$521,2)</f>
        <v>1</v>
      </c>
      <c r="X558" s="742" cm="1">
        <f t="array" ref="X558">INDEX($H558:$K558,0,MATCH(X$524,$H$524:$K$524,0))*HLOOKUP(X$523,$J$520:$R$521,2)</f>
        <v>0</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1</v>
      </c>
      <c r="AB558" s="742" cm="1">
        <f t="array" ref="AB558">INDEX($H558:$K558,0,MATCH(AB$524,$H$524:$K$524,0))*HLOOKUP(AB$523,$J$520:$R$521,2)</f>
        <v>0</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1</v>
      </c>
      <c r="AF558" s="742" cm="1">
        <f t="array" ref="AF558">INDEX($H558:$K558,0,MATCH(AF$524,$H$524:$K$524,0))*HLOOKUP(AF$523,$J$520:$R$521,2)</f>
        <v>0</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1</v>
      </c>
      <c r="AJ558" s="742" cm="1">
        <f t="array" ref="AJ558">INDEX($H558:$K558,0,MATCH(AJ$524,$H$524:$K$524,0))*HLOOKUP(AJ$523,$J$520:$R$521,2)</f>
        <v>0</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1</v>
      </c>
      <c r="AN558" s="742" cm="1">
        <f t="array" ref="AN558">INDEX($H558:$K558,0,MATCH(AN$524,$H$524:$K$524,0))*HLOOKUP(AN$523,$J$520:$R$521,2)</f>
        <v>0</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1</v>
      </c>
      <c r="AR558" s="742" cm="1">
        <f t="array" ref="AR558">INDEX($H558:$K558,0,MATCH(AR$524,$H$524:$K$524,0))*HLOOKUP(AR$523,$J$520:$R$521,2)</f>
        <v>0</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1</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0</v>
      </c>
      <c r="I560" s="232">
        <f t="shared" si="126"/>
        <v>1</v>
      </c>
      <c r="J560" s="232">
        <f t="shared" si="126"/>
        <v>1</v>
      </c>
      <c r="K560" s="232">
        <f t="shared" si="126"/>
        <v>1</v>
      </c>
      <c r="L560" s="742" cm="1">
        <f t="array" ref="L560">INDEX($H560:$K560,0,MATCH(L$524,$H$524:$K$524,0))*HLOOKUP(L$523,$J$520:$R$521,2)</f>
        <v>0</v>
      </c>
      <c r="M560" s="742" cm="1">
        <f t="array" ref="M560">INDEX($H560:$K560,0,MATCH(M$524,$H$524:$K$524,0))*HLOOKUP(M$523,$J$520:$R$521,2)</f>
        <v>1</v>
      </c>
      <c r="N560" s="742" cm="1">
        <f t="array" ref="N560">INDEX($H560:$K560,0,MATCH(N$524,$H$524:$K$524,0))*HLOOKUP(N$523,$J$520:$R$521,2)</f>
        <v>1</v>
      </c>
      <c r="O560" s="742" cm="1">
        <f t="array" ref="O560">INDEX($H560:$K560,0,MATCH(O$524,$H$524:$K$524,0))*HLOOKUP(O$523,$J$520:$R$521,2)</f>
        <v>1</v>
      </c>
      <c r="P560" s="742" cm="1">
        <f t="array" ref="P560">INDEX($H560:$K560,0,MATCH(P$524,$H$524:$K$524,0))*HLOOKUP(P$523,$J$520:$R$521,2)</f>
        <v>0</v>
      </c>
      <c r="Q560" s="742" cm="1">
        <f t="array" ref="Q560">INDEX($H560:$K560,0,MATCH(Q$524,$H$524:$K$524,0))*HLOOKUP(Q$523,$J$520:$R$521,2)</f>
        <v>1</v>
      </c>
      <c r="R560" s="742" cm="1">
        <f t="array" ref="R560">INDEX($H560:$K560,0,MATCH(R$524,$H$524:$K$524,0))*HLOOKUP(R$523,$J$520:$R$521,2)</f>
        <v>1</v>
      </c>
      <c r="S560" s="742" cm="1">
        <f t="array" ref="S560">INDEX($H560:$K560,0,MATCH(S$524,$H$524:$K$524,0))*HLOOKUP(S$523,$J$520:$R$521,2)</f>
        <v>1</v>
      </c>
      <c r="T560" s="742" cm="1">
        <f t="array" ref="T560">INDEX($H560:$K560,0,MATCH(T$524,$H$524:$K$524,0))*HLOOKUP(T$523,$J$520:$R$521,2)</f>
        <v>0</v>
      </c>
      <c r="U560" s="742" cm="1">
        <f t="array" ref="U560">INDEX($H560:$K560,0,MATCH(U$524,$H$524:$K$524,0))*HLOOKUP(U$523,$J$520:$R$521,2)</f>
        <v>1</v>
      </c>
      <c r="V560" s="742" cm="1">
        <f t="array" ref="V560">INDEX($H560:$K560,0,MATCH(V$524,$H$524:$K$524,0))*HLOOKUP(V$523,$J$520:$R$521,2)</f>
        <v>1</v>
      </c>
      <c r="W560" s="742" cm="1">
        <f t="array" ref="W560">INDEX($H560:$K560,0,MATCH(W$524,$H$524:$K$524,0))*HLOOKUP(W$523,$J$520:$R$521,2)</f>
        <v>1</v>
      </c>
      <c r="X560" s="742" cm="1">
        <f t="array" ref="X560">INDEX($H560:$K560,0,MATCH(X$524,$H$524:$K$524,0))*HLOOKUP(X$523,$J$520:$R$521,2)</f>
        <v>0</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1</v>
      </c>
      <c r="AB560" s="742" cm="1">
        <f t="array" ref="AB560">INDEX($H560:$K560,0,MATCH(AB$524,$H$524:$K$524,0))*HLOOKUP(AB$523,$J$520:$R$521,2)</f>
        <v>0</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1</v>
      </c>
      <c r="AF560" s="742" cm="1">
        <f t="array" ref="AF560">INDEX($H560:$K560,0,MATCH(AF$524,$H$524:$K$524,0))*HLOOKUP(AF$523,$J$520:$R$521,2)</f>
        <v>0</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1</v>
      </c>
      <c r="AJ560" s="742" cm="1">
        <f t="array" ref="AJ560">INDEX($H560:$K560,0,MATCH(AJ$524,$H$524:$K$524,0))*HLOOKUP(AJ$523,$J$520:$R$521,2)</f>
        <v>0</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1</v>
      </c>
      <c r="AN560" s="742" cm="1">
        <f t="array" ref="AN560">INDEX($H560:$K560,0,MATCH(AN$524,$H$524:$K$524,0))*HLOOKUP(AN$523,$J$520:$R$521,2)</f>
        <v>0</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1</v>
      </c>
      <c r="AR560" s="742" cm="1">
        <f t="array" ref="AR560">INDEX($H560:$K560,0,MATCH(AR$524,$H$524:$K$524,0))*HLOOKUP(AR$523,$J$520:$R$521,2)</f>
        <v>0</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1</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0</v>
      </c>
      <c r="I561" s="232">
        <f t="shared" si="126"/>
        <v>1</v>
      </c>
      <c r="J561" s="232">
        <f t="shared" si="126"/>
        <v>1</v>
      </c>
      <c r="K561" s="232">
        <f t="shared" si="126"/>
        <v>1</v>
      </c>
      <c r="L561" s="742" cm="1">
        <f t="array" ref="L561">INDEX($H561:$K561,0,MATCH(L$524,$H$524:$K$524,0))*HLOOKUP(L$523,$J$520:$R$521,2)</f>
        <v>0</v>
      </c>
      <c r="M561" s="742" cm="1">
        <f t="array" ref="M561">INDEX($H561:$K561,0,MATCH(M$524,$H$524:$K$524,0))*HLOOKUP(M$523,$J$520:$R$521,2)</f>
        <v>1</v>
      </c>
      <c r="N561" s="742" cm="1">
        <f t="array" ref="N561">INDEX($H561:$K561,0,MATCH(N$524,$H$524:$K$524,0))*HLOOKUP(N$523,$J$520:$R$521,2)</f>
        <v>1</v>
      </c>
      <c r="O561" s="742" cm="1">
        <f t="array" ref="O561">INDEX($H561:$K561,0,MATCH(O$524,$H$524:$K$524,0))*HLOOKUP(O$523,$J$520:$R$521,2)</f>
        <v>1</v>
      </c>
      <c r="P561" s="742" cm="1">
        <f t="array" ref="P561">INDEX($H561:$K561,0,MATCH(P$524,$H$524:$K$524,0))*HLOOKUP(P$523,$J$520:$R$521,2)</f>
        <v>0</v>
      </c>
      <c r="Q561" s="742" cm="1">
        <f t="array" ref="Q561">INDEX($H561:$K561,0,MATCH(Q$524,$H$524:$K$524,0))*HLOOKUP(Q$523,$J$520:$R$521,2)</f>
        <v>1</v>
      </c>
      <c r="R561" s="742" cm="1">
        <f t="array" ref="R561">INDEX($H561:$K561,0,MATCH(R$524,$H$524:$K$524,0))*HLOOKUP(R$523,$J$520:$R$521,2)</f>
        <v>1</v>
      </c>
      <c r="S561" s="742" cm="1">
        <f t="array" ref="S561">INDEX($H561:$K561,0,MATCH(S$524,$H$524:$K$524,0))*HLOOKUP(S$523,$J$520:$R$521,2)</f>
        <v>1</v>
      </c>
      <c r="T561" s="742" cm="1">
        <f t="array" ref="T561">INDEX($H561:$K561,0,MATCH(T$524,$H$524:$K$524,0))*HLOOKUP(T$523,$J$520:$R$521,2)</f>
        <v>0</v>
      </c>
      <c r="U561" s="742" cm="1">
        <f t="array" ref="U561">INDEX($H561:$K561,0,MATCH(U$524,$H$524:$K$524,0))*HLOOKUP(U$523,$J$520:$R$521,2)</f>
        <v>1</v>
      </c>
      <c r="V561" s="742" cm="1">
        <f t="array" ref="V561">INDEX($H561:$K561,0,MATCH(V$524,$H$524:$K$524,0))*HLOOKUP(V$523,$J$520:$R$521,2)</f>
        <v>1</v>
      </c>
      <c r="W561" s="742" cm="1">
        <f t="array" ref="W561">INDEX($H561:$K561,0,MATCH(W$524,$H$524:$K$524,0))*HLOOKUP(W$523,$J$520:$R$521,2)</f>
        <v>1</v>
      </c>
      <c r="X561" s="742" cm="1">
        <f t="array" ref="X561">INDEX($H561:$K561,0,MATCH(X$524,$H$524:$K$524,0))*HLOOKUP(X$523,$J$520:$R$521,2)</f>
        <v>0</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1</v>
      </c>
      <c r="AB561" s="742" cm="1">
        <f t="array" ref="AB561">INDEX($H561:$K561,0,MATCH(AB$524,$H$524:$K$524,0))*HLOOKUP(AB$523,$J$520:$R$521,2)</f>
        <v>0</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1</v>
      </c>
      <c r="AF561" s="742" cm="1">
        <f t="array" ref="AF561">INDEX($H561:$K561,0,MATCH(AF$524,$H$524:$K$524,0))*HLOOKUP(AF$523,$J$520:$R$521,2)</f>
        <v>0</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1</v>
      </c>
      <c r="AJ561" s="742" cm="1">
        <f t="array" ref="AJ561">INDEX($H561:$K561,0,MATCH(AJ$524,$H$524:$K$524,0))*HLOOKUP(AJ$523,$J$520:$R$521,2)</f>
        <v>0</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1</v>
      </c>
      <c r="AN561" s="742" cm="1">
        <f t="array" ref="AN561">INDEX($H561:$K561,0,MATCH(AN$524,$H$524:$K$524,0))*HLOOKUP(AN$523,$J$520:$R$521,2)</f>
        <v>0</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1</v>
      </c>
      <c r="AR561" s="742" cm="1">
        <f t="array" ref="AR561">INDEX($H561:$K561,0,MATCH(AR$524,$H$524:$K$524,0))*HLOOKUP(AR$523,$J$520:$R$521,2)</f>
        <v>0</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1</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0</v>
      </c>
      <c r="I562" s="232">
        <f t="shared" si="126"/>
        <v>1</v>
      </c>
      <c r="J562" s="232">
        <f t="shared" si="126"/>
        <v>1</v>
      </c>
      <c r="K562" s="232">
        <f t="shared" si="126"/>
        <v>1</v>
      </c>
      <c r="L562" s="742" cm="1">
        <f t="array" ref="L562">INDEX($H562:$K562,0,MATCH(L$524,$H$524:$K$524,0))*HLOOKUP(L$523,$J$520:$R$521,2)</f>
        <v>0</v>
      </c>
      <c r="M562" s="742" cm="1">
        <f t="array" ref="M562">INDEX($H562:$K562,0,MATCH(M$524,$H$524:$K$524,0))*HLOOKUP(M$523,$J$520:$R$521,2)</f>
        <v>1</v>
      </c>
      <c r="N562" s="742" cm="1">
        <f t="array" ref="N562">INDEX($H562:$K562,0,MATCH(N$524,$H$524:$K$524,0))*HLOOKUP(N$523,$J$520:$R$521,2)</f>
        <v>1</v>
      </c>
      <c r="O562" s="742" cm="1">
        <f t="array" ref="O562">INDEX($H562:$K562,0,MATCH(O$524,$H$524:$K$524,0))*HLOOKUP(O$523,$J$520:$R$521,2)</f>
        <v>1</v>
      </c>
      <c r="P562" s="742" cm="1">
        <f t="array" ref="P562">INDEX($H562:$K562,0,MATCH(P$524,$H$524:$K$524,0))*HLOOKUP(P$523,$J$520:$R$521,2)</f>
        <v>0</v>
      </c>
      <c r="Q562" s="742" cm="1">
        <f t="array" ref="Q562">INDEX($H562:$K562,0,MATCH(Q$524,$H$524:$K$524,0))*HLOOKUP(Q$523,$J$520:$R$521,2)</f>
        <v>1</v>
      </c>
      <c r="R562" s="742" cm="1">
        <f t="array" ref="R562">INDEX($H562:$K562,0,MATCH(R$524,$H$524:$K$524,0))*HLOOKUP(R$523,$J$520:$R$521,2)</f>
        <v>1</v>
      </c>
      <c r="S562" s="742" cm="1">
        <f t="array" ref="S562">INDEX($H562:$K562,0,MATCH(S$524,$H$524:$K$524,0))*HLOOKUP(S$523,$J$520:$R$521,2)</f>
        <v>1</v>
      </c>
      <c r="T562" s="742" cm="1">
        <f t="array" ref="T562">INDEX($H562:$K562,0,MATCH(T$524,$H$524:$K$524,0))*HLOOKUP(T$523,$J$520:$R$521,2)</f>
        <v>0</v>
      </c>
      <c r="U562" s="742" cm="1">
        <f t="array" ref="U562">INDEX($H562:$K562,0,MATCH(U$524,$H$524:$K$524,0))*HLOOKUP(U$523,$J$520:$R$521,2)</f>
        <v>1</v>
      </c>
      <c r="V562" s="742" cm="1">
        <f t="array" ref="V562">INDEX($H562:$K562,0,MATCH(V$524,$H$524:$K$524,0))*HLOOKUP(V$523,$J$520:$R$521,2)</f>
        <v>1</v>
      </c>
      <c r="W562" s="742" cm="1">
        <f t="array" ref="W562">INDEX($H562:$K562,0,MATCH(W$524,$H$524:$K$524,0))*HLOOKUP(W$523,$J$520:$R$521,2)</f>
        <v>1</v>
      </c>
      <c r="X562" s="742" cm="1">
        <f t="array" ref="X562">INDEX($H562:$K562,0,MATCH(X$524,$H$524:$K$524,0))*HLOOKUP(X$523,$J$520:$R$521,2)</f>
        <v>0</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1</v>
      </c>
      <c r="AB562" s="742" cm="1">
        <f t="array" ref="AB562">INDEX($H562:$K562,0,MATCH(AB$524,$H$524:$K$524,0))*HLOOKUP(AB$523,$J$520:$R$521,2)</f>
        <v>0</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1</v>
      </c>
      <c r="AF562" s="742" cm="1">
        <f t="array" ref="AF562">INDEX($H562:$K562,0,MATCH(AF$524,$H$524:$K$524,0))*HLOOKUP(AF$523,$J$520:$R$521,2)</f>
        <v>0</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1</v>
      </c>
      <c r="AJ562" s="742" cm="1">
        <f t="array" ref="AJ562">INDEX($H562:$K562,0,MATCH(AJ$524,$H$524:$K$524,0))*HLOOKUP(AJ$523,$J$520:$R$521,2)</f>
        <v>0</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1</v>
      </c>
      <c r="AN562" s="742" cm="1">
        <f t="array" ref="AN562">INDEX($H562:$K562,0,MATCH(AN$524,$H$524:$K$524,0))*HLOOKUP(AN$523,$J$520:$R$521,2)</f>
        <v>0</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1</v>
      </c>
      <c r="AR562" s="742" cm="1">
        <f t="array" ref="AR562">INDEX($H562:$K562,0,MATCH(AR$524,$H$524:$K$524,0))*HLOOKUP(AR$523,$J$520:$R$521,2)</f>
        <v>0</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1</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0</v>
      </c>
      <c r="I563" s="232">
        <f t="shared" si="126"/>
        <v>1</v>
      </c>
      <c r="J563" s="232">
        <f t="shared" si="126"/>
        <v>1</v>
      </c>
      <c r="K563" s="232">
        <f t="shared" si="126"/>
        <v>1</v>
      </c>
      <c r="L563" s="742" cm="1">
        <f t="array" ref="L563">INDEX($H563:$K563,0,MATCH(L$524,$H$524:$K$524,0))*HLOOKUP(L$523,$J$520:$R$521,2)</f>
        <v>0</v>
      </c>
      <c r="M563" s="742" cm="1">
        <f t="array" ref="M563">INDEX($H563:$K563,0,MATCH(M$524,$H$524:$K$524,0))*HLOOKUP(M$523,$J$520:$R$521,2)</f>
        <v>1</v>
      </c>
      <c r="N563" s="742" cm="1">
        <f t="array" ref="N563">INDEX($H563:$K563,0,MATCH(N$524,$H$524:$K$524,0))*HLOOKUP(N$523,$J$520:$R$521,2)</f>
        <v>1</v>
      </c>
      <c r="O563" s="742" cm="1">
        <f t="array" ref="O563">INDEX($H563:$K563,0,MATCH(O$524,$H$524:$K$524,0))*HLOOKUP(O$523,$J$520:$R$521,2)</f>
        <v>1</v>
      </c>
      <c r="P563" s="742" cm="1">
        <f t="array" ref="P563">INDEX($H563:$K563,0,MATCH(P$524,$H$524:$K$524,0))*HLOOKUP(P$523,$J$520:$R$521,2)</f>
        <v>0</v>
      </c>
      <c r="Q563" s="742" cm="1">
        <f t="array" ref="Q563">INDEX($H563:$K563,0,MATCH(Q$524,$H$524:$K$524,0))*HLOOKUP(Q$523,$J$520:$R$521,2)</f>
        <v>1</v>
      </c>
      <c r="R563" s="742" cm="1">
        <f t="array" ref="R563">INDEX($H563:$K563,0,MATCH(R$524,$H$524:$K$524,0))*HLOOKUP(R$523,$J$520:$R$521,2)</f>
        <v>1</v>
      </c>
      <c r="S563" s="742" cm="1">
        <f t="array" ref="S563">INDEX($H563:$K563,0,MATCH(S$524,$H$524:$K$524,0))*HLOOKUP(S$523,$J$520:$R$521,2)</f>
        <v>1</v>
      </c>
      <c r="T563" s="742" cm="1">
        <f t="array" ref="T563">INDEX($H563:$K563,0,MATCH(T$524,$H$524:$K$524,0))*HLOOKUP(T$523,$J$520:$R$521,2)</f>
        <v>0</v>
      </c>
      <c r="U563" s="742" cm="1">
        <f t="array" ref="U563">INDEX($H563:$K563,0,MATCH(U$524,$H$524:$K$524,0))*HLOOKUP(U$523,$J$520:$R$521,2)</f>
        <v>1</v>
      </c>
      <c r="V563" s="742" cm="1">
        <f t="array" ref="V563">INDEX($H563:$K563,0,MATCH(V$524,$H$524:$K$524,0))*HLOOKUP(V$523,$J$520:$R$521,2)</f>
        <v>1</v>
      </c>
      <c r="W563" s="742" cm="1">
        <f t="array" ref="W563">INDEX($H563:$K563,0,MATCH(W$524,$H$524:$K$524,0))*HLOOKUP(W$523,$J$520:$R$521,2)</f>
        <v>1</v>
      </c>
      <c r="X563" s="742" cm="1">
        <f t="array" ref="X563">INDEX($H563:$K563,0,MATCH(X$524,$H$524:$K$524,0))*HLOOKUP(X$523,$J$520:$R$521,2)</f>
        <v>0</v>
      </c>
      <c r="Y563" s="742" cm="1">
        <f t="array" ref="Y563">INDEX($H563:$K563,0,MATCH(Y$524,$H$524:$K$524,0))*HLOOKUP(Y$523,$J$520:$R$521,2)</f>
        <v>1</v>
      </c>
      <c r="Z563" s="742" cm="1">
        <f t="array" ref="Z563">INDEX($H563:$K563,0,MATCH(Z$524,$H$524:$K$524,0))*HLOOKUP(Z$523,$J$520:$R$521,2)</f>
        <v>1</v>
      </c>
      <c r="AA563" s="742" cm="1">
        <f t="array" ref="AA563">INDEX($H563:$K563,0,MATCH(AA$524,$H$524:$K$524,0))*HLOOKUP(AA$523,$J$520:$R$521,2)</f>
        <v>1</v>
      </c>
      <c r="AB563" s="742" cm="1">
        <f t="array" ref="AB563">INDEX($H563:$K563,0,MATCH(AB$524,$H$524:$K$524,0))*HLOOKUP(AB$523,$J$520:$R$521,2)</f>
        <v>0</v>
      </c>
      <c r="AC563" s="742" cm="1">
        <f t="array" ref="AC563">INDEX($H563:$K563,0,MATCH(AC$524,$H$524:$K$524,0))*HLOOKUP(AC$523,$J$520:$R$521,2)</f>
        <v>1</v>
      </c>
      <c r="AD563" s="742" cm="1">
        <f t="array" ref="AD563">INDEX($H563:$K563,0,MATCH(AD$524,$H$524:$K$524,0))*HLOOKUP(AD$523,$J$520:$R$521,2)</f>
        <v>1</v>
      </c>
      <c r="AE563" s="742" cm="1">
        <f t="array" ref="AE563">INDEX($H563:$K563,0,MATCH(AE$524,$H$524:$K$524,0))*HLOOKUP(AE$523,$J$520:$R$521,2)</f>
        <v>1</v>
      </c>
      <c r="AF563" s="742" cm="1">
        <f t="array" ref="AF563">INDEX($H563:$K563,0,MATCH(AF$524,$H$524:$K$524,0))*HLOOKUP(AF$523,$J$520:$R$521,2)</f>
        <v>0</v>
      </c>
      <c r="AG563" s="742" cm="1">
        <f t="array" ref="AG563">INDEX($H563:$K563,0,MATCH(AG$524,$H$524:$K$524,0))*HLOOKUP(AG$523,$J$520:$R$521,2)</f>
        <v>1</v>
      </c>
      <c r="AH563" s="742" cm="1">
        <f t="array" ref="AH563">INDEX($H563:$K563,0,MATCH(AH$524,$H$524:$K$524,0))*HLOOKUP(AH$523,$J$520:$R$521,2)</f>
        <v>1</v>
      </c>
      <c r="AI563" s="742" cm="1">
        <f t="array" ref="AI563">INDEX($H563:$K563,0,MATCH(AI$524,$H$524:$K$524,0))*HLOOKUP(AI$523,$J$520:$R$521,2)</f>
        <v>1</v>
      </c>
      <c r="AJ563" s="742" cm="1">
        <f t="array" ref="AJ563">INDEX($H563:$K563,0,MATCH(AJ$524,$H$524:$K$524,0))*HLOOKUP(AJ$523,$J$520:$R$521,2)</f>
        <v>0</v>
      </c>
      <c r="AK563" s="742" cm="1">
        <f t="array" ref="AK563">INDEX($H563:$K563,0,MATCH(AK$524,$H$524:$K$524,0))*HLOOKUP(AK$523,$J$520:$R$521,2)</f>
        <v>1</v>
      </c>
      <c r="AL563" s="742" cm="1">
        <f t="array" ref="AL563">INDEX($H563:$K563,0,MATCH(AL$524,$H$524:$K$524,0))*HLOOKUP(AL$523,$J$520:$R$521,2)</f>
        <v>1</v>
      </c>
      <c r="AM563" s="742" cm="1">
        <f t="array" ref="AM563">INDEX($H563:$K563,0,MATCH(AM$524,$H$524:$K$524,0))*HLOOKUP(AM$523,$J$520:$R$521,2)</f>
        <v>1</v>
      </c>
      <c r="AN563" s="742" cm="1">
        <f t="array" ref="AN563">INDEX($H563:$K563,0,MATCH(AN$524,$H$524:$K$524,0))*HLOOKUP(AN$523,$J$520:$R$521,2)</f>
        <v>0</v>
      </c>
      <c r="AO563" s="742" cm="1">
        <f t="array" ref="AO563">INDEX($H563:$K563,0,MATCH(AO$524,$H$524:$K$524,0))*HLOOKUP(AO$523,$J$520:$R$521,2)</f>
        <v>1</v>
      </c>
      <c r="AP563" s="742" cm="1">
        <f t="array" ref="AP563">INDEX($H563:$K563,0,MATCH(AP$524,$H$524:$K$524,0))*HLOOKUP(AP$523,$J$520:$R$521,2)</f>
        <v>1</v>
      </c>
      <c r="AQ563" s="742" cm="1">
        <f t="array" ref="AQ563">INDEX($H563:$K563,0,MATCH(AQ$524,$H$524:$K$524,0))*HLOOKUP(AQ$523,$J$520:$R$521,2)</f>
        <v>1</v>
      </c>
      <c r="AR563" s="742" cm="1">
        <f t="array" ref="AR563">INDEX($H563:$K563,0,MATCH(AR$524,$H$524:$K$524,0))*HLOOKUP(AR$523,$J$520:$R$521,2)</f>
        <v>0</v>
      </c>
      <c r="AS563" s="742" cm="1">
        <f t="array" ref="AS563">INDEX($H563:$K563,0,MATCH(AS$524,$H$524:$K$524,0))*HLOOKUP(AS$523,$J$520:$R$521,2)</f>
        <v>1</v>
      </c>
      <c r="AT563" s="742" cm="1">
        <f t="array" ref="AT563">INDEX($H563:$K563,0,MATCH(AT$524,$H$524:$K$524,0))*HLOOKUP(AT$523,$J$520:$R$521,2)</f>
        <v>1</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0</v>
      </c>
      <c r="I564" s="232">
        <f t="shared" si="126"/>
        <v>1</v>
      </c>
      <c r="J564" s="232">
        <f t="shared" si="126"/>
        <v>1</v>
      </c>
      <c r="K564" s="232">
        <f t="shared" si="126"/>
        <v>1</v>
      </c>
      <c r="L564" s="742" cm="1">
        <f t="array" ref="L564">INDEX($H564:$K564,0,MATCH(L$524,$H$524:$K$524,0))*HLOOKUP(L$523,$J$520:$R$521,2)</f>
        <v>0</v>
      </c>
      <c r="M564" s="742" cm="1">
        <f t="array" ref="M564">INDEX($H564:$K564,0,MATCH(M$524,$H$524:$K$524,0))*HLOOKUP(M$523,$J$520:$R$521,2)</f>
        <v>1</v>
      </c>
      <c r="N564" s="742" cm="1">
        <f t="array" ref="N564">INDEX($H564:$K564,0,MATCH(N$524,$H$524:$K$524,0))*HLOOKUP(N$523,$J$520:$R$521,2)</f>
        <v>1</v>
      </c>
      <c r="O564" s="742" cm="1">
        <f t="array" ref="O564">INDEX($H564:$K564,0,MATCH(O$524,$H$524:$K$524,0))*HLOOKUP(O$523,$J$520:$R$521,2)</f>
        <v>1</v>
      </c>
      <c r="P564" s="742" cm="1">
        <f t="array" ref="P564">INDEX($H564:$K564,0,MATCH(P$524,$H$524:$K$524,0))*HLOOKUP(P$523,$J$520:$R$521,2)</f>
        <v>0</v>
      </c>
      <c r="Q564" s="742" cm="1">
        <f t="array" ref="Q564">INDEX($H564:$K564,0,MATCH(Q$524,$H$524:$K$524,0))*HLOOKUP(Q$523,$J$520:$R$521,2)</f>
        <v>1</v>
      </c>
      <c r="R564" s="742" cm="1">
        <f t="array" ref="R564">INDEX($H564:$K564,0,MATCH(R$524,$H$524:$K$524,0))*HLOOKUP(R$523,$J$520:$R$521,2)</f>
        <v>1</v>
      </c>
      <c r="S564" s="742" cm="1">
        <f t="array" ref="S564">INDEX($H564:$K564,0,MATCH(S$524,$H$524:$K$524,0))*HLOOKUP(S$523,$J$520:$R$521,2)</f>
        <v>1</v>
      </c>
      <c r="T564" s="742" cm="1">
        <f t="array" ref="T564">INDEX($H564:$K564,0,MATCH(T$524,$H$524:$K$524,0))*HLOOKUP(T$523,$J$520:$R$521,2)</f>
        <v>0</v>
      </c>
      <c r="U564" s="742" cm="1">
        <f t="array" ref="U564">INDEX($H564:$K564,0,MATCH(U$524,$H$524:$K$524,0))*HLOOKUP(U$523,$J$520:$R$521,2)</f>
        <v>1</v>
      </c>
      <c r="V564" s="742" cm="1">
        <f t="array" ref="V564">INDEX($H564:$K564,0,MATCH(V$524,$H$524:$K$524,0))*HLOOKUP(V$523,$J$520:$R$521,2)</f>
        <v>1</v>
      </c>
      <c r="W564" s="742" cm="1">
        <f t="array" ref="W564">INDEX($H564:$K564,0,MATCH(W$524,$H$524:$K$524,0))*HLOOKUP(W$523,$J$520:$R$521,2)</f>
        <v>1</v>
      </c>
      <c r="X564" s="742" cm="1">
        <f t="array" ref="X564">INDEX($H564:$K564,0,MATCH(X$524,$H$524:$K$524,0))*HLOOKUP(X$523,$J$520:$R$521,2)</f>
        <v>0</v>
      </c>
      <c r="Y564" s="742" cm="1">
        <f t="array" ref="Y564">INDEX($H564:$K564,0,MATCH(Y$524,$H$524:$K$524,0))*HLOOKUP(Y$523,$J$520:$R$521,2)</f>
        <v>1</v>
      </c>
      <c r="Z564" s="742" cm="1">
        <f t="array" ref="Z564">INDEX($H564:$K564,0,MATCH(Z$524,$H$524:$K$524,0))*HLOOKUP(Z$523,$J$520:$R$521,2)</f>
        <v>1</v>
      </c>
      <c r="AA564" s="742" cm="1">
        <f t="array" ref="AA564">INDEX($H564:$K564,0,MATCH(AA$524,$H$524:$K$524,0))*HLOOKUP(AA$523,$J$520:$R$521,2)</f>
        <v>1</v>
      </c>
      <c r="AB564" s="742" cm="1">
        <f t="array" ref="AB564">INDEX($H564:$K564,0,MATCH(AB$524,$H$524:$K$524,0))*HLOOKUP(AB$523,$J$520:$R$521,2)</f>
        <v>0</v>
      </c>
      <c r="AC564" s="742" cm="1">
        <f t="array" ref="AC564">INDEX($H564:$K564,0,MATCH(AC$524,$H$524:$K$524,0))*HLOOKUP(AC$523,$J$520:$R$521,2)</f>
        <v>1</v>
      </c>
      <c r="AD564" s="742" cm="1">
        <f t="array" ref="AD564">INDEX($H564:$K564,0,MATCH(AD$524,$H$524:$K$524,0))*HLOOKUP(AD$523,$J$520:$R$521,2)</f>
        <v>1</v>
      </c>
      <c r="AE564" s="742" cm="1">
        <f t="array" ref="AE564">INDEX($H564:$K564,0,MATCH(AE$524,$H$524:$K$524,0))*HLOOKUP(AE$523,$J$520:$R$521,2)</f>
        <v>1</v>
      </c>
      <c r="AF564" s="742" cm="1">
        <f t="array" ref="AF564">INDEX($H564:$K564,0,MATCH(AF$524,$H$524:$K$524,0))*HLOOKUP(AF$523,$J$520:$R$521,2)</f>
        <v>0</v>
      </c>
      <c r="AG564" s="742" cm="1">
        <f t="array" ref="AG564">INDEX($H564:$K564,0,MATCH(AG$524,$H$524:$K$524,0))*HLOOKUP(AG$523,$J$520:$R$521,2)</f>
        <v>1</v>
      </c>
      <c r="AH564" s="742" cm="1">
        <f t="array" ref="AH564">INDEX($H564:$K564,0,MATCH(AH$524,$H$524:$K$524,0))*HLOOKUP(AH$523,$J$520:$R$521,2)</f>
        <v>1</v>
      </c>
      <c r="AI564" s="742" cm="1">
        <f t="array" ref="AI564">INDEX($H564:$K564,0,MATCH(AI$524,$H$524:$K$524,0))*HLOOKUP(AI$523,$J$520:$R$521,2)</f>
        <v>1</v>
      </c>
      <c r="AJ564" s="742" cm="1">
        <f t="array" ref="AJ564">INDEX($H564:$K564,0,MATCH(AJ$524,$H$524:$K$524,0))*HLOOKUP(AJ$523,$J$520:$R$521,2)</f>
        <v>0</v>
      </c>
      <c r="AK564" s="742" cm="1">
        <f t="array" ref="AK564">INDEX($H564:$K564,0,MATCH(AK$524,$H$524:$K$524,0))*HLOOKUP(AK$523,$J$520:$R$521,2)</f>
        <v>1</v>
      </c>
      <c r="AL564" s="742" cm="1">
        <f t="array" ref="AL564">INDEX($H564:$K564,0,MATCH(AL$524,$H$524:$K$524,0))*HLOOKUP(AL$523,$J$520:$R$521,2)</f>
        <v>1</v>
      </c>
      <c r="AM564" s="742" cm="1">
        <f t="array" ref="AM564">INDEX($H564:$K564,0,MATCH(AM$524,$H$524:$K$524,0))*HLOOKUP(AM$523,$J$520:$R$521,2)</f>
        <v>1</v>
      </c>
      <c r="AN564" s="742" cm="1">
        <f t="array" ref="AN564">INDEX($H564:$K564,0,MATCH(AN$524,$H$524:$K$524,0))*HLOOKUP(AN$523,$J$520:$R$521,2)</f>
        <v>0</v>
      </c>
      <c r="AO564" s="742" cm="1">
        <f t="array" ref="AO564">INDEX($H564:$K564,0,MATCH(AO$524,$H$524:$K$524,0))*HLOOKUP(AO$523,$J$520:$R$521,2)</f>
        <v>1</v>
      </c>
      <c r="AP564" s="742" cm="1">
        <f t="array" ref="AP564">INDEX($H564:$K564,0,MATCH(AP$524,$H$524:$K$524,0))*HLOOKUP(AP$523,$J$520:$R$521,2)</f>
        <v>1</v>
      </c>
      <c r="AQ564" s="742" cm="1">
        <f t="array" ref="AQ564">INDEX($H564:$K564,0,MATCH(AQ$524,$H$524:$K$524,0))*HLOOKUP(AQ$523,$J$520:$R$521,2)</f>
        <v>1</v>
      </c>
      <c r="AR564" s="742" cm="1">
        <f t="array" ref="AR564">INDEX($H564:$K564,0,MATCH(AR$524,$H$524:$K$524,0))*HLOOKUP(AR$523,$J$520:$R$521,2)</f>
        <v>0</v>
      </c>
      <c r="AS564" s="742" cm="1">
        <f t="array" ref="AS564">INDEX($H564:$K564,0,MATCH(AS$524,$H$524:$K$524,0))*HLOOKUP(AS$523,$J$520:$R$521,2)</f>
        <v>1</v>
      </c>
      <c r="AT564" s="742" cm="1">
        <f t="array" ref="AT564">INDEX($H564:$K564,0,MATCH(AT$524,$H$524:$K$524,0))*HLOOKUP(AT$523,$J$520:$R$521,2)</f>
        <v>1</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0</v>
      </c>
      <c r="I565" s="232">
        <f t="shared" si="128"/>
        <v>1</v>
      </c>
      <c r="J565" s="232">
        <f t="shared" si="128"/>
        <v>1</v>
      </c>
      <c r="K565" s="232">
        <f t="shared" si="128"/>
        <v>1</v>
      </c>
      <c r="L565" s="742" cm="1">
        <f t="array" ref="L565">INDEX($H565:$K565,0,MATCH(L$524,$H$524:$K$524,0))*HLOOKUP(L$523,$J$520:$R$521,2)</f>
        <v>0</v>
      </c>
      <c r="M565" s="742" cm="1">
        <f t="array" ref="M565">INDEX($H565:$K565,0,MATCH(M$524,$H$524:$K$524,0))*HLOOKUP(M$523,$J$520:$R$521,2)</f>
        <v>1</v>
      </c>
      <c r="N565" s="742" cm="1">
        <f t="array" ref="N565">INDEX($H565:$K565,0,MATCH(N$524,$H$524:$K$524,0))*HLOOKUP(N$523,$J$520:$R$521,2)</f>
        <v>1</v>
      </c>
      <c r="O565" s="742" cm="1">
        <f t="array" ref="O565">INDEX($H565:$K565,0,MATCH(O$524,$H$524:$K$524,0))*HLOOKUP(O$523,$J$520:$R$521,2)</f>
        <v>1</v>
      </c>
      <c r="P565" s="742" cm="1">
        <f t="array" ref="P565">INDEX($H565:$K565,0,MATCH(P$524,$H$524:$K$524,0))*HLOOKUP(P$523,$J$520:$R$521,2)</f>
        <v>0</v>
      </c>
      <c r="Q565" s="742" cm="1">
        <f t="array" ref="Q565">INDEX($H565:$K565,0,MATCH(Q$524,$H$524:$K$524,0))*HLOOKUP(Q$523,$J$520:$R$521,2)</f>
        <v>1</v>
      </c>
      <c r="R565" s="742" cm="1">
        <f t="array" ref="R565">INDEX($H565:$K565,0,MATCH(R$524,$H$524:$K$524,0))*HLOOKUP(R$523,$J$520:$R$521,2)</f>
        <v>1</v>
      </c>
      <c r="S565" s="742" cm="1">
        <f t="array" ref="S565">INDEX($H565:$K565,0,MATCH(S$524,$H$524:$K$524,0))*HLOOKUP(S$523,$J$520:$R$521,2)</f>
        <v>1</v>
      </c>
      <c r="T565" s="742" cm="1">
        <f t="array" ref="T565">INDEX($H565:$K565,0,MATCH(T$524,$H$524:$K$524,0))*HLOOKUP(T$523,$J$520:$R$521,2)</f>
        <v>0</v>
      </c>
      <c r="U565" s="742" cm="1">
        <f t="array" ref="U565">INDEX($H565:$K565,0,MATCH(U$524,$H$524:$K$524,0))*HLOOKUP(U$523,$J$520:$R$521,2)</f>
        <v>1</v>
      </c>
      <c r="V565" s="742" cm="1">
        <f t="array" ref="V565">INDEX($H565:$K565,0,MATCH(V$524,$H$524:$K$524,0))*HLOOKUP(V$523,$J$520:$R$521,2)</f>
        <v>1</v>
      </c>
      <c r="W565" s="742" cm="1">
        <f t="array" ref="W565">INDEX($H565:$K565,0,MATCH(W$524,$H$524:$K$524,0))*HLOOKUP(W$523,$J$520:$R$521,2)</f>
        <v>1</v>
      </c>
      <c r="X565" s="742" cm="1">
        <f t="array" ref="X565">INDEX($H565:$K565,0,MATCH(X$524,$H$524:$K$524,0))*HLOOKUP(X$523,$J$520:$R$521,2)</f>
        <v>0</v>
      </c>
      <c r="Y565" s="742" cm="1">
        <f t="array" ref="Y565">INDEX($H565:$K565,0,MATCH(Y$524,$H$524:$K$524,0))*HLOOKUP(Y$523,$J$520:$R$521,2)</f>
        <v>1</v>
      </c>
      <c r="Z565" s="742" cm="1">
        <f t="array" ref="Z565">INDEX($H565:$K565,0,MATCH(Z$524,$H$524:$K$524,0))*HLOOKUP(Z$523,$J$520:$R$521,2)</f>
        <v>1</v>
      </c>
      <c r="AA565" s="742" cm="1">
        <f t="array" ref="AA565">INDEX($H565:$K565,0,MATCH(AA$524,$H$524:$K$524,0))*HLOOKUP(AA$523,$J$520:$R$521,2)</f>
        <v>1</v>
      </c>
      <c r="AB565" s="742" cm="1">
        <f t="array" ref="AB565">INDEX($H565:$K565,0,MATCH(AB$524,$H$524:$K$524,0))*HLOOKUP(AB$523,$J$520:$R$521,2)</f>
        <v>0</v>
      </c>
      <c r="AC565" s="742" cm="1">
        <f t="array" ref="AC565">INDEX($H565:$K565,0,MATCH(AC$524,$H$524:$K$524,0))*HLOOKUP(AC$523,$J$520:$R$521,2)</f>
        <v>1</v>
      </c>
      <c r="AD565" s="742" cm="1">
        <f t="array" ref="AD565">INDEX($H565:$K565,0,MATCH(AD$524,$H$524:$K$524,0))*HLOOKUP(AD$523,$J$520:$R$521,2)</f>
        <v>1</v>
      </c>
      <c r="AE565" s="742" cm="1">
        <f t="array" ref="AE565">INDEX($H565:$K565,0,MATCH(AE$524,$H$524:$K$524,0))*HLOOKUP(AE$523,$J$520:$R$521,2)</f>
        <v>1</v>
      </c>
      <c r="AF565" s="742" cm="1">
        <f t="array" ref="AF565">INDEX($H565:$K565,0,MATCH(AF$524,$H$524:$K$524,0))*HLOOKUP(AF$523,$J$520:$R$521,2)</f>
        <v>0</v>
      </c>
      <c r="AG565" s="742" cm="1">
        <f t="array" ref="AG565">INDEX($H565:$K565,0,MATCH(AG$524,$H$524:$K$524,0))*HLOOKUP(AG$523,$J$520:$R$521,2)</f>
        <v>1</v>
      </c>
      <c r="AH565" s="742" cm="1">
        <f t="array" ref="AH565">INDEX($H565:$K565,0,MATCH(AH$524,$H$524:$K$524,0))*HLOOKUP(AH$523,$J$520:$R$521,2)</f>
        <v>1</v>
      </c>
      <c r="AI565" s="742" cm="1">
        <f t="array" ref="AI565">INDEX($H565:$K565,0,MATCH(AI$524,$H$524:$K$524,0))*HLOOKUP(AI$523,$J$520:$R$521,2)</f>
        <v>1</v>
      </c>
      <c r="AJ565" s="742" cm="1">
        <f t="array" ref="AJ565">INDEX($H565:$K565,0,MATCH(AJ$524,$H$524:$K$524,0))*HLOOKUP(AJ$523,$J$520:$R$521,2)</f>
        <v>0</v>
      </c>
      <c r="AK565" s="742" cm="1">
        <f t="array" ref="AK565">INDEX($H565:$K565,0,MATCH(AK$524,$H$524:$K$524,0))*HLOOKUP(AK$523,$J$520:$R$521,2)</f>
        <v>1</v>
      </c>
      <c r="AL565" s="742" cm="1">
        <f t="array" ref="AL565">INDEX($H565:$K565,0,MATCH(AL$524,$H$524:$K$524,0))*HLOOKUP(AL$523,$J$520:$R$521,2)</f>
        <v>1</v>
      </c>
      <c r="AM565" s="742" cm="1">
        <f t="array" ref="AM565">INDEX($H565:$K565,0,MATCH(AM$524,$H$524:$K$524,0))*HLOOKUP(AM$523,$J$520:$R$521,2)</f>
        <v>1</v>
      </c>
      <c r="AN565" s="742" cm="1">
        <f t="array" ref="AN565">INDEX($H565:$K565,0,MATCH(AN$524,$H$524:$K$524,0))*HLOOKUP(AN$523,$J$520:$R$521,2)</f>
        <v>0</v>
      </c>
      <c r="AO565" s="742" cm="1">
        <f t="array" ref="AO565">INDEX($H565:$K565,0,MATCH(AO$524,$H$524:$K$524,0))*HLOOKUP(AO$523,$J$520:$R$521,2)</f>
        <v>1</v>
      </c>
      <c r="AP565" s="742" cm="1">
        <f t="array" ref="AP565">INDEX($H565:$K565,0,MATCH(AP$524,$H$524:$K$524,0))*HLOOKUP(AP$523,$J$520:$R$521,2)</f>
        <v>1</v>
      </c>
      <c r="AQ565" s="742" cm="1">
        <f t="array" ref="AQ565">INDEX($H565:$K565,0,MATCH(AQ$524,$H$524:$K$524,0))*HLOOKUP(AQ$523,$J$520:$R$521,2)</f>
        <v>1</v>
      </c>
      <c r="AR565" s="742" cm="1">
        <f t="array" ref="AR565">INDEX($H565:$K565,0,MATCH(AR$524,$H$524:$K$524,0))*HLOOKUP(AR$523,$J$520:$R$521,2)</f>
        <v>0</v>
      </c>
      <c r="AS565" s="742" cm="1">
        <f t="array" ref="AS565">INDEX($H565:$K565,0,MATCH(AS$524,$H$524:$K$524,0))*HLOOKUP(AS$523,$J$520:$R$521,2)</f>
        <v>1</v>
      </c>
      <c r="AT565" s="742" cm="1">
        <f t="array" ref="AT565">INDEX($H565:$K565,0,MATCH(AT$524,$H$524:$K$524,0))*HLOOKUP(AT$523,$J$520:$R$521,2)</f>
        <v>1</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0</v>
      </c>
      <c r="I566" s="232">
        <f t="shared" si="128"/>
        <v>1</v>
      </c>
      <c r="J566" s="232">
        <f t="shared" si="128"/>
        <v>1</v>
      </c>
      <c r="K566" s="232">
        <f t="shared" si="128"/>
        <v>1</v>
      </c>
      <c r="L566" s="742" cm="1">
        <f t="array" ref="L566">INDEX($H566:$K566,0,MATCH(L$524,$H$524:$K$524,0))*HLOOKUP(L$523,$J$520:$R$521,2)</f>
        <v>0</v>
      </c>
      <c r="M566" s="742" cm="1">
        <f t="array" ref="M566">INDEX($H566:$K566,0,MATCH(M$524,$H$524:$K$524,0))*HLOOKUP(M$523,$J$520:$R$521,2)</f>
        <v>1</v>
      </c>
      <c r="N566" s="742" cm="1">
        <f t="array" ref="N566">INDEX($H566:$K566,0,MATCH(N$524,$H$524:$K$524,0))*HLOOKUP(N$523,$J$520:$R$521,2)</f>
        <v>1</v>
      </c>
      <c r="O566" s="742" cm="1">
        <f t="array" ref="O566">INDEX($H566:$K566,0,MATCH(O$524,$H$524:$K$524,0))*HLOOKUP(O$523,$J$520:$R$521,2)</f>
        <v>1</v>
      </c>
      <c r="P566" s="742" cm="1">
        <f t="array" ref="P566">INDEX($H566:$K566,0,MATCH(P$524,$H$524:$K$524,0))*HLOOKUP(P$523,$J$520:$R$521,2)</f>
        <v>0</v>
      </c>
      <c r="Q566" s="742" cm="1">
        <f t="array" ref="Q566">INDEX($H566:$K566,0,MATCH(Q$524,$H$524:$K$524,0))*HLOOKUP(Q$523,$J$520:$R$521,2)</f>
        <v>1</v>
      </c>
      <c r="R566" s="742" cm="1">
        <f t="array" ref="R566">INDEX($H566:$K566,0,MATCH(R$524,$H$524:$K$524,0))*HLOOKUP(R$523,$J$520:$R$521,2)</f>
        <v>1</v>
      </c>
      <c r="S566" s="742" cm="1">
        <f t="array" ref="S566">INDEX($H566:$K566,0,MATCH(S$524,$H$524:$K$524,0))*HLOOKUP(S$523,$J$520:$R$521,2)</f>
        <v>1</v>
      </c>
      <c r="T566" s="742" cm="1">
        <f t="array" ref="T566">INDEX($H566:$K566,0,MATCH(T$524,$H$524:$K$524,0))*HLOOKUP(T$523,$J$520:$R$521,2)</f>
        <v>0</v>
      </c>
      <c r="U566" s="742" cm="1">
        <f t="array" ref="U566">INDEX($H566:$K566,0,MATCH(U$524,$H$524:$K$524,0))*HLOOKUP(U$523,$J$520:$R$521,2)</f>
        <v>1</v>
      </c>
      <c r="V566" s="742" cm="1">
        <f t="array" ref="V566">INDEX($H566:$K566,0,MATCH(V$524,$H$524:$K$524,0))*HLOOKUP(V$523,$J$520:$R$521,2)</f>
        <v>1</v>
      </c>
      <c r="W566" s="742" cm="1">
        <f t="array" ref="W566">INDEX($H566:$K566,0,MATCH(W$524,$H$524:$K$524,0))*HLOOKUP(W$523,$J$520:$R$521,2)</f>
        <v>1</v>
      </c>
      <c r="X566" s="742" cm="1">
        <f t="array" ref="X566">INDEX($H566:$K566,0,MATCH(X$524,$H$524:$K$524,0))*HLOOKUP(X$523,$J$520:$R$521,2)</f>
        <v>0</v>
      </c>
      <c r="Y566" s="742" cm="1">
        <f t="array" ref="Y566">INDEX($H566:$K566,0,MATCH(Y$524,$H$524:$K$524,0))*HLOOKUP(Y$523,$J$520:$R$521,2)</f>
        <v>1</v>
      </c>
      <c r="Z566" s="742" cm="1">
        <f t="array" ref="Z566">INDEX($H566:$K566,0,MATCH(Z$524,$H$524:$K$524,0))*HLOOKUP(Z$523,$J$520:$R$521,2)</f>
        <v>1</v>
      </c>
      <c r="AA566" s="742" cm="1">
        <f t="array" ref="AA566">INDEX($H566:$K566,0,MATCH(AA$524,$H$524:$K$524,0))*HLOOKUP(AA$523,$J$520:$R$521,2)</f>
        <v>1</v>
      </c>
      <c r="AB566" s="742" cm="1">
        <f t="array" ref="AB566">INDEX($H566:$K566,0,MATCH(AB$524,$H$524:$K$524,0))*HLOOKUP(AB$523,$J$520:$R$521,2)</f>
        <v>0</v>
      </c>
      <c r="AC566" s="742" cm="1">
        <f t="array" ref="AC566">INDEX($H566:$K566,0,MATCH(AC$524,$H$524:$K$524,0))*HLOOKUP(AC$523,$J$520:$R$521,2)</f>
        <v>1</v>
      </c>
      <c r="AD566" s="742" cm="1">
        <f t="array" ref="AD566">INDEX($H566:$K566,0,MATCH(AD$524,$H$524:$K$524,0))*HLOOKUP(AD$523,$J$520:$R$521,2)</f>
        <v>1</v>
      </c>
      <c r="AE566" s="742" cm="1">
        <f t="array" ref="AE566">INDEX($H566:$K566,0,MATCH(AE$524,$H$524:$K$524,0))*HLOOKUP(AE$523,$J$520:$R$521,2)</f>
        <v>1</v>
      </c>
      <c r="AF566" s="742" cm="1">
        <f t="array" ref="AF566">INDEX($H566:$K566,0,MATCH(AF$524,$H$524:$K$524,0))*HLOOKUP(AF$523,$J$520:$R$521,2)</f>
        <v>0</v>
      </c>
      <c r="AG566" s="742" cm="1">
        <f t="array" ref="AG566">INDEX($H566:$K566,0,MATCH(AG$524,$H$524:$K$524,0))*HLOOKUP(AG$523,$J$520:$R$521,2)</f>
        <v>1</v>
      </c>
      <c r="AH566" s="742" cm="1">
        <f t="array" ref="AH566">INDEX($H566:$K566,0,MATCH(AH$524,$H$524:$K$524,0))*HLOOKUP(AH$523,$J$520:$R$521,2)</f>
        <v>1</v>
      </c>
      <c r="AI566" s="742" cm="1">
        <f t="array" ref="AI566">INDEX($H566:$K566,0,MATCH(AI$524,$H$524:$K$524,0))*HLOOKUP(AI$523,$J$520:$R$521,2)</f>
        <v>1</v>
      </c>
      <c r="AJ566" s="742" cm="1">
        <f t="array" ref="AJ566">INDEX($H566:$K566,0,MATCH(AJ$524,$H$524:$K$524,0))*HLOOKUP(AJ$523,$J$520:$R$521,2)</f>
        <v>0</v>
      </c>
      <c r="AK566" s="742" cm="1">
        <f t="array" ref="AK566">INDEX($H566:$K566,0,MATCH(AK$524,$H$524:$K$524,0))*HLOOKUP(AK$523,$J$520:$R$521,2)</f>
        <v>1</v>
      </c>
      <c r="AL566" s="742" cm="1">
        <f t="array" ref="AL566">INDEX($H566:$K566,0,MATCH(AL$524,$H$524:$K$524,0))*HLOOKUP(AL$523,$J$520:$R$521,2)</f>
        <v>1</v>
      </c>
      <c r="AM566" s="742" cm="1">
        <f t="array" ref="AM566">INDEX($H566:$K566,0,MATCH(AM$524,$H$524:$K$524,0))*HLOOKUP(AM$523,$J$520:$R$521,2)</f>
        <v>1</v>
      </c>
      <c r="AN566" s="742" cm="1">
        <f t="array" ref="AN566">INDEX($H566:$K566,0,MATCH(AN$524,$H$524:$K$524,0))*HLOOKUP(AN$523,$J$520:$R$521,2)</f>
        <v>0</v>
      </c>
      <c r="AO566" s="742" cm="1">
        <f t="array" ref="AO566">INDEX($H566:$K566,0,MATCH(AO$524,$H$524:$K$524,0))*HLOOKUP(AO$523,$J$520:$R$521,2)</f>
        <v>1</v>
      </c>
      <c r="AP566" s="742" cm="1">
        <f t="array" ref="AP566">INDEX($H566:$K566,0,MATCH(AP$524,$H$524:$K$524,0))*HLOOKUP(AP$523,$J$520:$R$521,2)</f>
        <v>1</v>
      </c>
      <c r="AQ566" s="742" cm="1">
        <f t="array" ref="AQ566">INDEX($H566:$K566,0,MATCH(AQ$524,$H$524:$K$524,0))*HLOOKUP(AQ$523,$J$520:$R$521,2)</f>
        <v>1</v>
      </c>
      <c r="AR566" s="742" cm="1">
        <f t="array" ref="AR566">INDEX($H566:$K566,0,MATCH(AR$524,$H$524:$K$524,0))*HLOOKUP(AR$523,$J$520:$R$521,2)</f>
        <v>0</v>
      </c>
      <c r="AS566" s="742" cm="1">
        <f t="array" ref="AS566">INDEX($H566:$K566,0,MATCH(AS$524,$H$524:$K$524,0))*HLOOKUP(AS$523,$J$520:$R$521,2)</f>
        <v>1</v>
      </c>
      <c r="AT566" s="742" cm="1">
        <f t="array" ref="AT566">INDEX($H566:$K566,0,MATCH(AT$524,$H$524:$K$524,0))*HLOOKUP(AT$523,$J$520:$R$521,2)</f>
        <v>1</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0</v>
      </c>
      <c r="I567" s="232">
        <f t="shared" si="128"/>
        <v>1</v>
      </c>
      <c r="J567" s="232">
        <f t="shared" si="128"/>
        <v>1</v>
      </c>
      <c r="K567" s="232">
        <f t="shared" si="128"/>
        <v>1</v>
      </c>
      <c r="L567" s="742" cm="1">
        <f t="array" ref="L567">INDEX($H567:$K567,0,MATCH(L$524,$H$524:$K$524,0))*HLOOKUP(L$523,$J$520:$R$521,2)</f>
        <v>0</v>
      </c>
      <c r="M567" s="742" cm="1">
        <f t="array" ref="M567">INDEX($H567:$K567,0,MATCH(M$524,$H$524:$K$524,0))*HLOOKUP(M$523,$J$520:$R$521,2)</f>
        <v>1</v>
      </c>
      <c r="N567" s="742" cm="1">
        <f t="array" ref="N567">INDEX($H567:$K567,0,MATCH(N$524,$H$524:$K$524,0))*HLOOKUP(N$523,$J$520:$R$521,2)</f>
        <v>1</v>
      </c>
      <c r="O567" s="742" cm="1">
        <f t="array" ref="O567">INDEX($H567:$K567,0,MATCH(O$524,$H$524:$K$524,0))*HLOOKUP(O$523,$J$520:$R$521,2)</f>
        <v>1</v>
      </c>
      <c r="P567" s="742" cm="1">
        <f t="array" ref="P567">INDEX($H567:$K567,0,MATCH(P$524,$H$524:$K$524,0))*HLOOKUP(P$523,$J$520:$R$521,2)</f>
        <v>0</v>
      </c>
      <c r="Q567" s="742" cm="1">
        <f t="array" ref="Q567">INDEX($H567:$K567,0,MATCH(Q$524,$H$524:$K$524,0))*HLOOKUP(Q$523,$J$520:$R$521,2)</f>
        <v>1</v>
      </c>
      <c r="R567" s="742" cm="1">
        <f t="array" ref="R567">INDEX($H567:$K567,0,MATCH(R$524,$H$524:$K$524,0))*HLOOKUP(R$523,$J$520:$R$521,2)</f>
        <v>1</v>
      </c>
      <c r="S567" s="742" cm="1">
        <f t="array" ref="S567">INDEX($H567:$K567,0,MATCH(S$524,$H$524:$K$524,0))*HLOOKUP(S$523,$J$520:$R$521,2)</f>
        <v>1</v>
      </c>
      <c r="T567" s="742" cm="1">
        <f t="array" ref="T567">INDEX($H567:$K567,0,MATCH(T$524,$H$524:$K$524,0))*HLOOKUP(T$523,$J$520:$R$521,2)</f>
        <v>0</v>
      </c>
      <c r="U567" s="742" cm="1">
        <f t="array" ref="U567">INDEX($H567:$K567,0,MATCH(U$524,$H$524:$K$524,0))*HLOOKUP(U$523,$J$520:$R$521,2)</f>
        <v>1</v>
      </c>
      <c r="V567" s="742" cm="1">
        <f t="array" ref="V567">INDEX($H567:$K567,0,MATCH(V$524,$H$524:$K$524,0))*HLOOKUP(V$523,$J$520:$R$521,2)</f>
        <v>1</v>
      </c>
      <c r="W567" s="742" cm="1">
        <f t="array" ref="W567">INDEX($H567:$K567,0,MATCH(W$524,$H$524:$K$524,0))*HLOOKUP(W$523,$J$520:$R$521,2)</f>
        <v>1</v>
      </c>
      <c r="X567" s="742" cm="1">
        <f t="array" ref="X567">INDEX($H567:$K567,0,MATCH(X$524,$H$524:$K$524,0))*HLOOKUP(X$523,$J$520:$R$521,2)</f>
        <v>0</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1</v>
      </c>
      <c r="AB567" s="742" cm="1">
        <f t="array" ref="AB567">INDEX($H567:$K567,0,MATCH(AB$524,$H$524:$K$524,0))*HLOOKUP(AB$523,$J$520:$R$521,2)</f>
        <v>0</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1</v>
      </c>
      <c r="AF567" s="742" cm="1">
        <f t="array" ref="AF567">INDEX($H567:$K567,0,MATCH(AF$524,$H$524:$K$524,0))*HLOOKUP(AF$523,$J$520:$R$521,2)</f>
        <v>0</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1</v>
      </c>
      <c r="AJ567" s="742" cm="1">
        <f t="array" ref="AJ567">INDEX($H567:$K567,0,MATCH(AJ$524,$H$524:$K$524,0))*HLOOKUP(AJ$523,$J$520:$R$521,2)</f>
        <v>0</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1</v>
      </c>
      <c r="AN567" s="742" cm="1">
        <f t="array" ref="AN567">INDEX($H567:$K567,0,MATCH(AN$524,$H$524:$K$524,0))*HLOOKUP(AN$523,$J$520:$R$521,2)</f>
        <v>0</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1</v>
      </c>
      <c r="AR567" s="742" cm="1">
        <f t="array" ref="AR567">INDEX($H567:$K567,0,MATCH(AR$524,$H$524:$K$524,0))*HLOOKUP(AR$523,$J$520:$R$521,2)</f>
        <v>0</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1</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0</v>
      </c>
      <c r="I568" s="232">
        <f t="shared" si="128"/>
        <v>1</v>
      </c>
      <c r="J568" s="232">
        <f t="shared" si="128"/>
        <v>1</v>
      </c>
      <c r="K568" s="232">
        <f t="shared" si="128"/>
        <v>1</v>
      </c>
      <c r="L568" s="742" cm="1">
        <f t="array" ref="L568">INDEX($H568:$K568,0,MATCH(L$524,$H$524:$K$524,0))*HLOOKUP(L$523,$J$520:$R$521,2)</f>
        <v>0</v>
      </c>
      <c r="M568" s="742" cm="1">
        <f t="array" ref="M568">INDEX($H568:$K568,0,MATCH(M$524,$H$524:$K$524,0))*HLOOKUP(M$523,$J$520:$R$521,2)</f>
        <v>1</v>
      </c>
      <c r="N568" s="742" cm="1">
        <f t="array" ref="N568">INDEX($H568:$K568,0,MATCH(N$524,$H$524:$K$524,0))*HLOOKUP(N$523,$J$520:$R$521,2)</f>
        <v>1</v>
      </c>
      <c r="O568" s="742" cm="1">
        <f t="array" ref="O568">INDEX($H568:$K568,0,MATCH(O$524,$H$524:$K$524,0))*HLOOKUP(O$523,$J$520:$R$521,2)</f>
        <v>1</v>
      </c>
      <c r="P568" s="742" cm="1">
        <f t="array" ref="P568">INDEX($H568:$K568,0,MATCH(P$524,$H$524:$K$524,0))*HLOOKUP(P$523,$J$520:$R$521,2)</f>
        <v>0</v>
      </c>
      <c r="Q568" s="742" cm="1">
        <f t="array" ref="Q568">INDEX($H568:$K568,0,MATCH(Q$524,$H$524:$K$524,0))*HLOOKUP(Q$523,$J$520:$R$521,2)</f>
        <v>1</v>
      </c>
      <c r="R568" s="742" cm="1">
        <f t="array" ref="R568">INDEX($H568:$K568,0,MATCH(R$524,$H$524:$K$524,0))*HLOOKUP(R$523,$J$520:$R$521,2)</f>
        <v>1</v>
      </c>
      <c r="S568" s="742" cm="1">
        <f t="array" ref="S568">INDEX($H568:$K568,0,MATCH(S$524,$H$524:$K$524,0))*HLOOKUP(S$523,$J$520:$R$521,2)</f>
        <v>1</v>
      </c>
      <c r="T568" s="742" cm="1">
        <f t="array" ref="T568">INDEX($H568:$K568,0,MATCH(T$524,$H$524:$K$524,0))*HLOOKUP(T$523,$J$520:$R$521,2)</f>
        <v>0</v>
      </c>
      <c r="U568" s="742" cm="1">
        <f t="array" ref="U568">INDEX($H568:$K568,0,MATCH(U$524,$H$524:$K$524,0))*HLOOKUP(U$523,$J$520:$R$521,2)</f>
        <v>1</v>
      </c>
      <c r="V568" s="742" cm="1">
        <f t="array" ref="V568">INDEX($H568:$K568,0,MATCH(V$524,$H$524:$K$524,0))*HLOOKUP(V$523,$J$520:$R$521,2)</f>
        <v>1</v>
      </c>
      <c r="W568" s="742" cm="1">
        <f t="array" ref="W568">INDEX($H568:$K568,0,MATCH(W$524,$H$524:$K$524,0))*HLOOKUP(W$523,$J$520:$R$521,2)</f>
        <v>1</v>
      </c>
      <c r="X568" s="742" cm="1">
        <f t="array" ref="X568">INDEX($H568:$K568,0,MATCH(X$524,$H$524:$K$524,0))*HLOOKUP(X$523,$J$520:$R$521,2)</f>
        <v>0</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1</v>
      </c>
      <c r="AB568" s="742" cm="1">
        <f t="array" ref="AB568">INDEX($H568:$K568,0,MATCH(AB$524,$H$524:$K$524,0))*HLOOKUP(AB$523,$J$520:$R$521,2)</f>
        <v>0</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1</v>
      </c>
      <c r="AF568" s="742" cm="1">
        <f t="array" ref="AF568">INDEX($H568:$K568,0,MATCH(AF$524,$H$524:$K$524,0))*HLOOKUP(AF$523,$J$520:$R$521,2)</f>
        <v>0</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1</v>
      </c>
      <c r="AJ568" s="742" cm="1">
        <f t="array" ref="AJ568">INDEX($H568:$K568,0,MATCH(AJ$524,$H$524:$K$524,0))*HLOOKUP(AJ$523,$J$520:$R$521,2)</f>
        <v>0</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1</v>
      </c>
      <c r="AN568" s="742" cm="1">
        <f t="array" ref="AN568">INDEX($H568:$K568,0,MATCH(AN$524,$H$524:$K$524,0))*HLOOKUP(AN$523,$J$520:$R$521,2)</f>
        <v>0</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1</v>
      </c>
      <c r="AR568" s="742" cm="1">
        <f t="array" ref="AR568">INDEX($H568:$K568,0,MATCH(AR$524,$H$524:$K$524,0))*HLOOKUP(AR$523,$J$520:$R$521,2)</f>
        <v>0</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1</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0</v>
      </c>
      <c r="I569" s="232">
        <f t="shared" si="128"/>
        <v>1</v>
      </c>
      <c r="J569" s="232">
        <f t="shared" si="128"/>
        <v>1</v>
      </c>
      <c r="K569" s="232">
        <f t="shared" si="128"/>
        <v>1</v>
      </c>
      <c r="L569" s="742" cm="1">
        <f t="array" ref="L569">INDEX($H569:$K569,0,MATCH(L$524,$H$524:$K$524,0))*HLOOKUP(L$523,$J$520:$R$521,2)</f>
        <v>0</v>
      </c>
      <c r="M569" s="742" cm="1">
        <f t="array" ref="M569">INDEX($H569:$K569,0,MATCH(M$524,$H$524:$K$524,0))*HLOOKUP(M$523,$J$520:$R$521,2)</f>
        <v>1</v>
      </c>
      <c r="N569" s="742" cm="1">
        <f t="array" ref="N569">INDEX($H569:$K569,0,MATCH(N$524,$H$524:$K$524,0))*HLOOKUP(N$523,$J$520:$R$521,2)</f>
        <v>1</v>
      </c>
      <c r="O569" s="742" cm="1">
        <f t="array" ref="O569">INDEX($H569:$K569,0,MATCH(O$524,$H$524:$K$524,0))*HLOOKUP(O$523,$J$520:$R$521,2)</f>
        <v>1</v>
      </c>
      <c r="P569" s="742" cm="1">
        <f t="array" ref="P569">INDEX($H569:$K569,0,MATCH(P$524,$H$524:$K$524,0))*HLOOKUP(P$523,$J$520:$R$521,2)</f>
        <v>0</v>
      </c>
      <c r="Q569" s="742" cm="1">
        <f t="array" ref="Q569">INDEX($H569:$K569,0,MATCH(Q$524,$H$524:$K$524,0))*HLOOKUP(Q$523,$J$520:$R$521,2)</f>
        <v>1</v>
      </c>
      <c r="R569" s="742" cm="1">
        <f t="array" ref="R569">INDEX($H569:$K569,0,MATCH(R$524,$H$524:$K$524,0))*HLOOKUP(R$523,$J$520:$R$521,2)</f>
        <v>1</v>
      </c>
      <c r="S569" s="742" cm="1">
        <f t="array" ref="S569">INDEX($H569:$K569,0,MATCH(S$524,$H$524:$K$524,0))*HLOOKUP(S$523,$J$520:$R$521,2)</f>
        <v>1</v>
      </c>
      <c r="T569" s="742" cm="1">
        <f t="array" ref="T569">INDEX($H569:$K569,0,MATCH(T$524,$H$524:$K$524,0))*HLOOKUP(T$523,$J$520:$R$521,2)</f>
        <v>0</v>
      </c>
      <c r="U569" s="742" cm="1">
        <f t="array" ref="U569">INDEX($H569:$K569,0,MATCH(U$524,$H$524:$K$524,0))*HLOOKUP(U$523,$J$520:$R$521,2)</f>
        <v>1</v>
      </c>
      <c r="V569" s="742" cm="1">
        <f t="array" ref="V569">INDEX($H569:$K569,0,MATCH(V$524,$H$524:$K$524,0))*HLOOKUP(V$523,$J$520:$R$521,2)</f>
        <v>1</v>
      </c>
      <c r="W569" s="742" cm="1">
        <f t="array" ref="W569">INDEX($H569:$K569,0,MATCH(W$524,$H$524:$K$524,0))*HLOOKUP(W$523,$J$520:$R$521,2)</f>
        <v>1</v>
      </c>
      <c r="X569" s="742" cm="1">
        <f t="array" ref="X569">INDEX($H569:$K569,0,MATCH(X$524,$H$524:$K$524,0))*HLOOKUP(X$523,$J$520:$R$521,2)</f>
        <v>0</v>
      </c>
      <c r="Y569" s="742" cm="1">
        <f t="array" ref="Y569">INDEX($H569:$K569,0,MATCH(Y$524,$H$524:$K$524,0))*HLOOKUP(Y$523,$J$520:$R$521,2)</f>
        <v>1</v>
      </c>
      <c r="Z569" s="742" cm="1">
        <f t="array" ref="Z569">INDEX($H569:$K569,0,MATCH(Z$524,$H$524:$K$524,0))*HLOOKUP(Z$523,$J$520:$R$521,2)</f>
        <v>1</v>
      </c>
      <c r="AA569" s="742" cm="1">
        <f t="array" ref="AA569">INDEX($H569:$K569,0,MATCH(AA$524,$H$524:$K$524,0))*HLOOKUP(AA$523,$J$520:$R$521,2)</f>
        <v>1</v>
      </c>
      <c r="AB569" s="742" cm="1">
        <f t="array" ref="AB569">INDEX($H569:$K569,0,MATCH(AB$524,$H$524:$K$524,0))*HLOOKUP(AB$523,$J$520:$R$521,2)</f>
        <v>0</v>
      </c>
      <c r="AC569" s="742" cm="1">
        <f t="array" ref="AC569">INDEX($H569:$K569,0,MATCH(AC$524,$H$524:$K$524,0))*HLOOKUP(AC$523,$J$520:$R$521,2)</f>
        <v>1</v>
      </c>
      <c r="AD569" s="742" cm="1">
        <f t="array" ref="AD569">INDEX($H569:$K569,0,MATCH(AD$524,$H$524:$K$524,0))*HLOOKUP(AD$523,$J$520:$R$521,2)</f>
        <v>1</v>
      </c>
      <c r="AE569" s="742" cm="1">
        <f t="array" ref="AE569">INDEX($H569:$K569,0,MATCH(AE$524,$H$524:$K$524,0))*HLOOKUP(AE$523,$J$520:$R$521,2)</f>
        <v>1</v>
      </c>
      <c r="AF569" s="742" cm="1">
        <f t="array" ref="AF569">INDEX($H569:$K569,0,MATCH(AF$524,$H$524:$K$524,0))*HLOOKUP(AF$523,$J$520:$R$521,2)</f>
        <v>0</v>
      </c>
      <c r="AG569" s="742" cm="1">
        <f t="array" ref="AG569">INDEX($H569:$K569,0,MATCH(AG$524,$H$524:$K$524,0))*HLOOKUP(AG$523,$J$520:$R$521,2)</f>
        <v>1</v>
      </c>
      <c r="AH569" s="742" cm="1">
        <f t="array" ref="AH569">INDEX($H569:$K569,0,MATCH(AH$524,$H$524:$K$524,0))*HLOOKUP(AH$523,$J$520:$R$521,2)</f>
        <v>1</v>
      </c>
      <c r="AI569" s="742" cm="1">
        <f t="array" ref="AI569">INDEX($H569:$K569,0,MATCH(AI$524,$H$524:$K$524,0))*HLOOKUP(AI$523,$J$520:$R$521,2)</f>
        <v>1</v>
      </c>
      <c r="AJ569" s="742" cm="1">
        <f t="array" ref="AJ569">INDEX($H569:$K569,0,MATCH(AJ$524,$H$524:$K$524,0))*HLOOKUP(AJ$523,$J$520:$R$521,2)</f>
        <v>0</v>
      </c>
      <c r="AK569" s="742" cm="1">
        <f t="array" ref="AK569">INDEX($H569:$K569,0,MATCH(AK$524,$H$524:$K$524,0))*HLOOKUP(AK$523,$J$520:$R$521,2)</f>
        <v>1</v>
      </c>
      <c r="AL569" s="742" cm="1">
        <f t="array" ref="AL569">INDEX($H569:$K569,0,MATCH(AL$524,$H$524:$K$524,0))*HLOOKUP(AL$523,$J$520:$R$521,2)</f>
        <v>1</v>
      </c>
      <c r="AM569" s="742" cm="1">
        <f t="array" ref="AM569">INDEX($H569:$K569,0,MATCH(AM$524,$H$524:$K$524,0))*HLOOKUP(AM$523,$J$520:$R$521,2)</f>
        <v>1</v>
      </c>
      <c r="AN569" s="742" cm="1">
        <f t="array" ref="AN569">INDEX($H569:$K569,0,MATCH(AN$524,$H$524:$K$524,0))*HLOOKUP(AN$523,$J$520:$R$521,2)</f>
        <v>0</v>
      </c>
      <c r="AO569" s="742" cm="1">
        <f t="array" ref="AO569">INDEX($H569:$K569,0,MATCH(AO$524,$H$524:$K$524,0))*HLOOKUP(AO$523,$J$520:$R$521,2)</f>
        <v>1</v>
      </c>
      <c r="AP569" s="742" cm="1">
        <f t="array" ref="AP569">INDEX($H569:$K569,0,MATCH(AP$524,$H$524:$K$524,0))*HLOOKUP(AP$523,$J$520:$R$521,2)</f>
        <v>1</v>
      </c>
      <c r="AQ569" s="742" cm="1">
        <f t="array" ref="AQ569">INDEX($H569:$K569,0,MATCH(AQ$524,$H$524:$K$524,0))*HLOOKUP(AQ$523,$J$520:$R$521,2)</f>
        <v>1</v>
      </c>
      <c r="AR569" s="742" cm="1">
        <f t="array" ref="AR569">INDEX($H569:$K569,0,MATCH(AR$524,$H$524:$K$524,0))*HLOOKUP(AR$523,$J$520:$R$521,2)</f>
        <v>0</v>
      </c>
      <c r="AS569" s="742" cm="1">
        <f t="array" ref="AS569">INDEX($H569:$K569,0,MATCH(AS$524,$H$524:$K$524,0))*HLOOKUP(AS$523,$J$520:$R$521,2)</f>
        <v>1</v>
      </c>
      <c r="AT569" s="742" cm="1">
        <f t="array" ref="AT569">INDEX($H569:$K569,0,MATCH(AT$524,$H$524:$K$524,0))*HLOOKUP(AT$523,$J$520:$R$521,2)</f>
        <v>1</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0</v>
      </c>
      <c r="I570" s="232">
        <f t="shared" si="128"/>
        <v>1</v>
      </c>
      <c r="J570" s="232">
        <f t="shared" si="128"/>
        <v>1</v>
      </c>
      <c r="K570" s="232">
        <f t="shared" si="128"/>
        <v>1</v>
      </c>
      <c r="L570" s="742" cm="1">
        <f t="array" ref="L570">INDEX($H570:$K570,0,MATCH(L$524,$H$524:$K$524,0))*HLOOKUP(L$523,$J$520:$R$521,2)</f>
        <v>0</v>
      </c>
      <c r="M570" s="742" cm="1">
        <f t="array" ref="M570">INDEX($H570:$K570,0,MATCH(M$524,$H$524:$K$524,0))*HLOOKUP(M$523,$J$520:$R$521,2)</f>
        <v>1</v>
      </c>
      <c r="N570" s="742" cm="1">
        <f t="array" ref="N570">INDEX($H570:$K570,0,MATCH(N$524,$H$524:$K$524,0))*HLOOKUP(N$523,$J$520:$R$521,2)</f>
        <v>1</v>
      </c>
      <c r="O570" s="742" cm="1">
        <f t="array" ref="O570">INDEX($H570:$K570,0,MATCH(O$524,$H$524:$K$524,0))*HLOOKUP(O$523,$J$520:$R$521,2)</f>
        <v>1</v>
      </c>
      <c r="P570" s="742" cm="1">
        <f t="array" ref="P570">INDEX($H570:$K570,0,MATCH(P$524,$H$524:$K$524,0))*HLOOKUP(P$523,$J$520:$R$521,2)</f>
        <v>0</v>
      </c>
      <c r="Q570" s="742" cm="1">
        <f t="array" ref="Q570">INDEX($H570:$K570,0,MATCH(Q$524,$H$524:$K$524,0))*HLOOKUP(Q$523,$J$520:$R$521,2)</f>
        <v>1</v>
      </c>
      <c r="R570" s="742" cm="1">
        <f t="array" ref="R570">INDEX($H570:$K570,0,MATCH(R$524,$H$524:$K$524,0))*HLOOKUP(R$523,$J$520:$R$521,2)</f>
        <v>1</v>
      </c>
      <c r="S570" s="742" cm="1">
        <f t="array" ref="S570">INDEX($H570:$K570,0,MATCH(S$524,$H$524:$K$524,0))*HLOOKUP(S$523,$J$520:$R$521,2)</f>
        <v>1</v>
      </c>
      <c r="T570" s="742" cm="1">
        <f t="array" ref="T570">INDEX($H570:$K570,0,MATCH(T$524,$H$524:$K$524,0))*HLOOKUP(T$523,$J$520:$R$521,2)</f>
        <v>0</v>
      </c>
      <c r="U570" s="742" cm="1">
        <f t="array" ref="U570">INDEX($H570:$K570,0,MATCH(U$524,$H$524:$K$524,0))*HLOOKUP(U$523,$J$520:$R$521,2)</f>
        <v>1</v>
      </c>
      <c r="V570" s="742" cm="1">
        <f t="array" ref="V570">INDEX($H570:$K570,0,MATCH(V$524,$H$524:$K$524,0))*HLOOKUP(V$523,$J$520:$R$521,2)</f>
        <v>1</v>
      </c>
      <c r="W570" s="742" cm="1">
        <f t="array" ref="W570">INDEX($H570:$K570,0,MATCH(W$524,$H$524:$K$524,0))*HLOOKUP(W$523,$J$520:$R$521,2)</f>
        <v>1</v>
      </c>
      <c r="X570" s="742" cm="1">
        <f t="array" ref="X570">INDEX($H570:$K570,0,MATCH(X$524,$H$524:$K$524,0))*HLOOKUP(X$523,$J$520:$R$521,2)</f>
        <v>0</v>
      </c>
      <c r="Y570" s="742" cm="1">
        <f t="array" ref="Y570">INDEX($H570:$K570,0,MATCH(Y$524,$H$524:$K$524,0))*HLOOKUP(Y$523,$J$520:$R$521,2)</f>
        <v>1</v>
      </c>
      <c r="Z570" s="742" cm="1">
        <f t="array" ref="Z570">INDEX($H570:$K570,0,MATCH(Z$524,$H$524:$K$524,0))*HLOOKUP(Z$523,$J$520:$R$521,2)</f>
        <v>1</v>
      </c>
      <c r="AA570" s="742" cm="1">
        <f t="array" ref="AA570">INDEX($H570:$K570,0,MATCH(AA$524,$H$524:$K$524,0))*HLOOKUP(AA$523,$J$520:$R$521,2)</f>
        <v>1</v>
      </c>
      <c r="AB570" s="742" cm="1">
        <f t="array" ref="AB570">INDEX($H570:$K570,0,MATCH(AB$524,$H$524:$K$524,0))*HLOOKUP(AB$523,$J$520:$R$521,2)</f>
        <v>0</v>
      </c>
      <c r="AC570" s="742" cm="1">
        <f t="array" ref="AC570">INDEX($H570:$K570,0,MATCH(AC$524,$H$524:$K$524,0))*HLOOKUP(AC$523,$J$520:$R$521,2)</f>
        <v>1</v>
      </c>
      <c r="AD570" s="742" cm="1">
        <f t="array" ref="AD570">INDEX($H570:$K570,0,MATCH(AD$524,$H$524:$K$524,0))*HLOOKUP(AD$523,$J$520:$R$521,2)</f>
        <v>1</v>
      </c>
      <c r="AE570" s="742" cm="1">
        <f t="array" ref="AE570">INDEX($H570:$K570,0,MATCH(AE$524,$H$524:$K$524,0))*HLOOKUP(AE$523,$J$520:$R$521,2)</f>
        <v>1</v>
      </c>
      <c r="AF570" s="742" cm="1">
        <f t="array" ref="AF570">INDEX($H570:$K570,0,MATCH(AF$524,$H$524:$K$524,0))*HLOOKUP(AF$523,$J$520:$R$521,2)</f>
        <v>0</v>
      </c>
      <c r="AG570" s="742" cm="1">
        <f t="array" ref="AG570">INDEX($H570:$K570,0,MATCH(AG$524,$H$524:$K$524,0))*HLOOKUP(AG$523,$J$520:$R$521,2)</f>
        <v>1</v>
      </c>
      <c r="AH570" s="742" cm="1">
        <f t="array" ref="AH570">INDEX($H570:$K570,0,MATCH(AH$524,$H$524:$K$524,0))*HLOOKUP(AH$523,$J$520:$R$521,2)</f>
        <v>1</v>
      </c>
      <c r="AI570" s="742" cm="1">
        <f t="array" ref="AI570">INDEX($H570:$K570,0,MATCH(AI$524,$H$524:$K$524,0))*HLOOKUP(AI$523,$J$520:$R$521,2)</f>
        <v>1</v>
      </c>
      <c r="AJ570" s="742" cm="1">
        <f t="array" ref="AJ570">INDEX($H570:$K570,0,MATCH(AJ$524,$H$524:$K$524,0))*HLOOKUP(AJ$523,$J$520:$R$521,2)</f>
        <v>0</v>
      </c>
      <c r="AK570" s="742" cm="1">
        <f t="array" ref="AK570">INDEX($H570:$K570,0,MATCH(AK$524,$H$524:$K$524,0))*HLOOKUP(AK$523,$J$520:$R$521,2)</f>
        <v>1</v>
      </c>
      <c r="AL570" s="742" cm="1">
        <f t="array" ref="AL570">INDEX($H570:$K570,0,MATCH(AL$524,$H$524:$K$524,0))*HLOOKUP(AL$523,$J$520:$R$521,2)</f>
        <v>1</v>
      </c>
      <c r="AM570" s="742" cm="1">
        <f t="array" ref="AM570">INDEX($H570:$K570,0,MATCH(AM$524,$H$524:$K$524,0))*HLOOKUP(AM$523,$J$520:$R$521,2)</f>
        <v>1</v>
      </c>
      <c r="AN570" s="742" cm="1">
        <f t="array" ref="AN570">INDEX($H570:$K570,0,MATCH(AN$524,$H$524:$K$524,0))*HLOOKUP(AN$523,$J$520:$R$521,2)</f>
        <v>0</v>
      </c>
      <c r="AO570" s="742" cm="1">
        <f t="array" ref="AO570">INDEX($H570:$K570,0,MATCH(AO$524,$H$524:$K$524,0))*HLOOKUP(AO$523,$J$520:$R$521,2)</f>
        <v>1</v>
      </c>
      <c r="AP570" s="742" cm="1">
        <f t="array" ref="AP570">INDEX($H570:$K570,0,MATCH(AP$524,$H$524:$K$524,0))*HLOOKUP(AP$523,$J$520:$R$521,2)</f>
        <v>1</v>
      </c>
      <c r="AQ570" s="742" cm="1">
        <f t="array" ref="AQ570">INDEX($H570:$K570,0,MATCH(AQ$524,$H$524:$K$524,0))*HLOOKUP(AQ$523,$J$520:$R$521,2)</f>
        <v>1</v>
      </c>
      <c r="AR570" s="742" cm="1">
        <f t="array" ref="AR570">INDEX($H570:$K570,0,MATCH(AR$524,$H$524:$K$524,0))*HLOOKUP(AR$523,$J$520:$R$521,2)</f>
        <v>0</v>
      </c>
      <c r="AS570" s="742" cm="1">
        <f t="array" ref="AS570">INDEX($H570:$K570,0,MATCH(AS$524,$H$524:$K$524,0))*HLOOKUP(AS$523,$J$520:$R$521,2)</f>
        <v>1</v>
      </c>
      <c r="AT570" s="742" cm="1">
        <f t="array" ref="AT570">INDEX($H570:$K570,0,MATCH(AT$524,$H$524:$K$524,0))*HLOOKUP(AT$523,$J$520:$R$521,2)</f>
        <v>1</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0</v>
      </c>
      <c r="I571" s="232">
        <f t="shared" si="128"/>
        <v>1</v>
      </c>
      <c r="J571" s="232">
        <f t="shared" si="128"/>
        <v>1</v>
      </c>
      <c r="K571" s="232">
        <f t="shared" si="128"/>
        <v>1</v>
      </c>
      <c r="L571" s="742" cm="1">
        <f t="array" ref="L571">INDEX($H571:$K571,0,MATCH(L$524,$H$524:$K$524,0))*HLOOKUP(L$523,$J$520:$R$521,2)</f>
        <v>0</v>
      </c>
      <c r="M571" s="742" cm="1">
        <f t="array" ref="M571">INDEX($H571:$K571,0,MATCH(M$524,$H$524:$K$524,0))*HLOOKUP(M$523,$J$520:$R$521,2)</f>
        <v>1</v>
      </c>
      <c r="N571" s="742" cm="1">
        <f t="array" ref="N571">INDEX($H571:$K571,0,MATCH(N$524,$H$524:$K$524,0))*HLOOKUP(N$523,$J$520:$R$521,2)</f>
        <v>1</v>
      </c>
      <c r="O571" s="742" cm="1">
        <f t="array" ref="O571">INDEX($H571:$K571,0,MATCH(O$524,$H$524:$K$524,0))*HLOOKUP(O$523,$J$520:$R$521,2)</f>
        <v>1</v>
      </c>
      <c r="P571" s="742" cm="1">
        <f t="array" ref="P571">INDEX($H571:$K571,0,MATCH(P$524,$H$524:$K$524,0))*HLOOKUP(P$523,$J$520:$R$521,2)</f>
        <v>0</v>
      </c>
      <c r="Q571" s="742" cm="1">
        <f t="array" ref="Q571">INDEX($H571:$K571,0,MATCH(Q$524,$H$524:$K$524,0))*HLOOKUP(Q$523,$J$520:$R$521,2)</f>
        <v>1</v>
      </c>
      <c r="R571" s="742" cm="1">
        <f t="array" ref="R571">INDEX($H571:$K571,0,MATCH(R$524,$H$524:$K$524,0))*HLOOKUP(R$523,$J$520:$R$521,2)</f>
        <v>1</v>
      </c>
      <c r="S571" s="742" cm="1">
        <f t="array" ref="S571">INDEX($H571:$K571,0,MATCH(S$524,$H$524:$K$524,0))*HLOOKUP(S$523,$J$520:$R$521,2)</f>
        <v>1</v>
      </c>
      <c r="T571" s="742" cm="1">
        <f t="array" ref="T571">INDEX($H571:$K571,0,MATCH(T$524,$H$524:$K$524,0))*HLOOKUP(T$523,$J$520:$R$521,2)</f>
        <v>0</v>
      </c>
      <c r="U571" s="742" cm="1">
        <f t="array" ref="U571">INDEX($H571:$K571,0,MATCH(U$524,$H$524:$K$524,0))*HLOOKUP(U$523,$J$520:$R$521,2)</f>
        <v>1</v>
      </c>
      <c r="V571" s="742" cm="1">
        <f t="array" ref="V571">INDEX($H571:$K571,0,MATCH(V$524,$H$524:$K$524,0))*HLOOKUP(V$523,$J$520:$R$521,2)</f>
        <v>1</v>
      </c>
      <c r="W571" s="742" cm="1">
        <f t="array" ref="W571">INDEX($H571:$K571,0,MATCH(W$524,$H$524:$K$524,0))*HLOOKUP(W$523,$J$520:$R$521,2)</f>
        <v>1</v>
      </c>
      <c r="X571" s="742" cm="1">
        <f t="array" ref="X571">INDEX($H571:$K571,0,MATCH(X$524,$H$524:$K$524,0))*HLOOKUP(X$523,$J$520:$R$521,2)</f>
        <v>0</v>
      </c>
      <c r="Y571" s="742" cm="1">
        <f t="array" ref="Y571">INDEX($H571:$K571,0,MATCH(Y$524,$H$524:$K$524,0))*HLOOKUP(Y$523,$J$520:$R$521,2)</f>
        <v>1</v>
      </c>
      <c r="Z571" s="742" cm="1">
        <f t="array" ref="Z571">INDEX($H571:$K571,0,MATCH(Z$524,$H$524:$K$524,0))*HLOOKUP(Z$523,$J$520:$R$521,2)</f>
        <v>1</v>
      </c>
      <c r="AA571" s="742" cm="1">
        <f t="array" ref="AA571">INDEX($H571:$K571,0,MATCH(AA$524,$H$524:$K$524,0))*HLOOKUP(AA$523,$J$520:$R$521,2)</f>
        <v>1</v>
      </c>
      <c r="AB571" s="742" cm="1">
        <f t="array" ref="AB571">INDEX($H571:$K571,0,MATCH(AB$524,$H$524:$K$524,0))*HLOOKUP(AB$523,$J$520:$R$521,2)</f>
        <v>0</v>
      </c>
      <c r="AC571" s="742" cm="1">
        <f t="array" ref="AC571">INDEX($H571:$K571,0,MATCH(AC$524,$H$524:$K$524,0))*HLOOKUP(AC$523,$J$520:$R$521,2)</f>
        <v>1</v>
      </c>
      <c r="AD571" s="742" cm="1">
        <f t="array" ref="AD571">INDEX($H571:$K571,0,MATCH(AD$524,$H$524:$K$524,0))*HLOOKUP(AD$523,$J$520:$R$521,2)</f>
        <v>1</v>
      </c>
      <c r="AE571" s="742" cm="1">
        <f t="array" ref="AE571">INDEX($H571:$K571,0,MATCH(AE$524,$H$524:$K$524,0))*HLOOKUP(AE$523,$J$520:$R$521,2)</f>
        <v>1</v>
      </c>
      <c r="AF571" s="742" cm="1">
        <f t="array" ref="AF571">INDEX($H571:$K571,0,MATCH(AF$524,$H$524:$K$524,0))*HLOOKUP(AF$523,$J$520:$R$521,2)</f>
        <v>0</v>
      </c>
      <c r="AG571" s="742" cm="1">
        <f t="array" ref="AG571">INDEX($H571:$K571,0,MATCH(AG$524,$H$524:$K$524,0))*HLOOKUP(AG$523,$J$520:$R$521,2)</f>
        <v>1</v>
      </c>
      <c r="AH571" s="742" cm="1">
        <f t="array" ref="AH571">INDEX($H571:$K571,0,MATCH(AH$524,$H$524:$K$524,0))*HLOOKUP(AH$523,$J$520:$R$521,2)</f>
        <v>1</v>
      </c>
      <c r="AI571" s="742" cm="1">
        <f t="array" ref="AI571">INDEX($H571:$K571,0,MATCH(AI$524,$H$524:$K$524,0))*HLOOKUP(AI$523,$J$520:$R$521,2)</f>
        <v>1</v>
      </c>
      <c r="AJ571" s="742" cm="1">
        <f t="array" ref="AJ571">INDEX($H571:$K571,0,MATCH(AJ$524,$H$524:$K$524,0))*HLOOKUP(AJ$523,$J$520:$R$521,2)</f>
        <v>0</v>
      </c>
      <c r="AK571" s="742" cm="1">
        <f t="array" ref="AK571">INDEX($H571:$K571,0,MATCH(AK$524,$H$524:$K$524,0))*HLOOKUP(AK$523,$J$520:$R$521,2)</f>
        <v>1</v>
      </c>
      <c r="AL571" s="742" cm="1">
        <f t="array" ref="AL571">INDEX($H571:$K571,0,MATCH(AL$524,$H$524:$K$524,0))*HLOOKUP(AL$523,$J$520:$R$521,2)</f>
        <v>1</v>
      </c>
      <c r="AM571" s="742" cm="1">
        <f t="array" ref="AM571">INDEX($H571:$K571,0,MATCH(AM$524,$H$524:$K$524,0))*HLOOKUP(AM$523,$J$520:$R$521,2)</f>
        <v>1</v>
      </c>
      <c r="AN571" s="742" cm="1">
        <f t="array" ref="AN571">INDEX($H571:$K571,0,MATCH(AN$524,$H$524:$K$524,0))*HLOOKUP(AN$523,$J$520:$R$521,2)</f>
        <v>0</v>
      </c>
      <c r="AO571" s="742" cm="1">
        <f t="array" ref="AO571">INDEX($H571:$K571,0,MATCH(AO$524,$H$524:$K$524,0))*HLOOKUP(AO$523,$J$520:$R$521,2)</f>
        <v>1</v>
      </c>
      <c r="AP571" s="742" cm="1">
        <f t="array" ref="AP571">INDEX($H571:$K571,0,MATCH(AP$524,$H$524:$K$524,0))*HLOOKUP(AP$523,$J$520:$R$521,2)</f>
        <v>1</v>
      </c>
      <c r="AQ571" s="742" cm="1">
        <f t="array" ref="AQ571">INDEX($H571:$K571,0,MATCH(AQ$524,$H$524:$K$524,0))*HLOOKUP(AQ$523,$J$520:$R$521,2)</f>
        <v>1</v>
      </c>
      <c r="AR571" s="742" cm="1">
        <f t="array" ref="AR571">INDEX($H571:$K571,0,MATCH(AR$524,$H$524:$K$524,0))*HLOOKUP(AR$523,$J$520:$R$521,2)</f>
        <v>0</v>
      </c>
      <c r="AS571" s="742" cm="1">
        <f t="array" ref="AS571">INDEX($H571:$K571,0,MATCH(AS$524,$H$524:$K$524,0))*HLOOKUP(AS$523,$J$520:$R$521,2)</f>
        <v>1</v>
      </c>
      <c r="AT571" s="742" cm="1">
        <f t="array" ref="AT571">INDEX($H571:$K571,0,MATCH(AT$524,$H$524:$K$524,0))*HLOOKUP(AT$523,$J$520:$R$521,2)</f>
        <v>1</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0</v>
      </c>
      <c r="I572" s="232">
        <f t="shared" si="128"/>
        <v>1</v>
      </c>
      <c r="J572" s="232">
        <f t="shared" si="128"/>
        <v>1</v>
      </c>
      <c r="K572" s="232">
        <f t="shared" si="128"/>
        <v>1</v>
      </c>
      <c r="L572" s="742" cm="1">
        <f t="array" ref="L572">INDEX($H572:$K572,0,MATCH(L$524,$H$524:$K$524,0))*HLOOKUP(L$523,$J$520:$R$521,2)</f>
        <v>0</v>
      </c>
      <c r="M572" s="742" cm="1">
        <f t="array" ref="M572">INDEX($H572:$K572,0,MATCH(M$524,$H$524:$K$524,0))*HLOOKUP(M$523,$J$520:$R$521,2)</f>
        <v>1</v>
      </c>
      <c r="N572" s="742" cm="1">
        <f t="array" ref="N572">INDEX($H572:$K572,0,MATCH(N$524,$H$524:$K$524,0))*HLOOKUP(N$523,$J$520:$R$521,2)</f>
        <v>1</v>
      </c>
      <c r="O572" s="742" cm="1">
        <f t="array" ref="O572">INDEX($H572:$K572,0,MATCH(O$524,$H$524:$K$524,0))*HLOOKUP(O$523,$J$520:$R$521,2)</f>
        <v>1</v>
      </c>
      <c r="P572" s="742" cm="1">
        <f t="array" ref="P572">INDEX($H572:$K572,0,MATCH(P$524,$H$524:$K$524,0))*HLOOKUP(P$523,$J$520:$R$521,2)</f>
        <v>0</v>
      </c>
      <c r="Q572" s="742" cm="1">
        <f t="array" ref="Q572">INDEX($H572:$K572,0,MATCH(Q$524,$H$524:$K$524,0))*HLOOKUP(Q$523,$J$520:$R$521,2)</f>
        <v>1</v>
      </c>
      <c r="R572" s="742" cm="1">
        <f t="array" ref="R572">INDEX($H572:$K572,0,MATCH(R$524,$H$524:$K$524,0))*HLOOKUP(R$523,$J$520:$R$521,2)</f>
        <v>1</v>
      </c>
      <c r="S572" s="742" cm="1">
        <f t="array" ref="S572">INDEX($H572:$K572,0,MATCH(S$524,$H$524:$K$524,0))*HLOOKUP(S$523,$J$520:$R$521,2)</f>
        <v>1</v>
      </c>
      <c r="T572" s="742" cm="1">
        <f t="array" ref="T572">INDEX($H572:$K572,0,MATCH(T$524,$H$524:$K$524,0))*HLOOKUP(T$523,$J$520:$R$521,2)</f>
        <v>0</v>
      </c>
      <c r="U572" s="742" cm="1">
        <f t="array" ref="U572">INDEX($H572:$K572,0,MATCH(U$524,$H$524:$K$524,0))*HLOOKUP(U$523,$J$520:$R$521,2)</f>
        <v>1</v>
      </c>
      <c r="V572" s="742" cm="1">
        <f t="array" ref="V572">INDEX($H572:$K572,0,MATCH(V$524,$H$524:$K$524,0))*HLOOKUP(V$523,$J$520:$R$521,2)</f>
        <v>1</v>
      </c>
      <c r="W572" s="742" cm="1">
        <f t="array" ref="W572">INDEX($H572:$K572,0,MATCH(W$524,$H$524:$K$524,0))*HLOOKUP(W$523,$J$520:$R$521,2)</f>
        <v>1</v>
      </c>
      <c r="X572" s="742" cm="1">
        <f t="array" ref="X572">INDEX($H572:$K572,0,MATCH(X$524,$H$524:$K$524,0))*HLOOKUP(X$523,$J$520:$R$521,2)</f>
        <v>0</v>
      </c>
      <c r="Y572" s="742" cm="1">
        <f t="array" ref="Y572">INDEX($H572:$K572,0,MATCH(Y$524,$H$524:$K$524,0))*HLOOKUP(Y$523,$J$520:$R$521,2)</f>
        <v>1</v>
      </c>
      <c r="Z572" s="742" cm="1">
        <f t="array" ref="Z572">INDEX($H572:$K572,0,MATCH(Z$524,$H$524:$K$524,0))*HLOOKUP(Z$523,$J$520:$R$521,2)</f>
        <v>1</v>
      </c>
      <c r="AA572" s="742" cm="1">
        <f t="array" ref="AA572">INDEX($H572:$K572,0,MATCH(AA$524,$H$524:$K$524,0))*HLOOKUP(AA$523,$J$520:$R$521,2)</f>
        <v>1</v>
      </c>
      <c r="AB572" s="742" cm="1">
        <f t="array" ref="AB572">INDEX($H572:$K572,0,MATCH(AB$524,$H$524:$K$524,0))*HLOOKUP(AB$523,$J$520:$R$521,2)</f>
        <v>0</v>
      </c>
      <c r="AC572" s="742" cm="1">
        <f t="array" ref="AC572">INDEX($H572:$K572,0,MATCH(AC$524,$H$524:$K$524,0))*HLOOKUP(AC$523,$J$520:$R$521,2)</f>
        <v>1</v>
      </c>
      <c r="AD572" s="742" cm="1">
        <f t="array" ref="AD572">INDEX($H572:$K572,0,MATCH(AD$524,$H$524:$K$524,0))*HLOOKUP(AD$523,$J$520:$R$521,2)</f>
        <v>1</v>
      </c>
      <c r="AE572" s="742" cm="1">
        <f t="array" ref="AE572">INDEX($H572:$K572,0,MATCH(AE$524,$H$524:$K$524,0))*HLOOKUP(AE$523,$J$520:$R$521,2)</f>
        <v>1</v>
      </c>
      <c r="AF572" s="742" cm="1">
        <f t="array" ref="AF572">INDEX($H572:$K572,0,MATCH(AF$524,$H$524:$K$524,0))*HLOOKUP(AF$523,$J$520:$R$521,2)</f>
        <v>0</v>
      </c>
      <c r="AG572" s="742" cm="1">
        <f t="array" ref="AG572">INDEX($H572:$K572,0,MATCH(AG$524,$H$524:$K$524,0))*HLOOKUP(AG$523,$J$520:$R$521,2)</f>
        <v>1</v>
      </c>
      <c r="AH572" s="742" cm="1">
        <f t="array" ref="AH572">INDEX($H572:$K572,0,MATCH(AH$524,$H$524:$K$524,0))*HLOOKUP(AH$523,$J$520:$R$521,2)</f>
        <v>1</v>
      </c>
      <c r="AI572" s="742" cm="1">
        <f t="array" ref="AI572">INDEX($H572:$K572,0,MATCH(AI$524,$H$524:$K$524,0))*HLOOKUP(AI$523,$J$520:$R$521,2)</f>
        <v>1</v>
      </c>
      <c r="AJ572" s="742" cm="1">
        <f t="array" ref="AJ572">INDEX($H572:$K572,0,MATCH(AJ$524,$H$524:$K$524,0))*HLOOKUP(AJ$523,$J$520:$R$521,2)</f>
        <v>0</v>
      </c>
      <c r="AK572" s="742" cm="1">
        <f t="array" ref="AK572">INDEX($H572:$K572,0,MATCH(AK$524,$H$524:$K$524,0))*HLOOKUP(AK$523,$J$520:$R$521,2)</f>
        <v>1</v>
      </c>
      <c r="AL572" s="742" cm="1">
        <f t="array" ref="AL572">INDEX($H572:$K572,0,MATCH(AL$524,$H$524:$K$524,0))*HLOOKUP(AL$523,$J$520:$R$521,2)</f>
        <v>1</v>
      </c>
      <c r="AM572" s="742" cm="1">
        <f t="array" ref="AM572">INDEX($H572:$K572,0,MATCH(AM$524,$H$524:$K$524,0))*HLOOKUP(AM$523,$J$520:$R$521,2)</f>
        <v>1</v>
      </c>
      <c r="AN572" s="742" cm="1">
        <f t="array" ref="AN572">INDEX($H572:$K572,0,MATCH(AN$524,$H$524:$K$524,0))*HLOOKUP(AN$523,$J$520:$R$521,2)</f>
        <v>0</v>
      </c>
      <c r="AO572" s="742" cm="1">
        <f t="array" ref="AO572">INDEX($H572:$K572,0,MATCH(AO$524,$H$524:$K$524,0))*HLOOKUP(AO$523,$J$520:$R$521,2)</f>
        <v>1</v>
      </c>
      <c r="AP572" s="742" cm="1">
        <f t="array" ref="AP572">INDEX($H572:$K572,0,MATCH(AP$524,$H$524:$K$524,0))*HLOOKUP(AP$523,$J$520:$R$521,2)</f>
        <v>1</v>
      </c>
      <c r="AQ572" s="742" cm="1">
        <f t="array" ref="AQ572">INDEX($H572:$K572,0,MATCH(AQ$524,$H$524:$K$524,0))*HLOOKUP(AQ$523,$J$520:$R$521,2)</f>
        <v>1</v>
      </c>
      <c r="AR572" s="742" cm="1">
        <f t="array" ref="AR572">INDEX($H572:$K572,0,MATCH(AR$524,$H$524:$K$524,0))*HLOOKUP(AR$523,$J$520:$R$521,2)</f>
        <v>0</v>
      </c>
      <c r="AS572" s="742" cm="1">
        <f t="array" ref="AS572">INDEX($H572:$K572,0,MATCH(AS$524,$H$524:$K$524,0))*HLOOKUP(AS$523,$J$520:$R$521,2)</f>
        <v>1</v>
      </c>
      <c r="AT572" s="742" cm="1">
        <f t="array" ref="AT572">INDEX($H572:$K572,0,MATCH(AT$524,$H$524:$K$524,0))*HLOOKUP(AT$523,$J$520:$R$521,2)</f>
        <v>1</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0</v>
      </c>
      <c r="I573" s="232">
        <f t="shared" si="128"/>
        <v>1</v>
      </c>
      <c r="J573" s="232">
        <f t="shared" si="128"/>
        <v>1</v>
      </c>
      <c r="K573" s="232">
        <f t="shared" si="128"/>
        <v>1</v>
      </c>
      <c r="L573" s="742" cm="1">
        <f t="array" ref="L573">INDEX($H573:$K573,0,MATCH(L$524,$H$524:$K$524,0))*HLOOKUP(L$523,$J$520:$R$521,2)</f>
        <v>0</v>
      </c>
      <c r="M573" s="742" cm="1">
        <f t="array" ref="M573">INDEX($H573:$K573,0,MATCH(M$524,$H$524:$K$524,0))*HLOOKUP(M$523,$J$520:$R$521,2)</f>
        <v>1</v>
      </c>
      <c r="N573" s="742" cm="1">
        <f t="array" ref="N573">INDEX($H573:$K573,0,MATCH(N$524,$H$524:$K$524,0))*HLOOKUP(N$523,$J$520:$R$521,2)</f>
        <v>1</v>
      </c>
      <c r="O573" s="742" cm="1">
        <f t="array" ref="O573">INDEX($H573:$K573,0,MATCH(O$524,$H$524:$K$524,0))*HLOOKUP(O$523,$J$520:$R$521,2)</f>
        <v>1</v>
      </c>
      <c r="P573" s="742" cm="1">
        <f t="array" ref="P573">INDEX($H573:$K573,0,MATCH(P$524,$H$524:$K$524,0))*HLOOKUP(P$523,$J$520:$R$521,2)</f>
        <v>0</v>
      </c>
      <c r="Q573" s="742" cm="1">
        <f t="array" ref="Q573">INDEX($H573:$K573,0,MATCH(Q$524,$H$524:$K$524,0))*HLOOKUP(Q$523,$J$520:$R$521,2)</f>
        <v>1</v>
      </c>
      <c r="R573" s="742" cm="1">
        <f t="array" ref="R573">INDEX($H573:$K573,0,MATCH(R$524,$H$524:$K$524,0))*HLOOKUP(R$523,$J$520:$R$521,2)</f>
        <v>1</v>
      </c>
      <c r="S573" s="742" cm="1">
        <f t="array" ref="S573">INDEX($H573:$K573,0,MATCH(S$524,$H$524:$K$524,0))*HLOOKUP(S$523,$J$520:$R$521,2)</f>
        <v>1</v>
      </c>
      <c r="T573" s="742" cm="1">
        <f t="array" ref="T573">INDEX($H573:$K573,0,MATCH(T$524,$H$524:$K$524,0))*HLOOKUP(T$523,$J$520:$R$521,2)</f>
        <v>0</v>
      </c>
      <c r="U573" s="742" cm="1">
        <f t="array" ref="U573">INDEX($H573:$K573,0,MATCH(U$524,$H$524:$K$524,0))*HLOOKUP(U$523,$J$520:$R$521,2)</f>
        <v>1</v>
      </c>
      <c r="V573" s="742" cm="1">
        <f t="array" ref="V573">INDEX($H573:$K573,0,MATCH(V$524,$H$524:$K$524,0))*HLOOKUP(V$523,$J$520:$R$521,2)</f>
        <v>1</v>
      </c>
      <c r="W573" s="742" cm="1">
        <f t="array" ref="W573">INDEX($H573:$K573,0,MATCH(W$524,$H$524:$K$524,0))*HLOOKUP(W$523,$J$520:$R$521,2)</f>
        <v>1</v>
      </c>
      <c r="X573" s="742" cm="1">
        <f t="array" ref="X573">INDEX($H573:$K573,0,MATCH(X$524,$H$524:$K$524,0))*HLOOKUP(X$523,$J$520:$R$521,2)</f>
        <v>0</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1</v>
      </c>
      <c r="AB573" s="742" cm="1">
        <f t="array" ref="AB573">INDEX($H573:$K573,0,MATCH(AB$524,$H$524:$K$524,0))*HLOOKUP(AB$523,$J$520:$R$521,2)</f>
        <v>0</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1</v>
      </c>
      <c r="AF573" s="742" cm="1">
        <f t="array" ref="AF573">INDEX($H573:$K573,0,MATCH(AF$524,$H$524:$K$524,0))*HLOOKUP(AF$523,$J$520:$R$521,2)</f>
        <v>0</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1</v>
      </c>
      <c r="AJ573" s="742" cm="1">
        <f t="array" ref="AJ573">INDEX($H573:$K573,0,MATCH(AJ$524,$H$524:$K$524,0))*HLOOKUP(AJ$523,$J$520:$R$521,2)</f>
        <v>0</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1</v>
      </c>
      <c r="AN573" s="742" cm="1">
        <f t="array" ref="AN573">INDEX($H573:$K573,0,MATCH(AN$524,$H$524:$K$524,0))*HLOOKUP(AN$523,$J$520:$R$521,2)</f>
        <v>0</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1</v>
      </c>
      <c r="AR573" s="742" cm="1">
        <f t="array" ref="AR573">INDEX($H573:$K573,0,MATCH(AR$524,$H$524:$K$524,0))*HLOOKUP(AR$523,$J$520:$R$521,2)</f>
        <v>0</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1</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0</v>
      </c>
      <c r="I574" s="232">
        <f t="shared" si="128"/>
        <v>1</v>
      </c>
      <c r="J574" s="232">
        <f t="shared" si="128"/>
        <v>1</v>
      </c>
      <c r="K574" s="232">
        <f t="shared" si="128"/>
        <v>1</v>
      </c>
      <c r="L574" s="742" cm="1">
        <f t="array" ref="L574">INDEX($H574:$K574,0,MATCH(L$524,$H$524:$K$524,0))*HLOOKUP(L$523,$J$520:$R$521,2)</f>
        <v>0</v>
      </c>
      <c r="M574" s="742" cm="1">
        <f t="array" ref="M574">INDEX($H574:$K574,0,MATCH(M$524,$H$524:$K$524,0))*HLOOKUP(M$523,$J$520:$R$521,2)</f>
        <v>1</v>
      </c>
      <c r="N574" s="742" cm="1">
        <f t="array" ref="N574">INDEX($H574:$K574,0,MATCH(N$524,$H$524:$K$524,0))*HLOOKUP(N$523,$J$520:$R$521,2)</f>
        <v>1</v>
      </c>
      <c r="O574" s="742" cm="1">
        <f t="array" ref="O574">INDEX($H574:$K574,0,MATCH(O$524,$H$524:$K$524,0))*HLOOKUP(O$523,$J$520:$R$521,2)</f>
        <v>1</v>
      </c>
      <c r="P574" s="742" cm="1">
        <f t="array" ref="P574">INDEX($H574:$K574,0,MATCH(P$524,$H$524:$K$524,0))*HLOOKUP(P$523,$J$520:$R$521,2)</f>
        <v>0</v>
      </c>
      <c r="Q574" s="742" cm="1">
        <f t="array" ref="Q574">INDEX($H574:$K574,0,MATCH(Q$524,$H$524:$K$524,0))*HLOOKUP(Q$523,$J$520:$R$521,2)</f>
        <v>1</v>
      </c>
      <c r="R574" s="742" cm="1">
        <f t="array" ref="R574">INDEX($H574:$K574,0,MATCH(R$524,$H$524:$K$524,0))*HLOOKUP(R$523,$J$520:$R$521,2)</f>
        <v>1</v>
      </c>
      <c r="S574" s="742" cm="1">
        <f t="array" ref="S574">INDEX($H574:$K574,0,MATCH(S$524,$H$524:$K$524,0))*HLOOKUP(S$523,$J$520:$R$521,2)</f>
        <v>1</v>
      </c>
      <c r="T574" s="742" cm="1">
        <f t="array" ref="T574">INDEX($H574:$K574,0,MATCH(T$524,$H$524:$K$524,0))*HLOOKUP(T$523,$J$520:$R$521,2)</f>
        <v>0</v>
      </c>
      <c r="U574" s="742" cm="1">
        <f t="array" ref="U574">INDEX($H574:$K574,0,MATCH(U$524,$H$524:$K$524,0))*HLOOKUP(U$523,$J$520:$R$521,2)</f>
        <v>1</v>
      </c>
      <c r="V574" s="742" cm="1">
        <f t="array" ref="V574">INDEX($H574:$K574,0,MATCH(V$524,$H$524:$K$524,0))*HLOOKUP(V$523,$J$520:$R$521,2)</f>
        <v>1</v>
      </c>
      <c r="W574" s="742" cm="1">
        <f t="array" ref="W574">INDEX($H574:$K574,0,MATCH(W$524,$H$524:$K$524,0))*HLOOKUP(W$523,$J$520:$R$521,2)</f>
        <v>1</v>
      </c>
      <c r="X574" s="742" cm="1">
        <f t="array" ref="X574">INDEX($H574:$K574,0,MATCH(X$524,$H$524:$K$524,0))*HLOOKUP(X$523,$J$520:$R$521,2)</f>
        <v>0</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1</v>
      </c>
      <c r="AB574" s="742" cm="1">
        <f t="array" ref="AB574">INDEX($H574:$K574,0,MATCH(AB$524,$H$524:$K$524,0))*HLOOKUP(AB$523,$J$520:$R$521,2)</f>
        <v>0</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1</v>
      </c>
      <c r="AF574" s="742" cm="1">
        <f t="array" ref="AF574">INDEX($H574:$K574,0,MATCH(AF$524,$H$524:$K$524,0))*HLOOKUP(AF$523,$J$520:$R$521,2)</f>
        <v>0</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1</v>
      </c>
      <c r="AJ574" s="742" cm="1">
        <f t="array" ref="AJ574">INDEX($H574:$K574,0,MATCH(AJ$524,$H$524:$K$524,0))*HLOOKUP(AJ$523,$J$520:$R$521,2)</f>
        <v>0</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1</v>
      </c>
      <c r="AN574" s="742" cm="1">
        <f t="array" ref="AN574">INDEX($H574:$K574,0,MATCH(AN$524,$H$524:$K$524,0))*HLOOKUP(AN$523,$J$520:$R$521,2)</f>
        <v>0</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1</v>
      </c>
      <c r="AR574" s="742" cm="1">
        <f t="array" ref="AR574">INDEX($H574:$K574,0,MATCH(AR$524,$H$524:$K$524,0))*HLOOKUP(AR$523,$J$520:$R$521,2)</f>
        <v>0</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1</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0</v>
      </c>
      <c r="I575" s="232">
        <f t="shared" si="128"/>
        <v>1</v>
      </c>
      <c r="J575" s="232">
        <f t="shared" si="128"/>
        <v>1</v>
      </c>
      <c r="K575" s="232">
        <f t="shared" si="128"/>
        <v>1</v>
      </c>
      <c r="L575" s="742" cm="1">
        <f t="array" ref="L575">INDEX($H575:$K575,0,MATCH(L$524,$H$524:$K$524,0))*HLOOKUP(L$523,$J$520:$R$521,2)</f>
        <v>0</v>
      </c>
      <c r="M575" s="742" cm="1">
        <f t="array" ref="M575">INDEX($H575:$K575,0,MATCH(M$524,$H$524:$K$524,0))*HLOOKUP(M$523,$J$520:$R$521,2)</f>
        <v>1</v>
      </c>
      <c r="N575" s="742" cm="1">
        <f t="array" ref="N575">INDEX($H575:$K575,0,MATCH(N$524,$H$524:$K$524,0))*HLOOKUP(N$523,$J$520:$R$521,2)</f>
        <v>1</v>
      </c>
      <c r="O575" s="742" cm="1">
        <f t="array" ref="O575">INDEX($H575:$K575,0,MATCH(O$524,$H$524:$K$524,0))*HLOOKUP(O$523,$J$520:$R$521,2)</f>
        <v>1</v>
      </c>
      <c r="P575" s="742" cm="1">
        <f t="array" ref="P575">INDEX($H575:$K575,0,MATCH(P$524,$H$524:$K$524,0))*HLOOKUP(P$523,$J$520:$R$521,2)</f>
        <v>0</v>
      </c>
      <c r="Q575" s="742" cm="1">
        <f t="array" ref="Q575">INDEX($H575:$K575,0,MATCH(Q$524,$H$524:$K$524,0))*HLOOKUP(Q$523,$J$520:$R$521,2)</f>
        <v>1</v>
      </c>
      <c r="R575" s="742" cm="1">
        <f t="array" ref="R575">INDEX($H575:$K575,0,MATCH(R$524,$H$524:$K$524,0))*HLOOKUP(R$523,$J$520:$R$521,2)</f>
        <v>1</v>
      </c>
      <c r="S575" s="742" cm="1">
        <f t="array" ref="S575">INDEX($H575:$K575,0,MATCH(S$524,$H$524:$K$524,0))*HLOOKUP(S$523,$J$520:$R$521,2)</f>
        <v>1</v>
      </c>
      <c r="T575" s="742" cm="1">
        <f t="array" ref="T575">INDEX($H575:$K575,0,MATCH(T$524,$H$524:$K$524,0))*HLOOKUP(T$523,$J$520:$R$521,2)</f>
        <v>0</v>
      </c>
      <c r="U575" s="742" cm="1">
        <f t="array" ref="U575">INDEX($H575:$K575,0,MATCH(U$524,$H$524:$K$524,0))*HLOOKUP(U$523,$J$520:$R$521,2)</f>
        <v>1</v>
      </c>
      <c r="V575" s="742" cm="1">
        <f t="array" ref="V575">INDEX($H575:$K575,0,MATCH(V$524,$H$524:$K$524,0))*HLOOKUP(V$523,$J$520:$R$521,2)</f>
        <v>1</v>
      </c>
      <c r="W575" s="742" cm="1">
        <f t="array" ref="W575">INDEX($H575:$K575,0,MATCH(W$524,$H$524:$K$524,0))*HLOOKUP(W$523,$J$520:$R$521,2)</f>
        <v>1</v>
      </c>
      <c r="X575" s="742" cm="1">
        <f t="array" ref="X575">INDEX($H575:$K575,0,MATCH(X$524,$H$524:$K$524,0))*HLOOKUP(X$523,$J$520:$R$521,2)</f>
        <v>0</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1</v>
      </c>
      <c r="AB575" s="742" cm="1">
        <f t="array" ref="AB575">INDEX($H575:$K575,0,MATCH(AB$524,$H$524:$K$524,0))*HLOOKUP(AB$523,$J$520:$R$521,2)</f>
        <v>0</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1</v>
      </c>
      <c r="AF575" s="742" cm="1">
        <f t="array" ref="AF575">INDEX($H575:$K575,0,MATCH(AF$524,$H$524:$K$524,0))*HLOOKUP(AF$523,$J$520:$R$521,2)</f>
        <v>0</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1</v>
      </c>
      <c r="AJ575" s="742" cm="1">
        <f t="array" ref="AJ575">INDEX($H575:$K575,0,MATCH(AJ$524,$H$524:$K$524,0))*HLOOKUP(AJ$523,$J$520:$R$521,2)</f>
        <v>0</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1</v>
      </c>
      <c r="AN575" s="742" cm="1">
        <f t="array" ref="AN575">INDEX($H575:$K575,0,MATCH(AN$524,$H$524:$K$524,0))*HLOOKUP(AN$523,$J$520:$R$521,2)</f>
        <v>0</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1</v>
      </c>
      <c r="AR575" s="742" cm="1">
        <f t="array" ref="AR575">INDEX($H575:$K575,0,MATCH(AR$524,$H$524:$K$524,0))*HLOOKUP(AR$523,$J$520:$R$521,2)</f>
        <v>0</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1</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0</v>
      </c>
      <c r="I576" s="232">
        <f t="shared" si="128"/>
        <v>1</v>
      </c>
      <c r="J576" s="232">
        <f t="shared" si="128"/>
        <v>1</v>
      </c>
      <c r="K576" s="232">
        <f t="shared" si="128"/>
        <v>1</v>
      </c>
      <c r="L576" s="742" cm="1">
        <f t="array" ref="L576">INDEX($H576:$K576,0,MATCH(L$524,$H$524:$K$524,0))*HLOOKUP(L$523,$J$520:$R$521,2)</f>
        <v>0</v>
      </c>
      <c r="M576" s="742" cm="1">
        <f t="array" ref="M576">INDEX($H576:$K576,0,MATCH(M$524,$H$524:$K$524,0))*HLOOKUP(M$523,$J$520:$R$521,2)</f>
        <v>1</v>
      </c>
      <c r="N576" s="742" cm="1">
        <f t="array" ref="N576">INDEX($H576:$K576,0,MATCH(N$524,$H$524:$K$524,0))*HLOOKUP(N$523,$J$520:$R$521,2)</f>
        <v>1</v>
      </c>
      <c r="O576" s="742" cm="1">
        <f t="array" ref="O576">INDEX($H576:$K576,0,MATCH(O$524,$H$524:$K$524,0))*HLOOKUP(O$523,$J$520:$R$521,2)</f>
        <v>1</v>
      </c>
      <c r="P576" s="742" cm="1">
        <f t="array" ref="P576">INDEX($H576:$K576,0,MATCH(P$524,$H$524:$K$524,0))*HLOOKUP(P$523,$J$520:$R$521,2)</f>
        <v>0</v>
      </c>
      <c r="Q576" s="742" cm="1">
        <f t="array" ref="Q576">INDEX($H576:$K576,0,MATCH(Q$524,$H$524:$K$524,0))*HLOOKUP(Q$523,$J$520:$R$521,2)</f>
        <v>1</v>
      </c>
      <c r="R576" s="742" cm="1">
        <f t="array" ref="R576">INDEX($H576:$K576,0,MATCH(R$524,$H$524:$K$524,0))*HLOOKUP(R$523,$J$520:$R$521,2)</f>
        <v>1</v>
      </c>
      <c r="S576" s="742" cm="1">
        <f t="array" ref="S576">INDEX($H576:$K576,0,MATCH(S$524,$H$524:$K$524,0))*HLOOKUP(S$523,$J$520:$R$521,2)</f>
        <v>1</v>
      </c>
      <c r="T576" s="742" cm="1">
        <f t="array" ref="T576">INDEX($H576:$K576,0,MATCH(T$524,$H$524:$K$524,0))*HLOOKUP(T$523,$J$520:$R$521,2)</f>
        <v>0</v>
      </c>
      <c r="U576" s="742" cm="1">
        <f t="array" ref="U576">INDEX($H576:$K576,0,MATCH(U$524,$H$524:$K$524,0))*HLOOKUP(U$523,$J$520:$R$521,2)</f>
        <v>1</v>
      </c>
      <c r="V576" s="742" cm="1">
        <f t="array" ref="V576">INDEX($H576:$K576,0,MATCH(V$524,$H$524:$K$524,0))*HLOOKUP(V$523,$J$520:$R$521,2)</f>
        <v>1</v>
      </c>
      <c r="W576" s="742" cm="1">
        <f t="array" ref="W576">INDEX($H576:$K576,0,MATCH(W$524,$H$524:$K$524,0))*HLOOKUP(W$523,$J$520:$R$521,2)</f>
        <v>1</v>
      </c>
      <c r="X576" s="742" cm="1">
        <f t="array" ref="X576">INDEX($H576:$K576,0,MATCH(X$524,$H$524:$K$524,0))*HLOOKUP(X$523,$J$520:$R$521,2)</f>
        <v>0</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1</v>
      </c>
      <c r="AB576" s="742" cm="1">
        <f t="array" ref="AB576">INDEX($H576:$K576,0,MATCH(AB$524,$H$524:$K$524,0))*HLOOKUP(AB$523,$J$520:$R$521,2)</f>
        <v>0</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1</v>
      </c>
      <c r="AF576" s="742" cm="1">
        <f t="array" ref="AF576">INDEX($H576:$K576,0,MATCH(AF$524,$H$524:$K$524,0))*HLOOKUP(AF$523,$J$520:$R$521,2)</f>
        <v>0</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1</v>
      </c>
      <c r="AJ576" s="742" cm="1">
        <f t="array" ref="AJ576">INDEX($H576:$K576,0,MATCH(AJ$524,$H$524:$K$524,0))*HLOOKUP(AJ$523,$J$520:$R$521,2)</f>
        <v>0</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1</v>
      </c>
      <c r="AN576" s="742" cm="1">
        <f t="array" ref="AN576">INDEX($H576:$K576,0,MATCH(AN$524,$H$524:$K$524,0))*HLOOKUP(AN$523,$J$520:$R$521,2)</f>
        <v>0</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1</v>
      </c>
      <c r="AR576" s="742" cm="1">
        <f t="array" ref="AR576">INDEX($H576:$K576,0,MATCH(AR$524,$H$524:$K$524,0))*HLOOKUP(AR$523,$J$520:$R$521,2)</f>
        <v>0</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1</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0</v>
      </c>
      <c r="I577" s="232">
        <f t="shared" si="128"/>
        <v>1</v>
      </c>
      <c r="J577" s="232">
        <f t="shared" si="128"/>
        <v>1</v>
      </c>
      <c r="K577" s="232">
        <f t="shared" si="128"/>
        <v>1</v>
      </c>
      <c r="L577" s="742" cm="1">
        <f t="array" ref="L577">INDEX($H577:$K577,0,MATCH(L$524,$H$524:$K$524,0))*HLOOKUP(L$523,$J$520:$R$521,2)</f>
        <v>0</v>
      </c>
      <c r="M577" s="742" cm="1">
        <f t="array" ref="M577">INDEX($H577:$K577,0,MATCH(M$524,$H$524:$K$524,0))*HLOOKUP(M$523,$J$520:$R$521,2)</f>
        <v>1</v>
      </c>
      <c r="N577" s="742" cm="1">
        <f t="array" ref="N577">INDEX($H577:$K577,0,MATCH(N$524,$H$524:$K$524,0))*HLOOKUP(N$523,$J$520:$R$521,2)</f>
        <v>1</v>
      </c>
      <c r="O577" s="742" cm="1">
        <f t="array" ref="O577">INDEX($H577:$K577,0,MATCH(O$524,$H$524:$K$524,0))*HLOOKUP(O$523,$J$520:$R$521,2)</f>
        <v>1</v>
      </c>
      <c r="P577" s="742" cm="1">
        <f t="array" ref="P577">INDEX($H577:$K577,0,MATCH(P$524,$H$524:$K$524,0))*HLOOKUP(P$523,$J$520:$R$521,2)</f>
        <v>0</v>
      </c>
      <c r="Q577" s="742" cm="1">
        <f t="array" ref="Q577">INDEX($H577:$K577,0,MATCH(Q$524,$H$524:$K$524,0))*HLOOKUP(Q$523,$J$520:$R$521,2)</f>
        <v>1</v>
      </c>
      <c r="R577" s="742" cm="1">
        <f t="array" ref="R577">INDEX($H577:$K577,0,MATCH(R$524,$H$524:$K$524,0))*HLOOKUP(R$523,$J$520:$R$521,2)</f>
        <v>1</v>
      </c>
      <c r="S577" s="742" cm="1">
        <f t="array" ref="S577">INDEX($H577:$K577,0,MATCH(S$524,$H$524:$K$524,0))*HLOOKUP(S$523,$J$520:$R$521,2)</f>
        <v>1</v>
      </c>
      <c r="T577" s="742" cm="1">
        <f t="array" ref="T577">INDEX($H577:$K577,0,MATCH(T$524,$H$524:$K$524,0))*HLOOKUP(T$523,$J$520:$R$521,2)</f>
        <v>0</v>
      </c>
      <c r="U577" s="742" cm="1">
        <f t="array" ref="U577">INDEX($H577:$K577,0,MATCH(U$524,$H$524:$K$524,0))*HLOOKUP(U$523,$J$520:$R$521,2)</f>
        <v>1</v>
      </c>
      <c r="V577" s="742" cm="1">
        <f t="array" ref="V577">INDEX($H577:$K577,0,MATCH(V$524,$H$524:$K$524,0))*HLOOKUP(V$523,$J$520:$R$521,2)</f>
        <v>1</v>
      </c>
      <c r="W577" s="742" cm="1">
        <f t="array" ref="W577">INDEX($H577:$K577,0,MATCH(W$524,$H$524:$K$524,0))*HLOOKUP(W$523,$J$520:$R$521,2)</f>
        <v>1</v>
      </c>
      <c r="X577" s="742" cm="1">
        <f t="array" ref="X577">INDEX($H577:$K577,0,MATCH(X$524,$H$524:$K$524,0))*HLOOKUP(X$523,$J$520:$R$521,2)</f>
        <v>0</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1</v>
      </c>
      <c r="AB577" s="742" cm="1">
        <f t="array" ref="AB577">INDEX($H577:$K577,0,MATCH(AB$524,$H$524:$K$524,0))*HLOOKUP(AB$523,$J$520:$R$521,2)</f>
        <v>0</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1</v>
      </c>
      <c r="AF577" s="742" cm="1">
        <f t="array" ref="AF577">INDEX($H577:$K577,0,MATCH(AF$524,$H$524:$K$524,0))*HLOOKUP(AF$523,$J$520:$R$521,2)</f>
        <v>0</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1</v>
      </c>
      <c r="AJ577" s="742" cm="1">
        <f t="array" ref="AJ577">INDEX($H577:$K577,0,MATCH(AJ$524,$H$524:$K$524,0))*HLOOKUP(AJ$523,$J$520:$R$521,2)</f>
        <v>0</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1</v>
      </c>
      <c r="AN577" s="742" cm="1">
        <f t="array" ref="AN577">INDEX($H577:$K577,0,MATCH(AN$524,$H$524:$K$524,0))*HLOOKUP(AN$523,$J$520:$R$521,2)</f>
        <v>0</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1</v>
      </c>
      <c r="AR577" s="742" cm="1">
        <f t="array" ref="AR577">INDEX($H577:$K577,0,MATCH(AR$524,$H$524:$K$524,0))*HLOOKUP(AR$523,$J$520:$R$521,2)</f>
        <v>0</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1</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0</v>
      </c>
      <c r="I578" s="232">
        <f t="shared" si="128"/>
        <v>1</v>
      </c>
      <c r="J578" s="232">
        <f t="shared" si="128"/>
        <v>1</v>
      </c>
      <c r="K578" s="232">
        <f t="shared" si="128"/>
        <v>1</v>
      </c>
      <c r="L578" s="742" cm="1">
        <f t="array" ref="L578">INDEX($H578:$K578,0,MATCH(L$524,$H$524:$K$524,0))*HLOOKUP(L$523,$J$520:$R$521,2)</f>
        <v>0</v>
      </c>
      <c r="M578" s="742" cm="1">
        <f t="array" ref="M578">INDEX($H578:$K578,0,MATCH(M$524,$H$524:$K$524,0))*HLOOKUP(M$523,$J$520:$R$521,2)</f>
        <v>1</v>
      </c>
      <c r="N578" s="742" cm="1">
        <f t="array" ref="N578">INDEX($H578:$K578,0,MATCH(N$524,$H$524:$K$524,0))*HLOOKUP(N$523,$J$520:$R$521,2)</f>
        <v>1</v>
      </c>
      <c r="O578" s="742" cm="1">
        <f t="array" ref="O578">INDEX($H578:$K578,0,MATCH(O$524,$H$524:$K$524,0))*HLOOKUP(O$523,$J$520:$R$521,2)</f>
        <v>1</v>
      </c>
      <c r="P578" s="742" cm="1">
        <f t="array" ref="P578">INDEX($H578:$K578,0,MATCH(P$524,$H$524:$K$524,0))*HLOOKUP(P$523,$J$520:$R$521,2)</f>
        <v>0</v>
      </c>
      <c r="Q578" s="742" cm="1">
        <f t="array" ref="Q578">INDEX($H578:$K578,0,MATCH(Q$524,$H$524:$K$524,0))*HLOOKUP(Q$523,$J$520:$R$521,2)</f>
        <v>1</v>
      </c>
      <c r="R578" s="742" cm="1">
        <f t="array" ref="R578">INDEX($H578:$K578,0,MATCH(R$524,$H$524:$K$524,0))*HLOOKUP(R$523,$J$520:$R$521,2)</f>
        <v>1</v>
      </c>
      <c r="S578" s="742" cm="1">
        <f t="array" ref="S578">INDEX($H578:$K578,0,MATCH(S$524,$H$524:$K$524,0))*HLOOKUP(S$523,$J$520:$R$521,2)</f>
        <v>1</v>
      </c>
      <c r="T578" s="742" cm="1">
        <f t="array" ref="T578">INDEX($H578:$K578,0,MATCH(T$524,$H$524:$K$524,0))*HLOOKUP(T$523,$J$520:$R$521,2)</f>
        <v>0</v>
      </c>
      <c r="U578" s="742" cm="1">
        <f t="array" ref="U578">INDEX($H578:$K578,0,MATCH(U$524,$H$524:$K$524,0))*HLOOKUP(U$523,$J$520:$R$521,2)</f>
        <v>1</v>
      </c>
      <c r="V578" s="742" cm="1">
        <f t="array" ref="V578">INDEX($H578:$K578,0,MATCH(V$524,$H$524:$K$524,0))*HLOOKUP(V$523,$J$520:$R$521,2)</f>
        <v>1</v>
      </c>
      <c r="W578" s="742" cm="1">
        <f t="array" ref="W578">INDEX($H578:$K578,0,MATCH(W$524,$H$524:$K$524,0))*HLOOKUP(W$523,$J$520:$R$521,2)</f>
        <v>1</v>
      </c>
      <c r="X578" s="742" cm="1">
        <f t="array" ref="X578">INDEX($H578:$K578,0,MATCH(X$524,$H$524:$K$524,0))*HLOOKUP(X$523,$J$520:$R$521,2)</f>
        <v>0</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1</v>
      </c>
      <c r="AB578" s="742" cm="1">
        <f t="array" ref="AB578">INDEX($H578:$K578,0,MATCH(AB$524,$H$524:$K$524,0))*HLOOKUP(AB$523,$J$520:$R$521,2)</f>
        <v>0</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1</v>
      </c>
      <c r="AF578" s="742" cm="1">
        <f t="array" ref="AF578">INDEX($H578:$K578,0,MATCH(AF$524,$H$524:$K$524,0))*HLOOKUP(AF$523,$J$520:$R$521,2)</f>
        <v>0</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1</v>
      </c>
      <c r="AJ578" s="742" cm="1">
        <f t="array" ref="AJ578">INDEX($H578:$K578,0,MATCH(AJ$524,$H$524:$K$524,0))*HLOOKUP(AJ$523,$J$520:$R$521,2)</f>
        <v>0</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1</v>
      </c>
      <c r="AN578" s="742" cm="1">
        <f t="array" ref="AN578">INDEX($H578:$K578,0,MATCH(AN$524,$H$524:$K$524,0))*HLOOKUP(AN$523,$J$520:$R$521,2)</f>
        <v>0</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1</v>
      </c>
      <c r="AR578" s="742" cm="1">
        <f t="array" ref="AR578">INDEX($H578:$K578,0,MATCH(AR$524,$H$524:$K$524,0))*HLOOKUP(AR$523,$J$520:$R$521,2)</f>
        <v>0</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1</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0</v>
      </c>
      <c r="I579" s="232">
        <f t="shared" si="128"/>
        <v>1</v>
      </c>
      <c r="J579" s="232">
        <f t="shared" si="128"/>
        <v>1</v>
      </c>
      <c r="K579" s="232">
        <f t="shared" si="128"/>
        <v>1</v>
      </c>
      <c r="L579" s="742" cm="1">
        <f t="array" ref="L579">INDEX($H579:$K579,0,MATCH(L$524,$H$524:$K$524,0))*HLOOKUP(L$523,$J$520:$R$521,2)</f>
        <v>0</v>
      </c>
      <c r="M579" s="742" cm="1">
        <f t="array" ref="M579">INDEX($H579:$K579,0,MATCH(M$524,$H$524:$K$524,0))*HLOOKUP(M$523,$J$520:$R$521,2)</f>
        <v>1</v>
      </c>
      <c r="N579" s="742" cm="1">
        <f t="array" ref="N579">INDEX($H579:$K579,0,MATCH(N$524,$H$524:$K$524,0))*HLOOKUP(N$523,$J$520:$R$521,2)</f>
        <v>1</v>
      </c>
      <c r="O579" s="742" cm="1">
        <f t="array" ref="O579">INDEX($H579:$K579,0,MATCH(O$524,$H$524:$K$524,0))*HLOOKUP(O$523,$J$520:$R$521,2)</f>
        <v>1</v>
      </c>
      <c r="P579" s="742" cm="1">
        <f t="array" ref="P579">INDEX($H579:$K579,0,MATCH(P$524,$H$524:$K$524,0))*HLOOKUP(P$523,$J$520:$R$521,2)</f>
        <v>0</v>
      </c>
      <c r="Q579" s="742" cm="1">
        <f t="array" ref="Q579">INDEX($H579:$K579,0,MATCH(Q$524,$H$524:$K$524,0))*HLOOKUP(Q$523,$J$520:$R$521,2)</f>
        <v>1</v>
      </c>
      <c r="R579" s="742" cm="1">
        <f t="array" ref="R579">INDEX($H579:$K579,0,MATCH(R$524,$H$524:$K$524,0))*HLOOKUP(R$523,$J$520:$R$521,2)</f>
        <v>1</v>
      </c>
      <c r="S579" s="742" cm="1">
        <f t="array" ref="S579">INDEX($H579:$K579,0,MATCH(S$524,$H$524:$K$524,0))*HLOOKUP(S$523,$J$520:$R$521,2)</f>
        <v>1</v>
      </c>
      <c r="T579" s="742" cm="1">
        <f t="array" ref="T579">INDEX($H579:$K579,0,MATCH(T$524,$H$524:$K$524,0))*HLOOKUP(T$523,$J$520:$R$521,2)</f>
        <v>0</v>
      </c>
      <c r="U579" s="742" cm="1">
        <f t="array" ref="U579">INDEX($H579:$K579,0,MATCH(U$524,$H$524:$K$524,0))*HLOOKUP(U$523,$J$520:$R$521,2)</f>
        <v>1</v>
      </c>
      <c r="V579" s="742" cm="1">
        <f t="array" ref="V579">INDEX($H579:$K579,0,MATCH(V$524,$H$524:$K$524,0))*HLOOKUP(V$523,$J$520:$R$521,2)</f>
        <v>1</v>
      </c>
      <c r="W579" s="742" cm="1">
        <f t="array" ref="W579">INDEX($H579:$K579,0,MATCH(W$524,$H$524:$K$524,0))*HLOOKUP(W$523,$J$520:$R$521,2)</f>
        <v>1</v>
      </c>
      <c r="X579" s="742" cm="1">
        <f t="array" ref="X579">INDEX($H579:$K579,0,MATCH(X$524,$H$524:$K$524,0))*HLOOKUP(X$523,$J$520:$R$521,2)</f>
        <v>0</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1</v>
      </c>
      <c r="AB579" s="742" cm="1">
        <f t="array" ref="AB579">INDEX($H579:$K579,0,MATCH(AB$524,$H$524:$K$524,0))*HLOOKUP(AB$523,$J$520:$R$521,2)</f>
        <v>0</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1</v>
      </c>
      <c r="AF579" s="742" cm="1">
        <f t="array" ref="AF579">INDEX($H579:$K579,0,MATCH(AF$524,$H$524:$K$524,0))*HLOOKUP(AF$523,$J$520:$R$521,2)</f>
        <v>0</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1</v>
      </c>
      <c r="AJ579" s="742" cm="1">
        <f t="array" ref="AJ579">INDEX($H579:$K579,0,MATCH(AJ$524,$H$524:$K$524,0))*HLOOKUP(AJ$523,$J$520:$R$521,2)</f>
        <v>0</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1</v>
      </c>
      <c r="AN579" s="742" cm="1">
        <f t="array" ref="AN579">INDEX($H579:$K579,0,MATCH(AN$524,$H$524:$K$524,0))*HLOOKUP(AN$523,$J$520:$R$521,2)</f>
        <v>0</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1</v>
      </c>
      <c r="AR579" s="742" cm="1">
        <f t="array" ref="AR579">INDEX($H579:$K579,0,MATCH(AR$524,$H$524:$K$524,0))*HLOOKUP(AR$523,$J$520:$R$521,2)</f>
        <v>0</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1</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0</v>
      </c>
      <c r="I580" s="232">
        <f t="shared" si="128"/>
        <v>1</v>
      </c>
      <c r="J580" s="232">
        <f t="shared" si="128"/>
        <v>1</v>
      </c>
      <c r="K580" s="232">
        <f t="shared" si="128"/>
        <v>1</v>
      </c>
      <c r="L580" s="742" cm="1">
        <f t="array" ref="L580">INDEX($H580:$K580,0,MATCH(L$524,$H$524:$K$524,0))*HLOOKUP(L$523,$J$520:$R$521,2)</f>
        <v>0</v>
      </c>
      <c r="M580" s="742" cm="1">
        <f t="array" ref="M580">INDEX($H580:$K580,0,MATCH(M$524,$H$524:$K$524,0))*HLOOKUP(M$523,$J$520:$R$521,2)</f>
        <v>1</v>
      </c>
      <c r="N580" s="742" cm="1">
        <f t="array" ref="N580">INDEX($H580:$K580,0,MATCH(N$524,$H$524:$K$524,0))*HLOOKUP(N$523,$J$520:$R$521,2)</f>
        <v>1</v>
      </c>
      <c r="O580" s="742" cm="1">
        <f t="array" ref="O580">INDEX($H580:$K580,0,MATCH(O$524,$H$524:$K$524,0))*HLOOKUP(O$523,$J$520:$R$521,2)</f>
        <v>1</v>
      </c>
      <c r="P580" s="742" cm="1">
        <f t="array" ref="P580">INDEX($H580:$K580,0,MATCH(P$524,$H$524:$K$524,0))*HLOOKUP(P$523,$J$520:$R$521,2)</f>
        <v>0</v>
      </c>
      <c r="Q580" s="742" cm="1">
        <f t="array" ref="Q580">INDEX($H580:$K580,0,MATCH(Q$524,$H$524:$K$524,0))*HLOOKUP(Q$523,$J$520:$R$521,2)</f>
        <v>1</v>
      </c>
      <c r="R580" s="742" cm="1">
        <f t="array" ref="R580">INDEX($H580:$K580,0,MATCH(R$524,$H$524:$K$524,0))*HLOOKUP(R$523,$J$520:$R$521,2)</f>
        <v>1</v>
      </c>
      <c r="S580" s="742" cm="1">
        <f t="array" ref="S580">INDEX($H580:$K580,0,MATCH(S$524,$H$524:$K$524,0))*HLOOKUP(S$523,$J$520:$R$521,2)</f>
        <v>1</v>
      </c>
      <c r="T580" s="742" cm="1">
        <f t="array" ref="T580">INDEX($H580:$K580,0,MATCH(T$524,$H$524:$K$524,0))*HLOOKUP(T$523,$J$520:$R$521,2)</f>
        <v>0</v>
      </c>
      <c r="U580" s="742" cm="1">
        <f t="array" ref="U580">INDEX($H580:$K580,0,MATCH(U$524,$H$524:$K$524,0))*HLOOKUP(U$523,$J$520:$R$521,2)</f>
        <v>1</v>
      </c>
      <c r="V580" s="742" cm="1">
        <f t="array" ref="V580">INDEX($H580:$K580,0,MATCH(V$524,$H$524:$K$524,0))*HLOOKUP(V$523,$J$520:$R$521,2)</f>
        <v>1</v>
      </c>
      <c r="W580" s="742" cm="1">
        <f t="array" ref="W580">INDEX($H580:$K580,0,MATCH(W$524,$H$524:$K$524,0))*HLOOKUP(W$523,$J$520:$R$521,2)</f>
        <v>1</v>
      </c>
      <c r="X580" s="742" cm="1">
        <f t="array" ref="X580">INDEX($H580:$K580,0,MATCH(X$524,$H$524:$K$524,0))*HLOOKUP(X$523,$J$520:$R$521,2)</f>
        <v>0</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1</v>
      </c>
      <c r="AB580" s="742" cm="1">
        <f t="array" ref="AB580">INDEX($H580:$K580,0,MATCH(AB$524,$H$524:$K$524,0))*HLOOKUP(AB$523,$J$520:$R$521,2)</f>
        <v>0</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1</v>
      </c>
      <c r="AF580" s="742" cm="1">
        <f t="array" ref="AF580">INDEX($H580:$K580,0,MATCH(AF$524,$H$524:$K$524,0))*HLOOKUP(AF$523,$J$520:$R$521,2)</f>
        <v>0</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1</v>
      </c>
      <c r="AJ580" s="742" cm="1">
        <f t="array" ref="AJ580">INDEX($H580:$K580,0,MATCH(AJ$524,$H$524:$K$524,0))*HLOOKUP(AJ$523,$J$520:$R$521,2)</f>
        <v>0</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1</v>
      </c>
      <c r="AN580" s="742" cm="1">
        <f t="array" ref="AN580">INDEX($H580:$K580,0,MATCH(AN$524,$H$524:$K$524,0))*HLOOKUP(AN$523,$J$520:$R$521,2)</f>
        <v>0</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1</v>
      </c>
      <c r="AR580" s="742" cm="1">
        <f t="array" ref="AR580">INDEX($H580:$K580,0,MATCH(AR$524,$H$524:$K$524,0))*HLOOKUP(AR$523,$J$520:$R$521,2)</f>
        <v>0</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1</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4"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383</v>
      </c>
      <c r="K604" s="24" t="s">
        <v>56</v>
      </c>
      <c r="L604" s="24" t="s">
        <v>57</v>
      </c>
      <c r="M604" s="24" t="s">
        <v>58</v>
      </c>
      <c r="N604" s="24" t="s">
        <v>59</v>
      </c>
      <c r="O604" s="24" t="s">
        <v>880</v>
      </c>
      <c r="P604" s="24" t="s">
        <v>881</v>
      </c>
      <c r="Q604" s="24" t="s">
        <v>882</v>
      </c>
      <c r="R604" s="24" t="s">
        <v>1187</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4"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359</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383</v>
      </c>
      <c r="J637" s="24" t="s">
        <v>56</v>
      </c>
      <c r="K637" s="24" t="s">
        <v>57</v>
      </c>
      <c r="L637" s="24" t="s">
        <v>58</v>
      </c>
      <c r="M637" s="24" t="s">
        <v>59</v>
      </c>
      <c r="N637" s="24" t="s">
        <v>880</v>
      </c>
      <c r="O637" s="24" t="s">
        <v>881</v>
      </c>
      <c r="P637" s="24" t="s">
        <v>882</v>
      </c>
      <c r="Q637" s="24" t="s">
        <v>1187</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4"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329</v>
      </c>
      <c r="H662" s="14"/>
      <c r="I662" s="14" t="s">
        <v>1278</v>
      </c>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t="s">
        <v>348</v>
      </c>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1242</v>
      </c>
      <c r="H667" s="18" t="s">
        <v>1279</v>
      </c>
      <c r="I667" s="18" t="s">
        <v>107</v>
      </c>
      <c r="J667" s="18" t="s">
        <v>108</v>
      </c>
      <c r="K667" s="18" t="s">
        <v>1280</v>
      </c>
      <c r="L667" s="18" t="s">
        <v>109</v>
      </c>
      <c r="M667" s="18" t="s">
        <v>110</v>
      </c>
      <c r="N667" s="18" t="s">
        <v>109</v>
      </c>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235">
        <v>250</v>
      </c>
      <c r="L668" s="748">
        <f>MIN(364,INT((N668 - DATE(YEAR(N668),1,1))))</f>
        <v>90</v>
      </c>
      <c r="M668" s="235">
        <v>5</v>
      </c>
      <c r="N668" s="747">
        <v>43556</v>
      </c>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161" t="s">
        <v>62</v>
      </c>
      <c r="H669" s="161" t="s">
        <v>766</v>
      </c>
      <c r="I669" s="235">
        <v>1</v>
      </c>
      <c r="J669" s="235">
        <v>1.1000000000000001</v>
      </c>
      <c r="K669" s="235">
        <v>100</v>
      </c>
      <c r="L669" s="748">
        <f t="shared" ref="L669" si="130">MIN(364,INT((N669 - DATE(YEAR(N669),1,1))))</f>
        <v>45</v>
      </c>
      <c r="M669" s="235">
        <v>90</v>
      </c>
      <c r="N669" s="747">
        <v>43511</v>
      </c>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2" t="s">
        <v>347</v>
      </c>
      <c r="H670" s="202" t="s">
        <v>1246</v>
      </c>
      <c r="I670" s="235">
        <v>0</v>
      </c>
      <c r="J670" s="235">
        <v>0.97</v>
      </c>
      <c r="K670" s="235">
        <v>100</v>
      </c>
      <c r="L670" s="748">
        <f>MIN(364,INT((N670 - DATE(YEAR(N670),1,1))))</f>
        <v>134</v>
      </c>
      <c r="M670" s="235">
        <v>5</v>
      </c>
      <c r="N670" s="747">
        <v>43600</v>
      </c>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1281</v>
      </c>
      <c r="H671" s="203" t="s">
        <v>1247</v>
      </c>
      <c r="I671" s="235">
        <v>1</v>
      </c>
      <c r="J671" s="235">
        <v>0.7</v>
      </c>
      <c r="K671" s="235">
        <v>115</v>
      </c>
      <c r="L671" s="748">
        <f t="shared" ref="L671:L674" si="131">MIN(364,INT((N671 - DATE(YEAR(N671),1,1))))</f>
        <v>151</v>
      </c>
      <c r="M671" s="235">
        <v>5</v>
      </c>
      <c r="N671" s="747">
        <v>43617</v>
      </c>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1108</v>
      </c>
      <c r="H672" s="203" t="s">
        <v>768</v>
      </c>
      <c r="I672" s="235">
        <v>1</v>
      </c>
      <c r="J672" s="235">
        <v>1.3</v>
      </c>
      <c r="K672" s="235">
        <v>100</v>
      </c>
      <c r="L672" s="748">
        <f t="shared" si="131"/>
        <v>187</v>
      </c>
      <c r="M672" s="235">
        <v>5</v>
      </c>
      <c r="N672" s="747">
        <v>43653</v>
      </c>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1243</v>
      </c>
      <c r="I673" s="235">
        <v>1</v>
      </c>
      <c r="J673" s="235">
        <v>1.1499999999999999</v>
      </c>
      <c r="K673" s="235">
        <v>120</v>
      </c>
      <c r="L673" s="748">
        <f>MIN(364,INT((N673 - DATE(YEAR(N673),1,1))))</f>
        <v>45</v>
      </c>
      <c r="M673" s="235">
        <v>90</v>
      </c>
      <c r="N673" s="747">
        <v>43511</v>
      </c>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1244</v>
      </c>
      <c r="I674" s="235">
        <v>1</v>
      </c>
      <c r="J674" s="235">
        <v>1.1000000000000001</v>
      </c>
      <c r="K674" s="235">
        <v>60</v>
      </c>
      <c r="L674" s="748">
        <f t="shared" si="131"/>
        <v>181</v>
      </c>
      <c r="M674" s="235">
        <v>5</v>
      </c>
      <c r="N674" s="747">
        <v>43647</v>
      </c>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4"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383</v>
      </c>
      <c r="J689" s="24" t="s">
        <v>56</v>
      </c>
      <c r="K689" s="24" t="s">
        <v>57</v>
      </c>
      <c r="L689" s="24" t="s">
        <v>58</v>
      </c>
      <c r="M689" s="24" t="s">
        <v>59</v>
      </c>
      <c r="N689" s="24" t="s">
        <v>880</v>
      </c>
      <c r="O689" s="24" t="s">
        <v>881</v>
      </c>
      <c r="P689" s="24" t="s">
        <v>882</v>
      </c>
      <c r="Q689" s="24" t="s">
        <v>1187</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2">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2"/>
        <v>early</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2"/>
        <v>at_seeding</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2"/>
        <v>mid</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2"/>
        <v>late</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2"/>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2"/>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4"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383</v>
      </c>
      <c r="J712" s="24" t="s">
        <v>56</v>
      </c>
      <c r="K712" s="24" t="s">
        <v>57</v>
      </c>
      <c r="L712" s="24" t="s">
        <v>58</v>
      </c>
      <c r="M712" s="24" t="s">
        <v>59</v>
      </c>
      <c r="N712" s="24" t="s">
        <v>880</v>
      </c>
      <c r="O712" s="24" t="s">
        <v>881</v>
      </c>
      <c r="P712" s="24" t="s">
        <v>882</v>
      </c>
      <c r="Q712" s="24" t="s">
        <v>1187</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1061</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4"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231</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232</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1062</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109</v>
      </c>
      <c r="K730" s="24" t="s">
        <v>110</v>
      </c>
      <c r="L730" s="24" t="s">
        <v>1065</v>
      </c>
      <c r="M730" s="24" t="s">
        <v>109</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3">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3"/>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3"/>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4"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93"/>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93"/>
      <c r="I748" s="18"/>
      <c r="J748" s="895" t="s">
        <v>1041</v>
      </c>
      <c r="K748" s="896"/>
      <c r="L748" s="896"/>
      <c r="M748" s="896"/>
      <c r="N748" s="896"/>
      <c r="O748" s="896"/>
      <c r="P748" s="896"/>
      <c r="Q748" s="896"/>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93"/>
      <c r="I749" s="18"/>
      <c r="J749" s="24" t="s">
        <v>383</v>
      </c>
      <c r="K749" s="24" t="s">
        <v>56</v>
      </c>
      <c r="L749" s="24" t="s">
        <v>57</v>
      </c>
      <c r="M749" s="24" t="s">
        <v>58</v>
      </c>
      <c r="N749" s="24" t="s">
        <v>59</v>
      </c>
      <c r="O749" s="24" t="s">
        <v>880</v>
      </c>
      <c r="P749" s="24" t="s">
        <v>881</v>
      </c>
      <c r="Q749" s="24" t="s">
        <v>882</v>
      </c>
      <c r="R749" s="24" t="s">
        <v>1187</v>
      </c>
      <c r="S749" s="24"/>
      <c r="T749" s="135" t="s">
        <v>1023</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4">K760*$T$759+K758*(1-$T$759)</f>
        <v>1</v>
      </c>
      <c r="L759" s="697">
        <f t="shared" si="134"/>
        <v>1</v>
      </c>
      <c r="M759" s="697">
        <f t="shared" si="134"/>
        <v>1</v>
      </c>
      <c r="N759" s="697">
        <f t="shared" si="134"/>
        <v>1</v>
      </c>
      <c r="O759" s="697">
        <f t="shared" si="134"/>
        <v>1</v>
      </c>
      <c r="P759" s="697">
        <f t="shared" si="134"/>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5">K774*$T$773+K772*(1-$T$773)</f>
        <v>1</v>
      </c>
      <c r="L773" s="697">
        <f t="shared" si="135"/>
        <v>1</v>
      </c>
      <c r="M773" s="697">
        <f t="shared" si="135"/>
        <v>1</v>
      </c>
      <c r="N773" s="697">
        <f t="shared" si="135"/>
        <v>1</v>
      </c>
      <c r="O773" s="697">
        <f t="shared" si="135"/>
        <v>1</v>
      </c>
      <c r="P773" s="697">
        <f t="shared" si="135"/>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6">K777*$T$776+K775*(1-$T$776)</f>
        <v>1</v>
      </c>
      <c r="L776" s="697">
        <f t="shared" si="136"/>
        <v>1</v>
      </c>
      <c r="M776" s="697">
        <f t="shared" si="136"/>
        <v>1</v>
      </c>
      <c r="N776" s="697">
        <f t="shared" si="136"/>
        <v>1</v>
      </c>
      <c r="O776" s="697">
        <f t="shared" si="136"/>
        <v>1</v>
      </c>
      <c r="P776" s="697">
        <f t="shared" si="136"/>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7">K783*$T$782+K781*(1-$T$782)</f>
        <v>1</v>
      </c>
      <c r="L782" s="697">
        <f t="shared" si="137"/>
        <v>1</v>
      </c>
      <c r="M782" s="697">
        <f t="shared" si="137"/>
        <v>1</v>
      </c>
      <c r="N782" s="697">
        <f t="shared" si="137"/>
        <v>1</v>
      </c>
      <c r="O782" s="697">
        <f t="shared" si="137"/>
        <v>1</v>
      </c>
      <c r="P782" s="697">
        <f t="shared" si="137"/>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1268</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396</v>
      </c>
      <c r="H800" s="54" t="s">
        <v>235</v>
      </c>
      <c r="I800" s="54" t="s">
        <v>42</v>
      </c>
      <c r="J800" s="54" t="s">
        <v>236</v>
      </c>
      <c r="K800" s="26" t="s">
        <v>43</v>
      </c>
      <c r="L800" s="26" t="s">
        <v>237</v>
      </c>
      <c r="M800" s="26" t="s">
        <v>238</v>
      </c>
      <c r="N800" s="26" t="s">
        <v>44</v>
      </c>
      <c r="O800" s="26" t="s">
        <v>240</v>
      </c>
      <c r="P800" s="26" t="s">
        <v>241</v>
      </c>
      <c r="Q800" s="162" t="s">
        <v>239</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8">I811</f>
        <v>27.5</v>
      </c>
      <c r="J810" s="697">
        <f t="shared" si="138"/>
        <v>1</v>
      </c>
      <c r="K810" s="697">
        <f t="shared" si="138"/>
        <v>0</v>
      </c>
      <c r="L810" s="697">
        <f t="shared" si="138"/>
        <v>0</v>
      </c>
      <c r="M810" s="697">
        <f t="shared" si="138"/>
        <v>0</v>
      </c>
      <c r="N810" s="697">
        <f t="shared" si="138"/>
        <v>0</v>
      </c>
      <c r="O810" s="697">
        <f t="shared" si="138"/>
        <v>0</v>
      </c>
      <c r="P810" s="697">
        <f t="shared" si="138"/>
        <v>0</v>
      </c>
      <c r="Q810" s="698">
        <f t="shared" si="138"/>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9">I825</f>
        <v>27.5</v>
      </c>
      <c r="J824" s="697">
        <f t="shared" si="139"/>
        <v>1</v>
      </c>
      <c r="K824" s="697">
        <f t="shared" si="139"/>
        <v>0</v>
      </c>
      <c r="L824" s="697">
        <f t="shared" si="139"/>
        <v>0</v>
      </c>
      <c r="M824" s="697">
        <f t="shared" si="139"/>
        <v>0</v>
      </c>
      <c r="N824" s="697">
        <f t="shared" si="139"/>
        <v>0</v>
      </c>
      <c r="O824" s="697">
        <f t="shared" si="139"/>
        <v>0</v>
      </c>
      <c r="P824" s="697">
        <f t="shared" si="139"/>
        <v>0</v>
      </c>
      <c r="Q824" s="698">
        <f t="shared" si="139"/>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40">I828</f>
        <v>27.5</v>
      </c>
      <c r="J827" s="697">
        <f t="shared" si="140"/>
        <v>1</v>
      </c>
      <c r="K827" s="697">
        <f t="shared" si="140"/>
        <v>0</v>
      </c>
      <c r="L827" s="697">
        <f t="shared" si="140"/>
        <v>0</v>
      </c>
      <c r="M827" s="697">
        <f t="shared" si="140"/>
        <v>0</v>
      </c>
      <c r="N827" s="697">
        <f t="shared" si="140"/>
        <v>0</v>
      </c>
      <c r="O827" s="697">
        <f t="shared" si="140"/>
        <v>0</v>
      </c>
      <c r="P827" s="697">
        <f t="shared" si="140"/>
        <v>0</v>
      </c>
      <c r="Q827" s="698">
        <f t="shared" si="140"/>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1">I834</f>
        <v>27.5</v>
      </c>
      <c r="J833" s="697">
        <f t="shared" si="141"/>
        <v>1</v>
      </c>
      <c r="K833" s="697">
        <f t="shared" si="141"/>
        <v>0</v>
      </c>
      <c r="L833" s="697">
        <f t="shared" si="141"/>
        <v>0</v>
      </c>
      <c r="M833" s="697">
        <f t="shared" si="141"/>
        <v>0</v>
      </c>
      <c r="N833" s="697">
        <f t="shared" si="141"/>
        <v>0</v>
      </c>
      <c r="O833" s="697">
        <f t="shared" si="141"/>
        <v>0</v>
      </c>
      <c r="P833" s="697">
        <f t="shared" si="141"/>
        <v>0</v>
      </c>
      <c r="Q833" s="698">
        <f t="shared" si="14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4"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4"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31AB-FCFF-4935-8938-AF110CD551EF}">
  <dimension ref="A1:AJ95"/>
  <sheetViews>
    <sheetView tabSelected="1" topLeftCell="A9" workbookViewId="0">
      <selection activeCell="H28" sqref="H28"/>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5429687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1288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3">
        <v>4000</v>
      </c>
      <c r="I6" s="14" t="s">
        <v>1289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3"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1309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1310</v>
      </c>
      <c r="I27" s="14"/>
      <c r="J27" s="14"/>
      <c r="K27" s="14"/>
      <c r="L27" s="14"/>
      <c r="M27" s="14" t="s">
        <v>1311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4">
        <f>MIN(364,INT((I28 - DATE(YEAR(I28),1,1))))</f>
        <v>59</v>
      </c>
      <c r="I28" s="746">
        <v>43525</v>
      </c>
      <c r="J28" s="14"/>
      <c r="K28" s="14"/>
      <c r="L28" s="14" t="s">
        <v>68</v>
      </c>
      <c r="M28" s="971">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946</v>
      </c>
      <c r="M29" s="971">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971">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971">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74</v>
      </c>
      <c r="M32" s="971">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75</v>
      </c>
      <c r="M33" s="971">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971">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971">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947</v>
      </c>
      <c r="M36" s="971">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221</v>
      </c>
      <c r="M37" s="971">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971">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949</v>
      </c>
      <c r="M39" s="971">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76</v>
      </c>
      <c r="M40" s="971">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971">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945</v>
      </c>
      <c r="M42" s="971">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73</v>
      </c>
      <c r="M43" s="971">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948</v>
      </c>
      <c r="M44" s="971">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4" t="s">
        <v>1292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7" t="s">
        <v>1293</v>
      </c>
      <c r="I56" s="888" t="s">
        <v>1294</v>
      </c>
      <c r="J56" s="888" t="s">
        <v>1295</v>
      </c>
      <c r="O56" t="s">
        <v>1296</v>
      </c>
      <c r="P56" t="s">
        <v>1297</v>
      </c>
      <c r="Q56" t="s">
        <v>1281</v>
      </c>
      <c r="R56" t="s">
        <v>1298</v>
      </c>
      <c r="W56" s="17"/>
      <c r="X56" s="9"/>
      <c r="Y56" s="9"/>
      <c r="Z56" s="9"/>
    </row>
    <row r="57" spans="1:36" ht="12" customHeight="1" outlineLevel="1" x14ac:dyDescent="0.35">
      <c r="A57" s="7"/>
      <c r="B57" s="8"/>
      <c r="C57" s="18"/>
      <c r="D57" s="18"/>
      <c r="E57" s="18"/>
      <c r="F57" s="27"/>
      <c r="G57" s="498" t="s">
        <v>71</v>
      </c>
      <c r="H57" s="243">
        <v>0</v>
      </c>
      <c r="I57" s="243">
        <f>VLOOKUP(H57,$S$60:$T$63,2,FALSE)</f>
        <v>0</v>
      </c>
      <c r="J57" s="243">
        <v>250</v>
      </c>
      <c r="N57" t="s">
        <v>1299</v>
      </c>
      <c r="O57" s="889">
        <v>0.106</v>
      </c>
      <c r="P57" s="889">
        <v>0.27600000000000002</v>
      </c>
      <c r="Q57" s="890">
        <v>0.46</v>
      </c>
      <c r="R57" s="889">
        <v>0.16300000000000001</v>
      </c>
      <c r="W57" s="17"/>
      <c r="X57" s="9"/>
      <c r="Y57" s="9"/>
      <c r="Z57" s="9"/>
    </row>
    <row r="58" spans="1:36" ht="12" customHeight="1" outlineLevel="1" x14ac:dyDescent="0.35">
      <c r="A58" s="7"/>
      <c r="B58" s="8"/>
      <c r="C58" s="18"/>
      <c r="D58" s="18"/>
      <c r="E58" s="18"/>
      <c r="F58" s="27"/>
      <c r="G58" s="499" t="s">
        <v>72</v>
      </c>
      <c r="H58" s="243">
        <v>0</v>
      </c>
      <c r="I58" s="243">
        <f t="shared" ref="I58:I92" si="0">VLOOKUP(H58,$S$60:$T$63,2,FALSE)</f>
        <v>0</v>
      </c>
      <c r="J58" s="243">
        <v>250</v>
      </c>
      <c r="N58" t="s">
        <v>1300</v>
      </c>
      <c r="O58">
        <v>0</v>
      </c>
      <c r="P58">
        <v>1</v>
      </c>
      <c r="Q58">
        <v>1</v>
      </c>
      <c r="R58">
        <f>0.46/(0.21+0.46)</f>
        <v>0.68656716417910446</v>
      </c>
      <c r="W58" s="17"/>
      <c r="X58" s="9"/>
      <c r="Y58" s="9"/>
      <c r="Z58" s="9"/>
    </row>
    <row r="59" spans="1:36" ht="12" customHeight="1" outlineLevel="1" x14ac:dyDescent="0.35">
      <c r="A59" s="7"/>
      <c r="B59" s="8"/>
      <c r="C59" s="18"/>
      <c r="D59" s="18"/>
      <c r="E59" s="18"/>
      <c r="F59" s="27"/>
      <c r="G59" s="499" t="s">
        <v>821</v>
      </c>
      <c r="H59" s="243">
        <v>0</v>
      </c>
      <c r="I59" s="243">
        <f t="shared" si="0"/>
        <v>0</v>
      </c>
      <c r="J59" s="243">
        <v>250</v>
      </c>
      <c r="O59" t="s">
        <v>1301</v>
      </c>
      <c r="P59" t="s">
        <v>1247</v>
      </c>
      <c r="Q59" t="s">
        <v>1302</v>
      </c>
      <c r="R59" t="s">
        <v>1303</v>
      </c>
      <c r="S59" t="s">
        <v>78</v>
      </c>
      <c r="T59" t="s">
        <v>1304</v>
      </c>
      <c r="W59" s="17"/>
      <c r="X59" s="9"/>
      <c r="Y59" s="9"/>
      <c r="Z59" s="9"/>
    </row>
    <row r="60" spans="1:36" ht="12" customHeight="1" outlineLevel="1" x14ac:dyDescent="0.35">
      <c r="A60" s="7"/>
      <c r="B60" s="8"/>
      <c r="C60" s="18"/>
      <c r="D60" s="18"/>
      <c r="E60" s="18"/>
      <c r="F60" s="27"/>
      <c r="G60" s="499" t="s">
        <v>68</v>
      </c>
      <c r="H60" s="243">
        <f>$S$60</f>
        <v>123.12</v>
      </c>
      <c r="I60" s="243">
        <f t="shared" si="0"/>
        <v>0.89668615984405464</v>
      </c>
      <c r="J60" s="243">
        <v>250</v>
      </c>
      <c r="N60" t="s">
        <v>1305</v>
      </c>
      <c r="O60">
        <v>120</v>
      </c>
      <c r="P60">
        <v>150</v>
      </c>
      <c r="Q60">
        <v>150</v>
      </c>
      <c r="R60">
        <v>0</v>
      </c>
      <c r="S60">
        <f>SUMPRODUCT(O60:R60,$O$57:$R$57)</f>
        <v>123.12</v>
      </c>
      <c r="T60">
        <f>SUMPRODUCT($O$58:$R$58,$O60:$R60,$O$57:$R$57)/S60</f>
        <v>0.89668615984405464</v>
      </c>
      <c r="W60" s="17"/>
      <c r="X60" s="9"/>
      <c r="Y60" s="9"/>
      <c r="Z60" s="9"/>
    </row>
    <row r="61" spans="1:36" ht="12" customHeight="1" outlineLevel="1" x14ac:dyDescent="0.35">
      <c r="A61" s="7"/>
      <c r="B61" s="8"/>
      <c r="C61" s="18"/>
      <c r="D61" s="18"/>
      <c r="E61" s="18"/>
      <c r="F61" s="27"/>
      <c r="G61" s="499" t="s">
        <v>946</v>
      </c>
      <c r="H61" s="243">
        <f>$S$60</f>
        <v>123.12</v>
      </c>
      <c r="I61" s="243">
        <f t="shared" si="0"/>
        <v>0.89668615984405464</v>
      </c>
      <c r="J61" s="243">
        <v>250</v>
      </c>
      <c r="N61" t="s">
        <v>1306</v>
      </c>
      <c r="O61">
        <v>50</v>
      </c>
      <c r="P61">
        <v>150</v>
      </c>
      <c r="Q61">
        <v>0</v>
      </c>
      <c r="R61">
        <v>150</v>
      </c>
      <c r="S61">
        <f t="shared" ref="S61:S63" si="1">SUMPRODUCT(O61:R61,$O$57:$R$57)</f>
        <v>71.150000000000006</v>
      </c>
      <c r="T61">
        <f t="shared" ref="T61" si="2">SUMPRODUCT($O$58:$R$58,$O61:$R61,$O$57:$R$57)/S61</f>
        <v>0.81780136562444283</v>
      </c>
      <c r="W61" s="17"/>
      <c r="X61" s="9"/>
      <c r="Y61" s="9"/>
      <c r="Z61" s="9"/>
    </row>
    <row r="62" spans="1:36" ht="12" customHeight="1" outlineLevel="1" x14ac:dyDescent="0.35">
      <c r="A62" s="7"/>
      <c r="B62" s="8"/>
      <c r="C62" s="18"/>
      <c r="D62" s="18"/>
      <c r="E62" s="18"/>
      <c r="F62" s="27"/>
      <c r="G62" s="499" t="s">
        <v>66</v>
      </c>
      <c r="H62" s="243">
        <f>$S$62</f>
        <v>12.719999999999999</v>
      </c>
      <c r="I62" s="243">
        <f t="shared" si="0"/>
        <v>0</v>
      </c>
      <c r="J62" s="243">
        <v>250</v>
      </c>
      <c r="N62" t="s">
        <v>1307</v>
      </c>
      <c r="O62">
        <v>120</v>
      </c>
      <c r="P62">
        <v>0</v>
      </c>
      <c r="Q62">
        <v>0</v>
      </c>
      <c r="R62">
        <v>0</v>
      </c>
      <c r="S62">
        <f t="shared" si="1"/>
        <v>12.719999999999999</v>
      </c>
      <c r="T62">
        <v>0</v>
      </c>
      <c r="W62" s="17"/>
      <c r="X62" s="9"/>
      <c r="Y62" s="9"/>
      <c r="Z62" s="9"/>
    </row>
    <row r="63" spans="1:36" ht="12" customHeight="1" outlineLevel="1" x14ac:dyDescent="0.35">
      <c r="A63" s="7"/>
      <c r="B63" s="8"/>
      <c r="C63" s="18"/>
      <c r="D63" s="18"/>
      <c r="E63" s="18"/>
      <c r="F63" s="27"/>
      <c r="G63" s="499" t="s">
        <v>70</v>
      </c>
      <c r="H63" s="243">
        <f>$S$60</f>
        <v>123.12</v>
      </c>
      <c r="I63" s="243">
        <f t="shared" si="0"/>
        <v>0.89668615984405464</v>
      </c>
      <c r="J63" s="243">
        <v>250</v>
      </c>
      <c r="N63" t="s">
        <v>1308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9" t="s">
        <v>74</v>
      </c>
      <c r="H64" s="243">
        <f>$S$62</f>
        <v>12.719999999999999</v>
      </c>
      <c r="I64" s="243">
        <f t="shared" si="0"/>
        <v>0</v>
      </c>
      <c r="J64" s="243">
        <v>250</v>
      </c>
      <c r="W64" s="17"/>
      <c r="X64" s="9"/>
      <c r="Y64" s="9"/>
      <c r="Z64" s="9"/>
    </row>
    <row r="65" spans="1:26" ht="12" customHeight="1" outlineLevel="1" x14ac:dyDescent="0.35">
      <c r="A65" s="7"/>
      <c r="B65" s="8"/>
      <c r="C65" s="18"/>
      <c r="D65" s="18"/>
      <c r="E65" s="18"/>
      <c r="F65" s="27"/>
      <c r="G65" s="499" t="s">
        <v>342</v>
      </c>
      <c r="H65" s="243">
        <v>0</v>
      </c>
      <c r="I65" s="243">
        <f t="shared" si="0"/>
        <v>0</v>
      </c>
      <c r="J65" s="243">
        <v>250</v>
      </c>
      <c r="W65" s="17"/>
      <c r="X65" s="9"/>
      <c r="Y65" s="9"/>
      <c r="Z65" s="9"/>
    </row>
    <row r="66" spans="1:26" ht="12" customHeight="1" outlineLevel="1" x14ac:dyDescent="0.35">
      <c r="A66" s="7"/>
      <c r="B66" s="8"/>
      <c r="C66" s="18"/>
      <c r="D66" s="18"/>
      <c r="E66" s="18"/>
      <c r="F66" s="27"/>
      <c r="G66" s="499" t="s">
        <v>1017</v>
      </c>
      <c r="H66" s="243">
        <v>0</v>
      </c>
      <c r="I66" s="243">
        <f t="shared" si="0"/>
        <v>0</v>
      </c>
      <c r="J66" s="243">
        <v>250</v>
      </c>
      <c r="W66" s="17"/>
      <c r="X66" s="9"/>
      <c r="Y66" s="9"/>
      <c r="Z66" s="9"/>
    </row>
    <row r="67" spans="1:26" ht="12" customHeight="1" outlineLevel="1" x14ac:dyDescent="0.35">
      <c r="A67" s="7"/>
      <c r="B67" s="8"/>
      <c r="C67" s="18"/>
      <c r="D67" s="18"/>
      <c r="E67" s="18"/>
      <c r="F67" s="27"/>
      <c r="G67" s="499" t="s">
        <v>229</v>
      </c>
      <c r="H67" s="243">
        <v>0</v>
      </c>
      <c r="I67" s="243">
        <f t="shared" si="0"/>
        <v>0</v>
      </c>
      <c r="J67" s="243">
        <v>250</v>
      </c>
      <c r="W67" s="17"/>
      <c r="X67" s="9"/>
      <c r="Y67" s="9"/>
      <c r="Z67" s="9"/>
    </row>
    <row r="68" spans="1:26" ht="12" customHeight="1" outlineLevel="1" x14ac:dyDescent="0.35">
      <c r="A68" s="7"/>
      <c r="B68" s="8"/>
      <c r="C68" s="18"/>
      <c r="D68" s="18"/>
      <c r="E68" s="18"/>
      <c r="F68" s="27"/>
      <c r="G68" s="499" t="s">
        <v>75</v>
      </c>
      <c r="H68" s="243">
        <f t="shared" ref="H68:H69" si="3">$S$62</f>
        <v>12.719999999999999</v>
      </c>
      <c r="I68" s="243">
        <f t="shared" si="0"/>
        <v>0</v>
      </c>
      <c r="J68" s="243">
        <v>250</v>
      </c>
      <c r="W68" s="17"/>
      <c r="X68" s="9"/>
      <c r="Y68" s="9"/>
      <c r="Z68" s="9"/>
    </row>
    <row r="69" spans="1:26" ht="12" customHeight="1" outlineLevel="1" x14ac:dyDescent="0.35">
      <c r="A69" s="7"/>
      <c r="B69" s="8"/>
      <c r="C69" s="18"/>
      <c r="D69" s="18"/>
      <c r="E69" s="18"/>
      <c r="F69" s="27"/>
      <c r="G69" s="499" t="s">
        <v>69</v>
      </c>
      <c r="H69" s="243">
        <f t="shared" si="3"/>
        <v>12.719999999999999</v>
      </c>
      <c r="I69" s="243">
        <f t="shared" si="0"/>
        <v>0</v>
      </c>
      <c r="J69" s="243">
        <v>250</v>
      </c>
      <c r="W69" s="17"/>
      <c r="X69" s="9"/>
      <c r="Y69" s="9"/>
      <c r="Z69" s="9"/>
    </row>
    <row r="70" spans="1:26" ht="12" customHeight="1" outlineLevel="1" x14ac:dyDescent="0.35">
      <c r="A70" s="7"/>
      <c r="B70" s="8"/>
      <c r="C70" s="18"/>
      <c r="D70" s="18"/>
      <c r="E70" s="18"/>
      <c r="F70" s="27"/>
      <c r="G70" s="499" t="s">
        <v>341</v>
      </c>
      <c r="H70" s="243">
        <v>0</v>
      </c>
      <c r="I70" s="243">
        <f t="shared" si="0"/>
        <v>0</v>
      </c>
      <c r="J70" s="243">
        <v>250</v>
      </c>
      <c r="W70" s="17"/>
      <c r="X70" s="9"/>
      <c r="Y70" s="9"/>
      <c r="Z70" s="9"/>
    </row>
    <row r="71" spans="1:26" ht="12" customHeight="1" outlineLevel="1" x14ac:dyDescent="0.35">
      <c r="A71" s="7"/>
      <c r="B71" s="8"/>
      <c r="C71" s="18"/>
      <c r="D71" s="18"/>
      <c r="E71" s="18"/>
      <c r="F71" s="27"/>
      <c r="G71" s="499" t="s">
        <v>67</v>
      </c>
      <c r="H71" s="243">
        <f t="shared" ref="H71:H73" si="4">$S$60</f>
        <v>123.12</v>
      </c>
      <c r="I71" s="243">
        <f t="shared" si="0"/>
        <v>0.89668615984405464</v>
      </c>
      <c r="J71" s="243">
        <v>250</v>
      </c>
      <c r="W71" s="17"/>
      <c r="X71" s="9"/>
      <c r="Y71" s="9"/>
      <c r="Z71" s="9"/>
    </row>
    <row r="72" spans="1:26" ht="12" customHeight="1" outlineLevel="1" x14ac:dyDescent="0.35">
      <c r="A72" s="7"/>
      <c r="B72" s="8"/>
      <c r="C72" s="18"/>
      <c r="D72" s="18"/>
      <c r="E72" s="18"/>
      <c r="F72" s="27"/>
      <c r="G72" s="499" t="s">
        <v>947</v>
      </c>
      <c r="H72" s="243">
        <f t="shared" si="4"/>
        <v>123.12</v>
      </c>
      <c r="I72" s="243">
        <f t="shared" si="0"/>
        <v>0.89668615984405464</v>
      </c>
      <c r="J72" s="243">
        <v>250</v>
      </c>
      <c r="W72" s="17"/>
      <c r="X72" s="9"/>
      <c r="Y72" s="9"/>
      <c r="Z72" s="9"/>
    </row>
    <row r="73" spans="1:26" ht="12" customHeight="1" outlineLevel="1" x14ac:dyDescent="0.35">
      <c r="A73" s="7"/>
      <c r="B73" s="8"/>
      <c r="C73" s="18"/>
      <c r="D73" s="18"/>
      <c r="E73" s="18"/>
      <c r="F73" s="27"/>
      <c r="G73" s="499" t="s">
        <v>221</v>
      </c>
      <c r="H73" s="243">
        <f t="shared" si="4"/>
        <v>123.12</v>
      </c>
      <c r="I73" s="243">
        <f t="shared" si="0"/>
        <v>0.89668615984405464</v>
      </c>
      <c r="J73" s="243">
        <v>250</v>
      </c>
      <c r="W73" s="17"/>
      <c r="X73" s="9"/>
      <c r="Y73" s="9"/>
      <c r="Z73" s="9"/>
    </row>
    <row r="74" spans="1:26" ht="12" customHeight="1" outlineLevel="1" x14ac:dyDescent="0.35">
      <c r="A74" s="7"/>
      <c r="B74" s="8"/>
      <c r="C74" s="18"/>
      <c r="D74" s="18"/>
      <c r="E74" s="18"/>
      <c r="F74" s="27"/>
      <c r="G74" s="499" t="s">
        <v>64</v>
      </c>
      <c r="H74" s="243">
        <f>$S$61</f>
        <v>71.150000000000006</v>
      </c>
      <c r="I74" s="243">
        <f t="shared" si="0"/>
        <v>0.81780136562444283</v>
      </c>
      <c r="J74" s="243">
        <v>250</v>
      </c>
      <c r="W74" s="17"/>
      <c r="X74" s="9"/>
      <c r="Y74" s="9"/>
      <c r="Z74" s="9"/>
    </row>
    <row r="75" spans="1:26" ht="12" customHeight="1" outlineLevel="1" x14ac:dyDescent="0.35">
      <c r="A75" s="7"/>
      <c r="B75" s="8"/>
      <c r="C75" s="18"/>
      <c r="D75" s="18"/>
      <c r="E75" s="18"/>
      <c r="F75" s="27"/>
      <c r="G75" s="499" t="s">
        <v>949</v>
      </c>
      <c r="H75" s="243">
        <f>$S$61</f>
        <v>71.150000000000006</v>
      </c>
      <c r="I75" s="243">
        <f t="shared" si="0"/>
        <v>0.81780136562444283</v>
      </c>
      <c r="J75" s="243">
        <v>250</v>
      </c>
      <c r="W75" s="17"/>
      <c r="X75" s="9"/>
      <c r="Y75" s="9"/>
      <c r="Z75" s="9"/>
    </row>
    <row r="76" spans="1:26" ht="12" customHeight="1" outlineLevel="1" x14ac:dyDescent="0.35">
      <c r="A76" s="7"/>
      <c r="B76" s="8"/>
      <c r="C76" s="18"/>
      <c r="D76" s="18"/>
      <c r="E76" s="18"/>
      <c r="F76" s="27"/>
      <c r="G76" s="499" t="s">
        <v>343</v>
      </c>
      <c r="H76" s="243">
        <v>0</v>
      </c>
      <c r="I76" s="243">
        <f t="shared" si="0"/>
        <v>0</v>
      </c>
      <c r="J76" s="243">
        <v>250</v>
      </c>
      <c r="W76" s="17"/>
      <c r="X76" s="9"/>
      <c r="Y76" s="9"/>
      <c r="Z76" s="9"/>
    </row>
    <row r="77" spans="1:26" ht="12" customHeight="1" outlineLevel="1" x14ac:dyDescent="0.35">
      <c r="A77" s="7"/>
      <c r="B77" s="8"/>
      <c r="C77" s="18"/>
      <c r="D77" s="18"/>
      <c r="E77" s="18"/>
      <c r="F77" s="27"/>
      <c r="G77" s="499" t="s">
        <v>1129</v>
      </c>
      <c r="H77" s="243">
        <v>0</v>
      </c>
      <c r="I77" s="243">
        <f t="shared" si="0"/>
        <v>0</v>
      </c>
      <c r="J77" s="243">
        <v>250</v>
      </c>
      <c r="W77" s="17"/>
      <c r="X77" s="9"/>
      <c r="Y77" s="9"/>
      <c r="Z77" s="9"/>
    </row>
    <row r="78" spans="1:26" ht="12" customHeight="1" outlineLevel="1" x14ac:dyDescent="0.35">
      <c r="A78" s="7"/>
      <c r="B78" s="8"/>
      <c r="C78" s="18"/>
      <c r="D78" s="18"/>
      <c r="E78" s="18"/>
      <c r="F78" s="27"/>
      <c r="G78" s="499" t="s">
        <v>77</v>
      </c>
      <c r="H78" s="243">
        <v>0</v>
      </c>
      <c r="I78" s="243">
        <f t="shared" si="0"/>
        <v>0</v>
      </c>
      <c r="J78" s="243">
        <v>250</v>
      </c>
      <c r="W78" s="17"/>
      <c r="X78" s="9"/>
      <c r="Y78" s="9"/>
      <c r="Z78" s="9"/>
    </row>
    <row r="79" spans="1:26" ht="12" customHeight="1" outlineLevel="1" x14ac:dyDescent="0.35">
      <c r="A79" s="7"/>
      <c r="B79" s="8"/>
      <c r="C79" s="18"/>
      <c r="D79" s="18"/>
      <c r="E79" s="18"/>
      <c r="F79" s="27"/>
      <c r="G79" s="499" t="s">
        <v>344</v>
      </c>
      <c r="H79" s="243">
        <v>0</v>
      </c>
      <c r="I79" s="243">
        <f t="shared" si="0"/>
        <v>0</v>
      </c>
      <c r="J79" s="243">
        <v>250</v>
      </c>
      <c r="W79" s="17"/>
      <c r="X79" s="9"/>
      <c r="Y79" s="9"/>
      <c r="Z79" s="9"/>
    </row>
    <row r="80" spans="1:26" ht="12" customHeight="1" outlineLevel="1" x14ac:dyDescent="0.35">
      <c r="A80" s="7"/>
      <c r="B80" s="8"/>
      <c r="C80" s="18"/>
      <c r="D80" s="18"/>
      <c r="E80" s="18"/>
      <c r="F80" s="27"/>
      <c r="G80" s="499" t="s">
        <v>1018</v>
      </c>
      <c r="H80" s="243">
        <v>0</v>
      </c>
      <c r="I80" s="243">
        <f t="shared" si="0"/>
        <v>0</v>
      </c>
      <c r="J80" s="243">
        <v>250</v>
      </c>
      <c r="W80" s="17"/>
      <c r="X80" s="9"/>
      <c r="Y80" s="9"/>
      <c r="Z80" s="9"/>
    </row>
    <row r="81" spans="1:26" ht="12" customHeight="1" outlineLevel="1" x14ac:dyDescent="0.35">
      <c r="A81" s="7"/>
      <c r="B81" s="8"/>
      <c r="C81" s="18"/>
      <c r="D81" s="18"/>
      <c r="E81" s="18"/>
      <c r="F81" s="27"/>
      <c r="G81" s="499" t="s">
        <v>228</v>
      </c>
      <c r="H81" s="243">
        <v>0</v>
      </c>
      <c r="I81" s="243">
        <f t="shared" si="0"/>
        <v>0</v>
      </c>
      <c r="J81" s="243">
        <v>250</v>
      </c>
      <c r="W81" s="17"/>
      <c r="X81" s="9"/>
      <c r="Y81" s="9"/>
      <c r="Z81" s="9"/>
    </row>
    <row r="82" spans="1:26" ht="12" customHeight="1" outlineLevel="1" x14ac:dyDescent="0.35">
      <c r="A82" s="7"/>
      <c r="B82" s="8"/>
      <c r="C82" s="18"/>
      <c r="D82" s="18"/>
      <c r="E82" s="18"/>
      <c r="F82" s="27"/>
      <c r="G82" s="499" t="s">
        <v>345</v>
      </c>
      <c r="H82" s="243">
        <v>0</v>
      </c>
      <c r="I82" s="243">
        <f t="shared" si="0"/>
        <v>0</v>
      </c>
      <c r="J82" s="243">
        <v>250</v>
      </c>
      <c r="W82" s="17"/>
      <c r="X82" s="9"/>
      <c r="Y82" s="9"/>
      <c r="Z82" s="9"/>
    </row>
    <row r="83" spans="1:26" ht="12" customHeight="1" outlineLevel="1" x14ac:dyDescent="0.35">
      <c r="A83" s="7"/>
      <c r="B83" s="8"/>
      <c r="C83" s="18"/>
      <c r="D83" s="18"/>
      <c r="E83" s="18"/>
      <c r="F83" s="27"/>
      <c r="G83" s="499" t="s">
        <v>1019</v>
      </c>
      <c r="H83" s="243">
        <v>0</v>
      </c>
      <c r="I83" s="243">
        <f t="shared" si="0"/>
        <v>0</v>
      </c>
      <c r="J83" s="243">
        <v>250</v>
      </c>
      <c r="W83" s="17"/>
      <c r="X83" s="9"/>
      <c r="Y83" s="9"/>
      <c r="Z83" s="9"/>
    </row>
    <row r="84" spans="1:26" ht="12" customHeight="1" outlineLevel="1" x14ac:dyDescent="0.35">
      <c r="A84" s="7"/>
      <c r="B84" s="8"/>
      <c r="C84" s="18"/>
      <c r="D84" s="18"/>
      <c r="E84" s="18"/>
      <c r="F84" s="27"/>
      <c r="G84" s="499" t="s">
        <v>226</v>
      </c>
      <c r="H84" s="243">
        <v>0</v>
      </c>
      <c r="I84" s="243">
        <f t="shared" si="0"/>
        <v>0</v>
      </c>
      <c r="J84" s="243">
        <v>250</v>
      </c>
      <c r="W84" s="17"/>
      <c r="X84" s="9"/>
      <c r="Y84" s="9"/>
      <c r="Z84" s="9"/>
    </row>
    <row r="85" spans="1:26" ht="12" customHeight="1" outlineLevel="1" x14ac:dyDescent="0.35">
      <c r="A85" s="7"/>
      <c r="B85" s="8"/>
      <c r="C85" s="18"/>
      <c r="D85" s="18"/>
      <c r="E85" s="18"/>
      <c r="F85" s="27"/>
      <c r="G85" s="499" t="s">
        <v>76</v>
      </c>
      <c r="H85" s="243">
        <f>$S$62</f>
        <v>12.719999999999999</v>
      </c>
      <c r="I85" s="243">
        <f t="shared" si="0"/>
        <v>0</v>
      </c>
      <c r="J85" s="243">
        <v>250</v>
      </c>
      <c r="W85" s="17"/>
      <c r="X85" s="9"/>
      <c r="Y85" s="9"/>
      <c r="Z85" s="9"/>
    </row>
    <row r="86" spans="1:26" ht="12" customHeight="1" outlineLevel="1" x14ac:dyDescent="0.35">
      <c r="A86" s="7"/>
      <c r="B86" s="8"/>
      <c r="C86" s="18"/>
      <c r="D86" s="18"/>
      <c r="E86" s="18"/>
      <c r="F86" s="27"/>
      <c r="G86" s="499" t="s">
        <v>65</v>
      </c>
      <c r="H86" s="243">
        <f t="shared" ref="H86:H87" si="5">$S$60</f>
        <v>123.12</v>
      </c>
      <c r="I86" s="243">
        <f t="shared" si="0"/>
        <v>0.89668615984405464</v>
      </c>
      <c r="J86" s="243">
        <v>250</v>
      </c>
      <c r="W86" s="17"/>
      <c r="X86" s="9"/>
      <c r="Y86" s="9"/>
      <c r="Z86" s="9"/>
    </row>
    <row r="87" spans="1:26" ht="12" customHeight="1" outlineLevel="1" x14ac:dyDescent="0.35">
      <c r="A87" s="7"/>
      <c r="B87" s="8"/>
      <c r="C87" s="18"/>
      <c r="D87" s="18"/>
      <c r="E87" s="18"/>
      <c r="F87" s="27"/>
      <c r="G87" s="499" t="s">
        <v>945</v>
      </c>
      <c r="H87" s="243">
        <f t="shared" si="5"/>
        <v>123.12</v>
      </c>
      <c r="I87" s="243">
        <f t="shared" si="0"/>
        <v>0.89668615984405464</v>
      </c>
      <c r="J87" s="243">
        <v>250</v>
      </c>
      <c r="W87" s="17"/>
      <c r="X87" s="9"/>
      <c r="Y87" s="9"/>
      <c r="Z87" s="9"/>
    </row>
    <row r="88" spans="1:26" ht="12" customHeight="1" outlineLevel="1" x14ac:dyDescent="0.35">
      <c r="A88" s="7"/>
      <c r="B88" s="8"/>
      <c r="C88" s="18"/>
      <c r="D88" s="18"/>
      <c r="E88" s="18"/>
      <c r="F88" s="27"/>
      <c r="G88" s="499" t="s">
        <v>346</v>
      </c>
      <c r="H88" s="243">
        <v>0</v>
      </c>
      <c r="I88" s="243">
        <f t="shared" si="0"/>
        <v>0</v>
      </c>
      <c r="J88" s="243">
        <v>250</v>
      </c>
      <c r="W88" s="17"/>
      <c r="X88" s="9"/>
      <c r="Y88" s="9"/>
      <c r="Z88" s="9"/>
    </row>
    <row r="89" spans="1:26" ht="12" customHeight="1" outlineLevel="1" x14ac:dyDescent="0.35">
      <c r="A89" s="7"/>
      <c r="B89" s="8"/>
      <c r="C89" s="18"/>
      <c r="D89" s="18"/>
      <c r="E89" s="18"/>
      <c r="F89" s="27"/>
      <c r="G89" s="499" t="s">
        <v>1020</v>
      </c>
      <c r="H89" s="243">
        <v>0</v>
      </c>
      <c r="I89" s="243">
        <f t="shared" si="0"/>
        <v>0</v>
      </c>
      <c r="J89" s="243">
        <v>250</v>
      </c>
      <c r="W89" s="17"/>
      <c r="X89" s="9"/>
      <c r="Y89" s="9"/>
      <c r="Z89" s="9"/>
    </row>
    <row r="90" spans="1:26" ht="12" customHeight="1" outlineLevel="1" x14ac:dyDescent="0.35">
      <c r="A90" s="7"/>
      <c r="B90" s="8"/>
      <c r="C90" s="18"/>
      <c r="D90" s="18"/>
      <c r="E90" s="18"/>
      <c r="F90" s="27"/>
      <c r="G90" s="499" t="s">
        <v>227</v>
      </c>
      <c r="H90" s="243">
        <v>0</v>
      </c>
      <c r="I90" s="243">
        <f t="shared" si="0"/>
        <v>0</v>
      </c>
      <c r="J90" s="243">
        <v>250</v>
      </c>
      <c r="W90" s="17"/>
      <c r="X90" s="9"/>
      <c r="Y90" s="9"/>
      <c r="Z90" s="9"/>
    </row>
    <row r="91" spans="1:26" ht="12" customHeight="1" outlineLevel="1" x14ac:dyDescent="0.35">
      <c r="A91" s="7"/>
      <c r="B91" s="8"/>
      <c r="C91" s="18"/>
      <c r="D91" s="18"/>
      <c r="E91" s="18"/>
      <c r="F91" s="27"/>
      <c r="G91" s="499" t="s">
        <v>73</v>
      </c>
      <c r="H91" s="243">
        <f t="shared" ref="H91:H92" si="6">$S$61</f>
        <v>71.150000000000006</v>
      </c>
      <c r="I91" s="243">
        <f t="shared" si="0"/>
        <v>0.81780136562444283</v>
      </c>
      <c r="J91" s="243">
        <v>250</v>
      </c>
      <c r="W91" s="17"/>
      <c r="X91" s="9"/>
      <c r="Y91" s="9"/>
      <c r="Z91" s="9"/>
    </row>
    <row r="92" spans="1:26" outlineLevel="1" x14ac:dyDescent="0.35">
      <c r="A92" s="7"/>
      <c r="B92" s="8"/>
      <c r="C92" s="18"/>
      <c r="D92" s="18"/>
      <c r="E92" s="18"/>
      <c r="F92" s="37"/>
      <c r="G92" s="500" t="s">
        <v>948</v>
      </c>
      <c r="H92" s="243">
        <f t="shared" si="6"/>
        <v>71.150000000000006</v>
      </c>
      <c r="I92" s="243">
        <f t="shared" si="0"/>
        <v>0.81780136562444283</v>
      </c>
      <c r="J92" s="243">
        <v>250</v>
      </c>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397</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790</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791</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792</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793</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794</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795</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796</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797</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outlineLevel="1" x14ac:dyDescent="0.35">
      <c r="A71" s="171"/>
      <c r="B71" s="8"/>
      <c r="C71" s="18"/>
      <c r="D71" s="18"/>
      <c r="E71" s="18"/>
      <c r="F71" s="27"/>
      <c r="G71" s="27"/>
      <c r="H71" s="27"/>
      <c r="I71" t="s">
        <v>819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819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819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819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819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819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819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819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819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819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819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819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819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819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819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819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819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397</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397</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397</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397</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397</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397</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397</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397</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397</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397</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397</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397</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397</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397</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397</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397</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397</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790</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790</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790</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790</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790</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790</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790</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790</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790</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790</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790</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790</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790</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790</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790</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790</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790</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791</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791</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791</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791</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791</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791</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791</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791</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791</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791</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791</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791</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791</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791</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791</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791</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791</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792</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792</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792</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792</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792</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792</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792</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792</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792</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792</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792</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792</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792</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792</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792</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792</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792</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793</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793</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793</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793</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793</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793</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793</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793</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793</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793</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793</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793</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793</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793</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793</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793</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793</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794</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794</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794</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794</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794</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794</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794</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794</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794</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794</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794</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794</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794</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794</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794</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794</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794</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795</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795</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795</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795</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795</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795</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795</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795</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795</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795</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795</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795</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795</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795</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795</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795</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795</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796</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796</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796</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796</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796</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796</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796</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796</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796</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796</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796</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796</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796</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796</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796</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796</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796</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797</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797</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797</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797</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797</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797</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797</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797</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797</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797</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797</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797</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797</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797</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797</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797</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797</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7" t="s">
        <v>933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3"/>
      <c r="G5" s="774" t="s">
        <v>1126</v>
      </c>
      <c r="H5" s="52"/>
      <c r="I5" s="52"/>
      <c r="J5" s="52"/>
      <c r="K5" s="52"/>
      <c r="L5" s="52"/>
      <c r="M5" s="52"/>
      <c r="N5" s="52"/>
      <c r="O5" s="52"/>
      <c r="P5" s="52"/>
      <c r="Q5" s="52"/>
      <c r="R5" s="52"/>
      <c r="S5" s="52"/>
      <c r="T5" s="45"/>
      <c r="U5" s="74"/>
      <c r="V5" s="775"/>
      <c r="W5" s="776"/>
      <c r="X5" s="17"/>
      <c r="Y5" s="9"/>
    </row>
    <row r="6" spans="1:25" ht="13"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3"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3"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6">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6"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3"/>
      <c r="G24" s="774" t="s">
        <v>1130</v>
      </c>
      <c r="H24" s="52"/>
      <c r="I24" s="52"/>
      <c r="J24" s="52"/>
      <c r="K24" s="52"/>
      <c r="L24" s="52"/>
      <c r="M24" s="52"/>
      <c r="N24" s="52"/>
      <c r="O24" s="52"/>
      <c r="P24" s="52"/>
      <c r="Q24" s="52"/>
      <c r="R24" s="52"/>
      <c r="S24" s="52"/>
      <c r="T24" s="45"/>
      <c r="U24" s="74"/>
      <c r="V24" s="775"/>
      <c r="W24" s="776"/>
      <c r="X24" s="17"/>
      <c r="Y24" s="9"/>
    </row>
    <row r="25" spans="1:25" ht="13"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3"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3"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7"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7"/>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7"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8">
        <v>43466</v>
      </c>
      <c r="K37" s="789">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79">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1" t="s">
        <v>1144</v>
      </c>
      <c r="J52" s="591" t="s">
        <v>1145</v>
      </c>
      <c r="K52" s="102" t="s">
        <v>1146</v>
      </c>
      <c r="L52" s="24"/>
      <c r="M52" s="18" t="s">
        <v>1147</v>
      </c>
      <c r="N52" s="18"/>
      <c r="O52" s="24"/>
      <c r="P52" s="23" t="s">
        <v>1148</v>
      </c>
      <c r="Q52" s="24"/>
      <c r="R52" s="18" t="s">
        <v>1149</v>
      </c>
      <c r="S52" s="24"/>
      <c r="T52" s="880" t="s">
        <v>1266</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0" t="s">
        <v>1267</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3" customHeight="1" x14ac:dyDescent="0.35">
      <c r="A56" s="7"/>
      <c r="B56" s="8"/>
      <c r="C56" s="18"/>
      <c r="D56" s="18"/>
      <c r="E56" s="18"/>
      <c r="F56" s="27"/>
      <c r="G56" s="791" t="s">
        <v>1157</v>
      </c>
      <c r="H56" s="792" t="s">
        <v>382</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3" customHeight="1" x14ac:dyDescent="0.35">
      <c r="A57" s="7"/>
      <c r="B57" s="8"/>
      <c r="C57" s="18"/>
      <c r="D57" s="18"/>
      <c r="E57" s="18"/>
      <c r="F57" s="27"/>
      <c r="G57" s="791"/>
      <c r="H57" s="792" t="s">
        <v>134</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3" customHeight="1" x14ac:dyDescent="0.35">
      <c r="A58" s="7"/>
      <c r="B58" s="8"/>
      <c r="C58" s="18"/>
      <c r="D58" s="18"/>
      <c r="E58" s="18"/>
      <c r="F58" s="27"/>
      <c r="G58" s="791"/>
      <c r="H58" s="792" t="s">
        <v>135</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3" customHeight="1" x14ac:dyDescent="0.35">
      <c r="A59" s="7"/>
      <c r="B59" s="8"/>
      <c r="C59" s="18"/>
      <c r="D59" s="18"/>
      <c r="E59" s="18"/>
      <c r="F59" s="27"/>
      <c r="G59" s="791"/>
      <c r="H59" s="792" t="s">
        <v>136</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3" customHeight="1" x14ac:dyDescent="0.35">
      <c r="A60" s="7"/>
      <c r="B60" s="8"/>
      <c r="C60" s="18"/>
      <c r="D60" s="18"/>
      <c r="E60" s="18"/>
      <c r="F60" s="37"/>
      <c r="G60" s="791"/>
      <c r="H60" s="792" t="s">
        <v>137</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3" customHeight="1" x14ac:dyDescent="0.35">
      <c r="A61" s="7"/>
      <c r="B61" s="8"/>
      <c r="C61" s="18"/>
      <c r="D61" s="18"/>
      <c r="E61" s="18"/>
      <c r="F61" s="34"/>
      <c r="G61" s="791"/>
      <c r="H61" s="792" t="s">
        <v>138</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3" customHeight="1" x14ac:dyDescent="0.35">
      <c r="A62" s="7"/>
      <c r="B62" s="8"/>
      <c r="C62" s="18"/>
      <c r="D62" s="18"/>
      <c r="E62" s="18"/>
      <c r="F62" s="34"/>
      <c r="G62" s="791"/>
      <c r="H62" s="792" t="s">
        <v>139</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3" customHeight="1" x14ac:dyDescent="0.35">
      <c r="A63" s="7"/>
      <c r="B63" s="8"/>
      <c r="C63" s="18"/>
      <c r="D63" s="18"/>
      <c r="E63" s="18"/>
      <c r="F63" s="34"/>
      <c r="G63" s="791"/>
      <c r="H63" s="792" t="s">
        <v>140</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3" customHeight="1" x14ac:dyDescent="0.35">
      <c r="A64" s="7"/>
      <c r="B64" s="8"/>
      <c r="C64" s="18"/>
      <c r="D64" s="18"/>
      <c r="E64" s="18"/>
      <c r="F64" s="34"/>
      <c r="G64" s="791"/>
      <c r="H64" s="792" t="s">
        <v>141</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3" customHeight="1" x14ac:dyDescent="0.35">
      <c r="A65" s="7"/>
      <c r="B65" s="8"/>
      <c r="C65" s="18"/>
      <c r="D65" s="18"/>
      <c r="E65" s="18"/>
      <c r="F65" s="34"/>
      <c r="G65" s="791"/>
      <c r="H65" s="792" t="s">
        <v>142</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3" customHeight="1" x14ac:dyDescent="0.35">
      <c r="A66" s="7"/>
      <c r="B66" s="8"/>
      <c r="C66" s="18"/>
      <c r="D66" s="18"/>
      <c r="E66" s="18"/>
      <c r="F66" s="27"/>
      <c r="G66" s="791" t="s">
        <v>1158</v>
      </c>
      <c r="H66" s="792" t="s">
        <v>382</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3" customHeight="1" outlineLevel="1" x14ac:dyDescent="0.35">
      <c r="A67" s="7"/>
      <c r="B67" s="8"/>
      <c r="C67" s="18"/>
      <c r="D67" s="18"/>
      <c r="E67" s="18"/>
      <c r="F67" s="27"/>
      <c r="G67" s="791"/>
      <c r="H67" s="792" t="s">
        <v>134</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3" customHeight="1" outlineLevel="1" x14ac:dyDescent="0.35">
      <c r="A68" s="7"/>
      <c r="B68" s="8"/>
      <c r="C68" s="18"/>
      <c r="D68" s="18"/>
      <c r="E68" s="18"/>
      <c r="F68" s="27"/>
      <c r="G68" s="791"/>
      <c r="H68" s="792" t="s">
        <v>135</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3" customHeight="1" outlineLevel="1" x14ac:dyDescent="0.35">
      <c r="A69" s="7"/>
      <c r="B69" s="8"/>
      <c r="C69" s="18"/>
      <c r="D69" s="18"/>
      <c r="E69" s="18"/>
      <c r="F69" s="27"/>
      <c r="G69" s="791"/>
      <c r="H69" s="792" t="s">
        <v>136</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3" customHeight="1" outlineLevel="1" x14ac:dyDescent="0.35">
      <c r="A70" s="7"/>
      <c r="B70" s="8"/>
      <c r="C70" s="18"/>
      <c r="D70" s="18"/>
      <c r="E70" s="18"/>
      <c r="F70" s="37"/>
      <c r="G70" s="791"/>
      <c r="H70" s="792" t="s">
        <v>137</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3" customHeight="1" outlineLevel="1" x14ac:dyDescent="0.35">
      <c r="A71" s="7"/>
      <c r="B71" s="8"/>
      <c r="C71" s="18"/>
      <c r="D71" s="18"/>
      <c r="E71" s="18"/>
      <c r="F71" s="34"/>
      <c r="G71" s="791"/>
      <c r="H71" s="792" t="s">
        <v>138</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3" customHeight="1" outlineLevel="1" x14ac:dyDescent="0.35">
      <c r="A72" s="7"/>
      <c r="B72" s="8"/>
      <c r="C72" s="18"/>
      <c r="D72" s="18"/>
      <c r="E72" s="18"/>
      <c r="F72" s="34"/>
      <c r="G72" s="791"/>
      <c r="H72" s="792" t="s">
        <v>139</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3" customHeight="1" outlineLevel="1" x14ac:dyDescent="0.35">
      <c r="A73" s="7"/>
      <c r="B73" s="8"/>
      <c r="C73" s="18"/>
      <c r="D73" s="18"/>
      <c r="E73" s="18"/>
      <c r="F73" s="34"/>
      <c r="G73" s="791"/>
      <c r="H73" s="792" t="s">
        <v>140</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3" customHeight="1" outlineLevel="1" x14ac:dyDescent="0.35">
      <c r="A74" s="7"/>
      <c r="B74" s="8"/>
      <c r="C74" s="18"/>
      <c r="D74" s="18"/>
      <c r="E74" s="18"/>
      <c r="F74" s="34"/>
      <c r="G74" s="791"/>
      <c r="H74" s="792" t="s">
        <v>141</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3" customHeight="1" outlineLevel="1" x14ac:dyDescent="0.35">
      <c r="A75" s="7"/>
      <c r="B75" s="8"/>
      <c r="C75" s="18"/>
      <c r="D75" s="18"/>
      <c r="E75" s="18"/>
      <c r="F75" s="34"/>
      <c r="G75" s="791"/>
      <c r="H75" s="792" t="s">
        <v>142</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3" customHeight="1" outlineLevel="1" x14ac:dyDescent="0.35">
      <c r="A76" s="7"/>
      <c r="B76" s="8"/>
      <c r="C76" s="18"/>
      <c r="D76" s="18"/>
      <c r="E76" s="18"/>
      <c r="F76" s="27"/>
      <c r="G76" s="791" t="s">
        <v>1159</v>
      </c>
      <c r="H76" s="792" t="s">
        <v>382</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3" customHeight="1" outlineLevel="1" x14ac:dyDescent="0.35">
      <c r="A77" s="7"/>
      <c r="B77" s="8"/>
      <c r="C77" s="18"/>
      <c r="D77" s="18"/>
      <c r="E77" s="18"/>
      <c r="F77" s="27"/>
      <c r="G77" s="791"/>
      <c r="H77" s="792" t="s">
        <v>134</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3" customHeight="1" outlineLevel="1" x14ac:dyDescent="0.35">
      <c r="A78" s="7"/>
      <c r="B78" s="8"/>
      <c r="C78" s="18"/>
      <c r="D78" s="18"/>
      <c r="E78" s="18"/>
      <c r="F78" s="27"/>
      <c r="G78" s="791"/>
      <c r="H78" s="792" t="s">
        <v>135</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3" customHeight="1" outlineLevel="1" x14ac:dyDescent="0.35">
      <c r="A79" s="7"/>
      <c r="B79" s="8"/>
      <c r="C79" s="18"/>
      <c r="D79" s="18"/>
      <c r="E79" s="18"/>
      <c r="F79" s="27"/>
      <c r="G79" s="791"/>
      <c r="H79" s="792" t="s">
        <v>136</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3" customHeight="1" outlineLevel="1" x14ac:dyDescent="0.35">
      <c r="A80" s="7"/>
      <c r="B80" s="8"/>
      <c r="C80" s="18"/>
      <c r="D80" s="18"/>
      <c r="E80" s="18"/>
      <c r="F80" s="37"/>
      <c r="G80" s="791"/>
      <c r="H80" s="792" t="s">
        <v>137</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3" customHeight="1" outlineLevel="1" x14ac:dyDescent="0.35">
      <c r="A81" s="7"/>
      <c r="B81" s="8"/>
      <c r="C81" s="18"/>
      <c r="D81" s="18"/>
      <c r="E81" s="18"/>
      <c r="F81" s="34"/>
      <c r="G81" s="791"/>
      <c r="H81" s="792" t="s">
        <v>138</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3" customHeight="1" outlineLevel="1" x14ac:dyDescent="0.35">
      <c r="A82" s="7"/>
      <c r="B82" s="8"/>
      <c r="C82" s="18"/>
      <c r="D82" s="18"/>
      <c r="E82" s="18"/>
      <c r="F82" s="34"/>
      <c r="G82" s="791"/>
      <c r="H82" s="792" t="s">
        <v>139</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3" customHeight="1" outlineLevel="1" x14ac:dyDescent="0.35">
      <c r="A83" s="7"/>
      <c r="B83" s="8"/>
      <c r="C83" s="18"/>
      <c r="D83" s="18"/>
      <c r="E83" s="18"/>
      <c r="F83" s="34"/>
      <c r="G83" s="791"/>
      <c r="H83" s="792" t="s">
        <v>140</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3" customHeight="1" outlineLevel="1" x14ac:dyDescent="0.35">
      <c r="A84" s="7"/>
      <c r="B84" s="8"/>
      <c r="C84" s="18"/>
      <c r="D84" s="18"/>
      <c r="E84" s="18"/>
      <c r="F84" s="34"/>
      <c r="G84" s="791"/>
      <c r="H84" s="792" t="s">
        <v>141</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3" customHeight="1" outlineLevel="1" x14ac:dyDescent="0.35">
      <c r="A85" s="7"/>
      <c r="B85" s="8"/>
      <c r="C85" s="18"/>
      <c r="D85" s="18"/>
      <c r="E85" s="18"/>
      <c r="F85" s="34"/>
      <c r="G85" s="791"/>
      <c r="H85" s="792" t="s">
        <v>142</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3" customHeight="1" outlineLevel="1" x14ac:dyDescent="0.35">
      <c r="A86" s="7"/>
      <c r="B86" s="8"/>
      <c r="C86" s="18"/>
      <c r="D86" s="18"/>
      <c r="E86" s="18"/>
      <c r="F86" s="27"/>
      <c r="G86" s="791" t="s">
        <v>1160</v>
      </c>
      <c r="H86" s="792" t="s">
        <v>382</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3" customHeight="1" outlineLevel="1" x14ac:dyDescent="0.35">
      <c r="A87" s="7"/>
      <c r="B87" s="8"/>
      <c r="C87" s="18"/>
      <c r="D87" s="18"/>
      <c r="E87" s="18"/>
      <c r="F87" s="27"/>
      <c r="G87" s="791"/>
      <c r="H87" s="792" t="s">
        <v>134</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3" customHeight="1" outlineLevel="1" x14ac:dyDescent="0.35">
      <c r="A88" s="7"/>
      <c r="B88" s="8"/>
      <c r="C88" s="18"/>
      <c r="D88" s="18"/>
      <c r="E88" s="18"/>
      <c r="F88" s="27"/>
      <c r="G88" s="791"/>
      <c r="H88" s="792" t="s">
        <v>135</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3" customHeight="1" outlineLevel="1" x14ac:dyDescent="0.35">
      <c r="A89" s="7"/>
      <c r="B89" s="8"/>
      <c r="C89" s="18"/>
      <c r="D89" s="18"/>
      <c r="E89" s="18"/>
      <c r="F89" s="27"/>
      <c r="G89" s="791"/>
      <c r="H89" s="792" t="s">
        <v>136</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3" customHeight="1" outlineLevel="1" x14ac:dyDescent="0.35">
      <c r="A90" s="7"/>
      <c r="B90" s="8"/>
      <c r="C90" s="18"/>
      <c r="D90" s="18"/>
      <c r="E90" s="18"/>
      <c r="F90" s="37"/>
      <c r="G90" s="791"/>
      <c r="H90" s="792" t="s">
        <v>137</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3" customHeight="1" outlineLevel="1" x14ac:dyDescent="0.35">
      <c r="A91" s="7"/>
      <c r="B91" s="8"/>
      <c r="C91" s="18"/>
      <c r="D91" s="18"/>
      <c r="E91" s="18"/>
      <c r="F91" s="34"/>
      <c r="G91" s="791"/>
      <c r="H91" s="792" t="s">
        <v>138</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3" customHeight="1" outlineLevel="1" x14ac:dyDescent="0.35">
      <c r="A92" s="7"/>
      <c r="B92" s="8"/>
      <c r="C92" s="18"/>
      <c r="D92" s="18"/>
      <c r="E92" s="18"/>
      <c r="F92" s="34"/>
      <c r="G92" s="791"/>
      <c r="H92" s="792" t="s">
        <v>139</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3" customHeight="1" outlineLevel="1" x14ac:dyDescent="0.35">
      <c r="A93" s="7"/>
      <c r="B93" s="8"/>
      <c r="C93" s="18"/>
      <c r="D93" s="18"/>
      <c r="E93" s="18"/>
      <c r="F93" s="34"/>
      <c r="G93" s="791"/>
      <c r="H93" s="792" t="s">
        <v>140</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3" customHeight="1" outlineLevel="1" x14ac:dyDescent="0.35">
      <c r="A94" s="7"/>
      <c r="B94" s="8"/>
      <c r="C94" s="18"/>
      <c r="D94" s="18"/>
      <c r="E94" s="18"/>
      <c r="F94" s="34"/>
      <c r="G94" s="791"/>
      <c r="H94" s="792" t="s">
        <v>141</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3" customHeight="1" outlineLevel="1" x14ac:dyDescent="0.35">
      <c r="A95" s="7"/>
      <c r="B95" s="8"/>
      <c r="C95" s="18"/>
      <c r="D95" s="18"/>
      <c r="E95" s="18"/>
      <c r="F95" s="34"/>
      <c r="G95" s="791"/>
      <c r="H95" s="792" t="s">
        <v>142</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3" customHeight="1" outlineLevel="1" x14ac:dyDescent="0.35">
      <c r="A96" s="7"/>
      <c r="B96" s="8"/>
      <c r="C96" s="18"/>
      <c r="D96" s="18"/>
      <c r="E96" s="18"/>
      <c r="F96" s="27"/>
      <c r="G96" s="791" t="s">
        <v>1161</v>
      </c>
      <c r="H96" s="792" t="s">
        <v>382</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3" customHeight="1" outlineLevel="1" x14ac:dyDescent="0.35">
      <c r="A97" s="7"/>
      <c r="B97" s="8"/>
      <c r="C97" s="18"/>
      <c r="D97" s="18"/>
      <c r="E97" s="18"/>
      <c r="F97" s="27"/>
      <c r="G97" s="791"/>
      <c r="H97" s="792" t="s">
        <v>134</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3" customHeight="1" outlineLevel="1" x14ac:dyDescent="0.35">
      <c r="A98" s="7"/>
      <c r="B98" s="8"/>
      <c r="C98" s="18"/>
      <c r="D98" s="18"/>
      <c r="E98" s="18"/>
      <c r="F98" s="27"/>
      <c r="G98" s="791"/>
      <c r="H98" s="792" t="s">
        <v>135</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3" customHeight="1" outlineLevel="1" x14ac:dyDescent="0.35">
      <c r="A99" s="7"/>
      <c r="B99" s="8"/>
      <c r="C99" s="18"/>
      <c r="D99" s="18"/>
      <c r="E99" s="18"/>
      <c r="F99" s="27"/>
      <c r="G99" s="791"/>
      <c r="H99" s="792" t="s">
        <v>136</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3" customHeight="1" outlineLevel="1" x14ac:dyDescent="0.35">
      <c r="A100" s="7"/>
      <c r="B100" s="8"/>
      <c r="C100" s="18"/>
      <c r="D100" s="18"/>
      <c r="E100" s="18"/>
      <c r="F100" s="37"/>
      <c r="G100" s="791"/>
      <c r="H100" s="792" t="s">
        <v>137</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3" customHeight="1" outlineLevel="1" x14ac:dyDescent="0.35">
      <c r="A101" s="7"/>
      <c r="B101" s="8"/>
      <c r="C101" s="18"/>
      <c r="D101" s="18"/>
      <c r="E101" s="18"/>
      <c r="F101" s="34"/>
      <c r="G101" s="791"/>
      <c r="H101" s="792" t="s">
        <v>138</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3" customHeight="1" outlineLevel="1" x14ac:dyDescent="0.35">
      <c r="A102" s="7"/>
      <c r="B102" s="8"/>
      <c r="C102" s="18"/>
      <c r="D102" s="18"/>
      <c r="E102" s="18"/>
      <c r="F102" s="34"/>
      <c r="G102" s="791"/>
      <c r="H102" s="792" t="s">
        <v>139</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3" customHeight="1" outlineLevel="1" x14ac:dyDescent="0.35">
      <c r="A103" s="7"/>
      <c r="B103" s="8"/>
      <c r="C103" s="18"/>
      <c r="D103" s="18"/>
      <c r="E103" s="18"/>
      <c r="F103" s="34"/>
      <c r="G103" s="791"/>
      <c r="H103" s="792" t="s">
        <v>140</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3" customHeight="1" outlineLevel="1" x14ac:dyDescent="0.35">
      <c r="A104" s="7"/>
      <c r="B104" s="8"/>
      <c r="C104" s="18"/>
      <c r="D104" s="18"/>
      <c r="E104" s="18"/>
      <c r="F104" s="34"/>
      <c r="G104" s="791"/>
      <c r="H104" s="792" t="s">
        <v>141</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3" customHeight="1" outlineLevel="1" x14ac:dyDescent="0.35">
      <c r="A105" s="7"/>
      <c r="B105" s="8"/>
      <c r="C105" s="18"/>
      <c r="D105" s="18"/>
      <c r="E105" s="18"/>
      <c r="F105" s="34"/>
      <c r="G105" s="791"/>
      <c r="H105" s="792" t="s">
        <v>142</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3" customHeight="1" outlineLevel="1" x14ac:dyDescent="0.35">
      <c r="A106" s="7"/>
      <c r="B106" s="8"/>
      <c r="C106" s="18"/>
      <c r="D106" s="18"/>
      <c r="E106" s="18"/>
      <c r="F106" s="27"/>
      <c r="G106" s="791" t="s">
        <v>1162</v>
      </c>
      <c r="H106" s="792" t="s">
        <v>382</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3" customHeight="1" outlineLevel="1" x14ac:dyDescent="0.35">
      <c r="A107" s="7"/>
      <c r="B107" s="8"/>
      <c r="C107" s="18"/>
      <c r="D107" s="18"/>
      <c r="E107" s="18"/>
      <c r="F107" s="27"/>
      <c r="G107" s="791"/>
      <c r="H107" s="792" t="s">
        <v>134</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3" customHeight="1" outlineLevel="1" x14ac:dyDescent="0.35">
      <c r="A108" s="7"/>
      <c r="B108" s="8"/>
      <c r="C108" s="18"/>
      <c r="D108" s="18"/>
      <c r="E108" s="18"/>
      <c r="F108" s="27"/>
      <c r="G108" s="791"/>
      <c r="H108" s="792" t="s">
        <v>135</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3" customHeight="1" outlineLevel="1" x14ac:dyDescent="0.35">
      <c r="A109" s="7"/>
      <c r="B109" s="8"/>
      <c r="C109" s="18"/>
      <c r="D109" s="18"/>
      <c r="E109" s="18"/>
      <c r="F109" s="27"/>
      <c r="G109" s="791"/>
      <c r="H109" s="792" t="s">
        <v>136</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3" customHeight="1" outlineLevel="1" x14ac:dyDescent="0.35">
      <c r="A110" s="7"/>
      <c r="B110" s="8"/>
      <c r="C110" s="18"/>
      <c r="D110" s="18"/>
      <c r="E110" s="18"/>
      <c r="F110" s="37"/>
      <c r="G110" s="791"/>
      <c r="H110" s="792" t="s">
        <v>137</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3" customHeight="1" outlineLevel="1" x14ac:dyDescent="0.35">
      <c r="A111" s="7"/>
      <c r="B111" s="8"/>
      <c r="C111" s="18"/>
      <c r="D111" s="18"/>
      <c r="E111" s="18"/>
      <c r="F111" s="34"/>
      <c r="G111" s="791"/>
      <c r="H111" s="792" t="s">
        <v>138</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3" customHeight="1" outlineLevel="1" x14ac:dyDescent="0.35">
      <c r="A112" s="7"/>
      <c r="B112" s="8"/>
      <c r="C112" s="18"/>
      <c r="D112" s="18"/>
      <c r="E112" s="18"/>
      <c r="F112" s="34"/>
      <c r="G112" s="791"/>
      <c r="H112" s="792" t="s">
        <v>139</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3" customHeight="1" outlineLevel="1" x14ac:dyDescent="0.35">
      <c r="A113" s="7"/>
      <c r="B113" s="8"/>
      <c r="C113" s="18"/>
      <c r="D113" s="18"/>
      <c r="E113" s="18"/>
      <c r="F113" s="34"/>
      <c r="G113" s="791"/>
      <c r="H113" s="792" t="s">
        <v>140</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3" customHeight="1" outlineLevel="1" x14ac:dyDescent="0.35">
      <c r="A114" s="7"/>
      <c r="B114" s="8"/>
      <c r="C114" s="18"/>
      <c r="D114" s="18"/>
      <c r="E114" s="18"/>
      <c r="F114" s="34"/>
      <c r="G114" s="791"/>
      <c r="H114" s="792" t="s">
        <v>141</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3" customHeight="1" outlineLevel="1" x14ac:dyDescent="0.35">
      <c r="A115" s="7"/>
      <c r="B115" s="8"/>
      <c r="C115" s="18"/>
      <c r="D115" s="18"/>
      <c r="E115" s="18"/>
      <c r="F115" s="34"/>
      <c r="G115" s="791"/>
      <c r="H115" s="792" t="s">
        <v>142</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3" customHeight="1" outlineLevel="1" x14ac:dyDescent="0.35">
      <c r="A116" s="7"/>
      <c r="B116" s="8"/>
      <c r="C116" s="18"/>
      <c r="D116" s="18"/>
      <c r="E116" s="18"/>
      <c r="F116" s="27"/>
      <c r="G116" s="791" t="s">
        <v>1163</v>
      </c>
      <c r="H116" s="792" t="s">
        <v>382</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3" customHeight="1" outlineLevel="1" x14ac:dyDescent="0.35">
      <c r="A117" s="7"/>
      <c r="B117" s="8"/>
      <c r="C117" s="18"/>
      <c r="D117" s="18"/>
      <c r="E117" s="18"/>
      <c r="F117" s="27"/>
      <c r="G117" s="791"/>
      <c r="H117" s="792" t="s">
        <v>134</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3" customHeight="1" outlineLevel="1" x14ac:dyDescent="0.35">
      <c r="A118" s="7"/>
      <c r="B118" s="8"/>
      <c r="C118" s="18"/>
      <c r="D118" s="18"/>
      <c r="E118" s="18"/>
      <c r="F118" s="27"/>
      <c r="G118" s="791"/>
      <c r="H118" s="792" t="s">
        <v>135</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3" customHeight="1" outlineLevel="1" x14ac:dyDescent="0.35">
      <c r="A119" s="7"/>
      <c r="B119" s="8"/>
      <c r="C119" s="18"/>
      <c r="D119" s="18"/>
      <c r="E119" s="18"/>
      <c r="F119" s="27"/>
      <c r="G119" s="791"/>
      <c r="H119" s="792" t="s">
        <v>136</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3" customHeight="1" outlineLevel="1" x14ac:dyDescent="0.35">
      <c r="A120" s="7"/>
      <c r="B120" s="8"/>
      <c r="C120" s="18"/>
      <c r="D120" s="18"/>
      <c r="E120" s="18"/>
      <c r="F120" s="37"/>
      <c r="G120" s="791"/>
      <c r="H120" s="792" t="s">
        <v>137</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3" customHeight="1" outlineLevel="1" x14ac:dyDescent="0.35">
      <c r="A121" s="7"/>
      <c r="B121" s="8"/>
      <c r="C121" s="18"/>
      <c r="D121" s="18"/>
      <c r="E121" s="18"/>
      <c r="F121" s="34"/>
      <c r="G121" s="791"/>
      <c r="H121" s="792" t="s">
        <v>138</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3" customHeight="1" outlineLevel="1" x14ac:dyDescent="0.35">
      <c r="A122" s="7"/>
      <c r="B122" s="8"/>
      <c r="C122" s="18"/>
      <c r="D122" s="18"/>
      <c r="E122" s="18"/>
      <c r="F122" s="34"/>
      <c r="G122" s="791"/>
      <c r="H122" s="792" t="s">
        <v>139</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3" customHeight="1" outlineLevel="1" x14ac:dyDescent="0.35">
      <c r="A123" s="7"/>
      <c r="B123" s="8"/>
      <c r="C123" s="18"/>
      <c r="D123" s="18"/>
      <c r="E123" s="18"/>
      <c r="F123" s="34"/>
      <c r="G123" s="791"/>
      <c r="H123" s="792" t="s">
        <v>140</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3" customHeight="1" outlineLevel="1" x14ac:dyDescent="0.35">
      <c r="A124" s="7"/>
      <c r="B124" s="8"/>
      <c r="C124" s="18"/>
      <c r="D124" s="18"/>
      <c r="E124" s="18"/>
      <c r="F124" s="34"/>
      <c r="G124" s="791"/>
      <c r="H124" s="792" t="s">
        <v>141</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3" customHeight="1" outlineLevel="1" x14ac:dyDescent="0.35">
      <c r="A125" s="7"/>
      <c r="B125" s="8"/>
      <c r="C125" s="18"/>
      <c r="D125" s="18"/>
      <c r="E125" s="18"/>
      <c r="F125" s="34"/>
      <c r="G125" s="791"/>
      <c r="H125" s="792" t="s">
        <v>142</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3" customHeight="1" outlineLevel="1" x14ac:dyDescent="0.35">
      <c r="A126" s="7"/>
      <c r="B126" s="8"/>
      <c r="C126" s="18"/>
      <c r="D126" s="18"/>
      <c r="E126" s="18"/>
      <c r="F126" s="27"/>
      <c r="G126" s="791" t="s">
        <v>1164</v>
      </c>
      <c r="H126" s="792" t="s">
        <v>382</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3" customHeight="1" outlineLevel="1" x14ac:dyDescent="0.35">
      <c r="A127" s="7"/>
      <c r="B127" s="8"/>
      <c r="C127" s="18"/>
      <c r="D127" s="18"/>
      <c r="E127" s="18"/>
      <c r="F127" s="27"/>
      <c r="G127" s="791"/>
      <c r="H127" s="792" t="s">
        <v>134</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3" customHeight="1" outlineLevel="1" x14ac:dyDescent="0.35">
      <c r="A128" s="7"/>
      <c r="B128" s="8"/>
      <c r="C128" s="18"/>
      <c r="D128" s="18"/>
      <c r="E128" s="18"/>
      <c r="F128" s="27"/>
      <c r="G128" s="791"/>
      <c r="H128" s="792" t="s">
        <v>135</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3" customHeight="1" outlineLevel="1" x14ac:dyDescent="0.35">
      <c r="A129" s="7"/>
      <c r="B129" s="8"/>
      <c r="C129" s="18"/>
      <c r="D129" s="18"/>
      <c r="E129" s="18"/>
      <c r="F129" s="27"/>
      <c r="G129" s="791"/>
      <c r="H129" s="792" t="s">
        <v>136</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3" customHeight="1" outlineLevel="1" x14ac:dyDescent="0.35">
      <c r="A130" s="7"/>
      <c r="B130" s="8"/>
      <c r="C130" s="18"/>
      <c r="D130" s="18"/>
      <c r="E130" s="18"/>
      <c r="F130" s="37"/>
      <c r="G130" s="791"/>
      <c r="H130" s="792" t="s">
        <v>137</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3" customHeight="1" outlineLevel="1" x14ac:dyDescent="0.35">
      <c r="A131" s="7"/>
      <c r="B131" s="8"/>
      <c r="C131" s="18"/>
      <c r="D131" s="18"/>
      <c r="E131" s="18"/>
      <c r="F131" s="34"/>
      <c r="G131" s="791"/>
      <c r="H131" s="792" t="s">
        <v>138</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3" customHeight="1" outlineLevel="1" x14ac:dyDescent="0.35">
      <c r="A132" s="7"/>
      <c r="B132" s="8"/>
      <c r="C132" s="18"/>
      <c r="D132" s="18"/>
      <c r="E132" s="18"/>
      <c r="F132" s="34"/>
      <c r="G132" s="791"/>
      <c r="H132" s="792" t="s">
        <v>139</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3" customHeight="1" outlineLevel="1" x14ac:dyDescent="0.35">
      <c r="A133" s="7"/>
      <c r="B133" s="8"/>
      <c r="C133" s="18"/>
      <c r="D133" s="18"/>
      <c r="E133" s="18"/>
      <c r="F133" s="34"/>
      <c r="G133" s="791"/>
      <c r="H133" s="792" t="s">
        <v>140</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3" customHeight="1" outlineLevel="1" x14ac:dyDescent="0.35">
      <c r="A134" s="7"/>
      <c r="B134" s="8"/>
      <c r="C134" s="18"/>
      <c r="D134" s="18"/>
      <c r="E134" s="18"/>
      <c r="F134" s="34"/>
      <c r="G134" s="791"/>
      <c r="H134" s="792" t="s">
        <v>141</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3" customHeight="1" outlineLevel="1" x14ac:dyDescent="0.35">
      <c r="A135" s="7"/>
      <c r="B135" s="8"/>
      <c r="C135" s="18"/>
      <c r="D135" s="18"/>
      <c r="E135" s="18"/>
      <c r="F135" s="34"/>
      <c r="G135" s="791"/>
      <c r="H135" s="792" t="s">
        <v>142</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3" customHeight="1" outlineLevel="1" x14ac:dyDescent="0.35">
      <c r="A136" s="7"/>
      <c r="B136" s="8"/>
      <c r="C136" s="18"/>
      <c r="D136" s="18"/>
      <c r="E136" s="18"/>
      <c r="F136" s="27"/>
      <c r="G136" s="791" t="s">
        <v>1165</v>
      </c>
      <c r="H136" s="792" t="s">
        <v>382</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3" customHeight="1" outlineLevel="1" x14ac:dyDescent="0.35">
      <c r="A137" s="7"/>
      <c r="B137" s="8"/>
      <c r="C137" s="18"/>
      <c r="D137" s="18"/>
      <c r="E137" s="18"/>
      <c r="F137" s="27"/>
      <c r="G137" s="791"/>
      <c r="H137" s="792" t="s">
        <v>134</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3" customHeight="1" outlineLevel="1" x14ac:dyDescent="0.35">
      <c r="A138" s="7"/>
      <c r="B138" s="8"/>
      <c r="C138" s="18"/>
      <c r="D138" s="18"/>
      <c r="E138" s="18"/>
      <c r="F138" s="27"/>
      <c r="G138" s="791"/>
      <c r="H138" s="792" t="s">
        <v>135</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3" customHeight="1" outlineLevel="1" x14ac:dyDescent="0.35">
      <c r="A139" s="7"/>
      <c r="B139" s="8"/>
      <c r="C139" s="18"/>
      <c r="D139" s="18"/>
      <c r="E139" s="18"/>
      <c r="F139" s="27"/>
      <c r="G139" s="791"/>
      <c r="H139" s="792" t="s">
        <v>136</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3" customHeight="1" outlineLevel="1" x14ac:dyDescent="0.35">
      <c r="A140" s="7"/>
      <c r="B140" s="8"/>
      <c r="C140" s="18"/>
      <c r="D140" s="18"/>
      <c r="E140" s="18"/>
      <c r="F140" s="37"/>
      <c r="G140" s="791"/>
      <c r="H140" s="792" t="s">
        <v>137</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3" customHeight="1" outlineLevel="1" x14ac:dyDescent="0.35">
      <c r="A141" s="7"/>
      <c r="B141" s="8"/>
      <c r="C141" s="18"/>
      <c r="D141" s="18"/>
      <c r="E141" s="18"/>
      <c r="F141" s="34"/>
      <c r="G141" s="791"/>
      <c r="H141" s="792" t="s">
        <v>138</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3" customHeight="1" outlineLevel="1" x14ac:dyDescent="0.35">
      <c r="A142" s="7"/>
      <c r="B142" s="8"/>
      <c r="C142" s="18"/>
      <c r="D142" s="18"/>
      <c r="E142" s="18"/>
      <c r="F142" s="34"/>
      <c r="G142" s="791"/>
      <c r="H142" s="792" t="s">
        <v>139</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3" customHeight="1" outlineLevel="1" x14ac:dyDescent="0.35">
      <c r="A143" s="7"/>
      <c r="B143" s="8"/>
      <c r="C143" s="18"/>
      <c r="D143" s="18"/>
      <c r="E143" s="18"/>
      <c r="F143" s="34"/>
      <c r="G143" s="791"/>
      <c r="H143" s="792" t="s">
        <v>140</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3" customHeight="1" outlineLevel="1" x14ac:dyDescent="0.35">
      <c r="A144" s="7"/>
      <c r="B144" s="8"/>
      <c r="C144" s="18"/>
      <c r="D144" s="18"/>
      <c r="E144" s="18"/>
      <c r="F144" s="34"/>
      <c r="G144" s="791"/>
      <c r="H144" s="792" t="s">
        <v>141</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3" customHeight="1" outlineLevel="1" x14ac:dyDescent="0.35">
      <c r="A145" s="7"/>
      <c r="B145" s="8"/>
      <c r="C145" s="18"/>
      <c r="D145" s="18"/>
      <c r="E145" s="18"/>
      <c r="F145" s="34"/>
      <c r="G145" s="791"/>
      <c r="H145" s="792" t="s">
        <v>142</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3" customHeight="1" outlineLevel="1" x14ac:dyDescent="0.35">
      <c r="A146" s="7"/>
      <c r="B146" s="8"/>
      <c r="C146" s="18"/>
      <c r="D146" s="18"/>
      <c r="E146" s="18"/>
      <c r="F146" s="27"/>
      <c r="G146" s="791" t="s">
        <v>1166</v>
      </c>
      <c r="H146" s="792" t="s">
        <v>382</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3" customHeight="1" outlineLevel="1" x14ac:dyDescent="0.35">
      <c r="A147" s="7"/>
      <c r="B147" s="8"/>
      <c r="C147" s="18"/>
      <c r="D147" s="18"/>
      <c r="E147" s="18"/>
      <c r="F147" s="27"/>
      <c r="G147" s="791"/>
      <c r="H147" s="792" t="s">
        <v>134</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3" customHeight="1" outlineLevel="1" x14ac:dyDescent="0.35">
      <c r="A148" s="7"/>
      <c r="B148" s="8"/>
      <c r="C148" s="18"/>
      <c r="D148" s="18"/>
      <c r="E148" s="18"/>
      <c r="F148" s="27"/>
      <c r="G148" s="791"/>
      <c r="H148" s="792" t="s">
        <v>135</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3" customHeight="1" outlineLevel="1" x14ac:dyDescent="0.35">
      <c r="A149" s="7"/>
      <c r="B149" s="8"/>
      <c r="C149" s="18"/>
      <c r="D149" s="18"/>
      <c r="E149" s="18"/>
      <c r="F149" s="27"/>
      <c r="G149" s="791"/>
      <c r="H149" s="792" t="s">
        <v>136</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3" customHeight="1" outlineLevel="1" x14ac:dyDescent="0.35">
      <c r="A150" s="7"/>
      <c r="B150" s="8"/>
      <c r="C150" s="18"/>
      <c r="D150" s="18"/>
      <c r="E150" s="18"/>
      <c r="F150" s="37"/>
      <c r="G150" s="791"/>
      <c r="H150" s="792" t="s">
        <v>137</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3" customHeight="1" outlineLevel="1" x14ac:dyDescent="0.35">
      <c r="A151" s="7"/>
      <c r="B151" s="8"/>
      <c r="C151" s="18"/>
      <c r="D151" s="18"/>
      <c r="E151" s="18"/>
      <c r="F151" s="34"/>
      <c r="G151" s="791"/>
      <c r="H151" s="792" t="s">
        <v>138</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3" customHeight="1" outlineLevel="1" x14ac:dyDescent="0.35">
      <c r="A152" s="7"/>
      <c r="B152" s="8"/>
      <c r="C152" s="18"/>
      <c r="D152" s="18"/>
      <c r="E152" s="18"/>
      <c r="F152" s="34"/>
      <c r="G152" s="791"/>
      <c r="H152" s="792" t="s">
        <v>139</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3" customHeight="1" outlineLevel="1" x14ac:dyDescent="0.35">
      <c r="A153" s="7"/>
      <c r="B153" s="8"/>
      <c r="C153" s="18"/>
      <c r="D153" s="18"/>
      <c r="E153" s="18"/>
      <c r="F153" s="34"/>
      <c r="G153" s="791"/>
      <c r="H153" s="792" t="s">
        <v>140</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3" customHeight="1" outlineLevel="1" x14ac:dyDescent="0.35">
      <c r="A154" s="7"/>
      <c r="B154" s="8"/>
      <c r="C154" s="18"/>
      <c r="D154" s="18"/>
      <c r="E154" s="18"/>
      <c r="F154" s="34"/>
      <c r="G154" s="791"/>
      <c r="H154" s="792" t="s">
        <v>141</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3" customHeight="1" outlineLevel="1" x14ac:dyDescent="0.35">
      <c r="A155" s="7"/>
      <c r="B155" s="8"/>
      <c r="C155" s="18"/>
      <c r="D155" s="18"/>
      <c r="E155" s="18"/>
      <c r="F155" s="34"/>
      <c r="G155" s="791"/>
      <c r="H155" s="792" t="s">
        <v>142</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5"/>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0"/>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3">
        <v>4</v>
      </c>
      <c r="K210" s="530"/>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0"/>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3" t="s">
        <v>762</v>
      </c>
      <c r="H20" s="483" t="s">
        <v>754</v>
      </c>
      <c r="I20" s="483" t="s">
        <v>755</v>
      </c>
      <c r="J20" s="483" t="s">
        <v>756</v>
      </c>
      <c r="K20" s="483" t="s">
        <v>757</v>
      </c>
      <c r="L20" s="483" t="s">
        <v>758</v>
      </c>
      <c r="M20" s="483" t="s">
        <v>759</v>
      </c>
      <c r="N20" s="483" t="s">
        <v>760</v>
      </c>
      <c r="O20" s="483"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8" t="s">
        <v>384</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1070</v>
      </c>
      <c r="T21" t="s">
        <v>384</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385</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385</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386</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386</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387</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387</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388</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388</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389</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1071</v>
      </c>
      <c r="T26" t="s">
        <v>389</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390</v>
      </c>
      <c r="F27" s="642">
        <v>43770</v>
      </c>
      <c r="G27" s="642">
        <v>43787</v>
      </c>
      <c r="H27" s="642">
        <v>43752</v>
      </c>
      <c r="I27" s="642">
        <v>43787</v>
      </c>
      <c r="J27" s="642">
        <v>43752</v>
      </c>
      <c r="K27" s="642">
        <v>43787</v>
      </c>
      <c r="L27" s="642">
        <v>43752</v>
      </c>
      <c r="M27" s="2">
        <f t="shared" si="0"/>
        <v>43752</v>
      </c>
      <c r="N27" s="2">
        <f t="shared" si="1"/>
        <v>43752</v>
      </c>
      <c r="O27" s="2">
        <f>N27</f>
        <v>43752</v>
      </c>
      <c r="P27" t="s">
        <v>1069</v>
      </c>
      <c r="T27" t="s">
        <v>390</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391</v>
      </c>
      <c r="F28" s="642">
        <v>43809</v>
      </c>
      <c r="G28" s="642">
        <v>43852</v>
      </c>
      <c r="H28" s="642">
        <v>43852</v>
      </c>
      <c r="I28" s="642">
        <v>43852</v>
      </c>
      <c r="J28" s="642">
        <v>43852</v>
      </c>
      <c r="K28" s="642">
        <v>43852</v>
      </c>
      <c r="L28" s="642">
        <v>43852</v>
      </c>
      <c r="M28" s="2">
        <f t="shared" si="0"/>
        <v>43852</v>
      </c>
      <c r="N28" s="2">
        <f t="shared" si="1"/>
        <v>43852</v>
      </c>
      <c r="O28" s="2">
        <f>N28</f>
        <v>43852</v>
      </c>
      <c r="T28" t="s">
        <v>391</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392</v>
      </c>
      <c r="F29" s="642">
        <v>43852</v>
      </c>
      <c r="G29" s="642">
        <v>43891</v>
      </c>
      <c r="H29" s="642">
        <v>43891</v>
      </c>
      <c r="I29" s="642">
        <v>43891</v>
      </c>
      <c r="J29" s="642">
        <v>43891</v>
      </c>
      <c r="K29" s="642">
        <v>43891</v>
      </c>
      <c r="L29" s="642">
        <v>43891</v>
      </c>
      <c r="M29" s="2">
        <f t="shared" si="0"/>
        <v>43891</v>
      </c>
      <c r="N29" s="2">
        <f t="shared" si="1"/>
        <v>43891</v>
      </c>
      <c r="O29" s="2">
        <f>N29</f>
        <v>43891</v>
      </c>
      <c r="T29" t="s">
        <v>392</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393</v>
      </c>
      <c r="F30" s="642">
        <v>43891</v>
      </c>
      <c r="G30" s="642">
        <v>43922</v>
      </c>
      <c r="H30" s="642">
        <v>43922</v>
      </c>
      <c r="I30" s="642">
        <v>43922</v>
      </c>
      <c r="J30" s="642">
        <v>43922</v>
      </c>
      <c r="K30" s="642">
        <v>43922</v>
      </c>
      <c r="L30" s="642">
        <v>43922</v>
      </c>
      <c r="M30" s="2">
        <f t="shared" si="0"/>
        <v>43922</v>
      </c>
      <c r="N30" s="2">
        <f t="shared" si="1"/>
        <v>43922</v>
      </c>
      <c r="O30" s="2">
        <f>N30</f>
        <v>43922</v>
      </c>
      <c r="T30" t="s">
        <v>393</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394</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394</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3" t="s">
        <v>762</v>
      </c>
      <c r="I46" s="483" t="s">
        <v>754</v>
      </c>
      <c r="J46" s="483" t="s">
        <v>755</v>
      </c>
      <c r="K46" s="483" t="s">
        <v>756</v>
      </c>
      <c r="L46" s="483" t="s">
        <v>757</v>
      </c>
      <c r="M46" s="483" t="s">
        <v>758</v>
      </c>
      <c r="N46" s="483" t="s">
        <v>759</v>
      </c>
      <c r="O46" s="483" t="s">
        <v>760</v>
      </c>
      <c r="P46" s="483"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1116</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1116</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9" t="s">
        <v>766</v>
      </c>
      <c r="H95" s="899"/>
      <c r="I95" s="899"/>
      <c r="J95" s="899"/>
      <c r="K95" s="899" t="s">
        <v>767</v>
      </c>
      <c r="L95" s="899"/>
      <c r="M95" s="899" t="s">
        <v>768</v>
      </c>
      <c r="N95" s="899"/>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819</v>
      </c>
      <c r="G97" s="483" t="s">
        <v>762</v>
      </c>
      <c r="H97" s="483" t="s">
        <v>754</v>
      </c>
      <c r="I97" s="483" t="s">
        <v>755</v>
      </c>
      <c r="J97" s="483" t="s">
        <v>756</v>
      </c>
      <c r="K97" s="483" t="s">
        <v>757</v>
      </c>
      <c r="L97" s="483" t="s">
        <v>758</v>
      </c>
      <c r="M97" s="483" t="s">
        <v>759</v>
      </c>
      <c r="N97" s="483" t="s">
        <v>760</v>
      </c>
      <c r="O97" s="483" t="s">
        <v>761</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770</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784</v>
      </c>
      <c r="R98" s="3"/>
      <c r="S98" s="3"/>
      <c r="T98" s="3" t="s">
        <v>770</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771</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771</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772</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772</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773</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773</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774</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956</v>
      </c>
      <c r="R102" s="157"/>
      <c r="S102" s="620"/>
      <c r="T102" s="620" t="s">
        <v>774</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775</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955</v>
      </c>
      <c r="R103" s="157"/>
      <c r="S103" s="157"/>
      <c r="T103" s="157" t="s">
        <v>775</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776</v>
      </c>
      <c r="F104" s="484">
        <v>43678</v>
      </c>
      <c r="G104" s="484">
        <v>43678</v>
      </c>
      <c r="H104" s="484">
        <v>43678</v>
      </c>
      <c r="I104" s="484">
        <v>43678</v>
      </c>
      <c r="J104" s="484">
        <v>43678</v>
      </c>
      <c r="K104" s="484">
        <v>43678</v>
      </c>
      <c r="L104" s="484">
        <v>43678</v>
      </c>
      <c r="M104" s="484">
        <v>43678</v>
      </c>
      <c r="N104" s="484">
        <v>43678</v>
      </c>
      <c r="O104" s="484">
        <v>43678</v>
      </c>
      <c r="R104" s="157"/>
      <c r="S104" s="157"/>
      <c r="T104" s="157" t="s">
        <v>776</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777</v>
      </c>
      <c r="F105" s="484">
        <v>43709</v>
      </c>
      <c r="G105" s="484">
        <v>43709</v>
      </c>
      <c r="H105" s="484">
        <v>43709</v>
      </c>
      <c r="I105" s="484">
        <v>43709</v>
      </c>
      <c r="J105" s="484">
        <v>43678</v>
      </c>
      <c r="K105" s="484">
        <v>43678</v>
      </c>
      <c r="L105" s="484">
        <v>43678</v>
      </c>
      <c r="M105" s="484">
        <v>43709</v>
      </c>
      <c r="N105" s="484">
        <v>43709</v>
      </c>
      <c r="O105" s="484">
        <v>43709</v>
      </c>
      <c r="R105" s="157"/>
      <c r="S105" s="157"/>
      <c r="T105" s="157" t="s">
        <v>777</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778</v>
      </c>
      <c r="F106" s="626">
        <v>43739</v>
      </c>
      <c r="G106" s="626">
        <v>43739</v>
      </c>
      <c r="H106" s="626">
        <v>43739</v>
      </c>
      <c r="I106" s="626">
        <v>43739</v>
      </c>
      <c r="J106" s="626">
        <v>43739</v>
      </c>
      <c r="K106" s="626">
        <v>43739</v>
      </c>
      <c r="L106" s="626">
        <v>43739</v>
      </c>
      <c r="M106" s="626">
        <v>43739</v>
      </c>
      <c r="N106" s="626">
        <v>43739</v>
      </c>
      <c r="O106" s="626">
        <v>43739</v>
      </c>
      <c r="R106" s="157"/>
      <c r="S106" s="157"/>
      <c r="T106" s="157" t="s">
        <v>778</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779</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782</v>
      </c>
      <c r="R107" s="157"/>
      <c r="S107" s="157"/>
      <c r="T107" s="157" t="s">
        <v>779</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489</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783</v>
      </c>
      <c r="R108" s="157"/>
      <c r="S108" s="157"/>
      <c r="T108" s="157" t="s">
        <v>489</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780</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785</v>
      </c>
      <c r="R109" s="3"/>
      <c r="S109" s="3"/>
      <c r="T109" s="3" t="s">
        <v>780</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781</v>
      </c>
      <c r="F110" s="484">
        <v>43862</v>
      </c>
      <c r="G110" s="484">
        <v>43862</v>
      </c>
      <c r="H110" s="484">
        <v>43862</v>
      </c>
      <c r="I110" s="484">
        <v>43862</v>
      </c>
      <c r="J110" s="484">
        <v>43862</v>
      </c>
      <c r="K110" s="484">
        <v>43862</v>
      </c>
      <c r="L110" s="484">
        <v>43862</v>
      </c>
      <c r="M110" s="484">
        <v>43862</v>
      </c>
      <c r="N110" s="484">
        <v>43862</v>
      </c>
      <c r="O110" s="484">
        <v>43862</v>
      </c>
      <c r="R110" s="3"/>
      <c r="S110" s="3"/>
      <c r="T110" s="3" t="s">
        <v>781</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786</v>
      </c>
      <c r="F111" s="484">
        <v>43891</v>
      </c>
      <c r="G111" s="484">
        <v>43891</v>
      </c>
      <c r="H111" s="484">
        <v>43891</v>
      </c>
      <c r="I111" s="484">
        <v>43891</v>
      </c>
      <c r="J111" s="484">
        <v>43891</v>
      </c>
      <c r="K111" s="484">
        <v>43891</v>
      </c>
      <c r="L111" s="484">
        <v>43891</v>
      </c>
      <c r="M111" s="484">
        <v>43891</v>
      </c>
      <c r="N111" s="484">
        <v>43891</v>
      </c>
      <c r="O111" s="484">
        <v>43891</v>
      </c>
      <c r="R111" s="3"/>
      <c r="S111" s="3"/>
      <c r="T111" s="3" t="s">
        <v>786</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1124</v>
      </c>
      <c r="R112" s="3"/>
      <c r="S112" s="3"/>
      <c r="T112" s="3" t="s">
        <v>1096</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1254</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0" t="s">
        <v>1255</v>
      </c>
      <c r="I61" s="901"/>
      <c r="J61" s="901"/>
      <c r="K61" s="901"/>
      <c r="L61" s="901"/>
      <c r="M61" s="901"/>
      <c r="N61" s="901"/>
      <c r="O61" s="901"/>
      <c r="P61" s="901"/>
      <c r="Q61" s="901"/>
      <c r="R61" s="901"/>
      <c r="S61" s="901"/>
      <c r="T61" s="902"/>
      <c r="U61" s="513"/>
      <c r="V61" s="513"/>
      <c r="W61" s="513"/>
      <c r="X61" s="513"/>
      <c r="Y61" s="513"/>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1207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3" t="s">
        <v>885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819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397</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790</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791</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792</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793</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794</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795</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796</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797</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118"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1218</v>
      </c>
      <c r="M184" s="120" t="s">
        <v>1220</v>
      </c>
      <c r="N184" s="194">
        <v>1</v>
      </c>
      <c r="O184" s="87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1219</v>
      </c>
      <c r="M185" s="120" t="s">
        <v>1220</v>
      </c>
      <c r="N185" s="194">
        <v>0.8</v>
      </c>
      <c r="O185" s="87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1221</v>
      </c>
      <c r="L186" s="120" t="s">
        <v>78</v>
      </c>
      <c r="M186" s="120" t="s">
        <v>1220</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1221</v>
      </c>
      <c r="L187" s="120" t="s">
        <v>79</v>
      </c>
      <c r="M187" s="120" t="s">
        <v>1220</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1221</v>
      </c>
      <c r="L188" s="120" t="s">
        <v>152</v>
      </c>
      <c r="M188" s="120" t="s">
        <v>1220</v>
      </c>
      <c r="N188" s="194">
        <v>0.7</v>
      </c>
      <c r="O188" s="879">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1220</v>
      </c>
      <c r="N189" s="194">
        <v>0.2</v>
      </c>
      <c r="O189" s="879">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1220</v>
      </c>
      <c r="N190" s="194">
        <v>0.2</v>
      </c>
      <c r="O190" s="879">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1220</v>
      </c>
      <c r="N191" s="194">
        <v>0.4</v>
      </c>
      <c r="O191" s="879">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1220</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49">
        <f>L207</f>
        <v>175.91060606060611</v>
      </c>
      <c r="L207" s="249">
        <f>M207</f>
        <v>175.91060606060611</v>
      </c>
      <c r="M207" s="137">
        <v>175.91060606060611</v>
      </c>
      <c r="N207" s="137">
        <v>0</v>
      </c>
      <c r="O207" s="137">
        <v>0</v>
      </c>
      <c r="P207" s="137">
        <v>0</v>
      </c>
      <c r="Q207" s="137">
        <v>0</v>
      </c>
      <c r="R207" s="137">
        <v>0</v>
      </c>
      <c r="S207" s="137">
        <v>0</v>
      </c>
      <c r="T207" s="89"/>
      <c r="U207" s="104" t="s">
        <v>382</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134</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135</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136</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49">
        <f t="shared" ref="K211:L211" si="35">L211</f>
        <v>475.125</v>
      </c>
      <c r="L211" s="249">
        <f t="shared" si="35"/>
        <v>475.125</v>
      </c>
      <c r="M211" s="137">
        <v>475.125</v>
      </c>
      <c r="N211" s="137">
        <v>0</v>
      </c>
      <c r="O211" s="137">
        <v>0</v>
      </c>
      <c r="P211" s="137">
        <v>0</v>
      </c>
      <c r="Q211" s="137">
        <v>0</v>
      </c>
      <c r="R211" s="137">
        <v>0</v>
      </c>
      <c r="S211" s="137">
        <v>0</v>
      </c>
      <c r="T211" s="89"/>
      <c r="U211" s="104" t="s">
        <v>137</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138</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139</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140</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141</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142</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382</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134</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135</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136</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137</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138</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139</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140</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141</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49">
        <f t="shared" ref="K226:L226" si="50">L226</f>
        <v>162.359375</v>
      </c>
      <c r="L226" s="249">
        <f t="shared" si="50"/>
        <v>162.359375</v>
      </c>
      <c r="M226" s="137">
        <v>162.359375</v>
      </c>
      <c r="N226" s="137">
        <v>0</v>
      </c>
      <c r="O226" s="137">
        <v>0</v>
      </c>
      <c r="P226" s="137">
        <v>0</v>
      </c>
      <c r="Q226" s="137">
        <v>0</v>
      </c>
      <c r="R226" s="137">
        <v>0</v>
      </c>
      <c r="S226" s="137">
        <v>0</v>
      </c>
      <c r="T226" s="89"/>
      <c r="U226" s="104" t="s">
        <v>142</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382</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134</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135</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136</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137</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138</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139</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140</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141</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142</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382</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134</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49">
        <f t="shared" ref="K239:L239" si="63">L239</f>
        <v>315.31</v>
      </c>
      <c r="L239" s="249">
        <f t="shared" si="63"/>
        <v>315.31</v>
      </c>
      <c r="M239" s="137">
        <v>315.31</v>
      </c>
      <c r="N239" s="137">
        <v>0</v>
      </c>
      <c r="O239" s="137">
        <v>0</v>
      </c>
      <c r="P239" s="137">
        <v>0</v>
      </c>
      <c r="Q239" s="137">
        <v>0</v>
      </c>
      <c r="R239" s="137">
        <v>0</v>
      </c>
      <c r="S239" s="137">
        <v>0</v>
      </c>
      <c r="T239" s="89"/>
      <c r="U239" s="104" t="s">
        <v>135</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136</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49">
        <f t="shared" ref="K241:L241" si="65">L241</f>
        <v>425.755</v>
      </c>
      <c r="L241" s="249">
        <f t="shared" si="65"/>
        <v>425.755</v>
      </c>
      <c r="M241" s="137">
        <v>425.755</v>
      </c>
      <c r="N241" s="137">
        <v>0</v>
      </c>
      <c r="O241" s="137">
        <v>0</v>
      </c>
      <c r="P241" s="137">
        <v>0</v>
      </c>
      <c r="Q241" s="137">
        <v>0</v>
      </c>
      <c r="R241" s="137">
        <v>0</v>
      </c>
      <c r="S241" s="137">
        <v>0</v>
      </c>
      <c r="T241" s="89"/>
      <c r="U241" s="104" t="s">
        <v>137</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49">
        <f t="shared" ref="K242:L242" si="66">L242</f>
        <v>393.55</v>
      </c>
      <c r="L242" s="249">
        <f t="shared" si="66"/>
        <v>393.55</v>
      </c>
      <c r="M242" s="137">
        <v>393.55</v>
      </c>
      <c r="N242" s="137">
        <v>0</v>
      </c>
      <c r="O242" s="137">
        <v>0</v>
      </c>
      <c r="P242" s="137">
        <v>0</v>
      </c>
      <c r="Q242" s="137">
        <v>0</v>
      </c>
      <c r="R242" s="137">
        <v>0</v>
      </c>
      <c r="S242" s="137">
        <v>0</v>
      </c>
      <c r="T242" s="89"/>
      <c r="U242" s="104" t="s">
        <v>138</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139</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140</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49">
        <f t="shared" ref="K245:L245" si="69">L245</f>
        <v>283.71875</v>
      </c>
      <c r="L245" s="249">
        <f t="shared" si="69"/>
        <v>283.71875</v>
      </c>
      <c r="M245" s="137">
        <v>283.71875</v>
      </c>
      <c r="N245" s="137">
        <v>0</v>
      </c>
      <c r="O245" s="137">
        <v>0</v>
      </c>
      <c r="P245" s="137">
        <v>0</v>
      </c>
      <c r="Q245" s="137">
        <v>0</v>
      </c>
      <c r="R245" s="137">
        <v>0</v>
      </c>
      <c r="S245" s="137">
        <v>0</v>
      </c>
      <c r="T245" s="89"/>
      <c r="U245" s="104" t="s">
        <v>141</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142</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382</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134</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49">
        <f t="shared" ref="K249:L249" si="73">L249</f>
        <v>315.31</v>
      </c>
      <c r="L249" s="249">
        <f t="shared" si="73"/>
        <v>315.31</v>
      </c>
      <c r="M249" s="137">
        <v>315.31</v>
      </c>
      <c r="N249" s="137">
        <v>0</v>
      </c>
      <c r="O249" s="137">
        <v>0</v>
      </c>
      <c r="P249" s="137">
        <v>0</v>
      </c>
      <c r="Q249" s="137">
        <v>0</v>
      </c>
      <c r="R249" s="137">
        <v>0</v>
      </c>
      <c r="S249" s="137">
        <v>0</v>
      </c>
      <c r="T249" s="89"/>
      <c r="U249" s="104" t="s">
        <v>135</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136</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49">
        <f t="shared" ref="K251:L251" si="75">L251</f>
        <v>425.755</v>
      </c>
      <c r="L251" s="249">
        <f t="shared" si="75"/>
        <v>425.755</v>
      </c>
      <c r="M251" s="137">
        <v>425.755</v>
      </c>
      <c r="N251" s="137">
        <v>0</v>
      </c>
      <c r="O251" s="137">
        <v>0</v>
      </c>
      <c r="P251" s="137">
        <v>0</v>
      </c>
      <c r="Q251" s="137">
        <v>0</v>
      </c>
      <c r="R251" s="137">
        <v>0</v>
      </c>
      <c r="S251" s="137">
        <v>0</v>
      </c>
      <c r="T251" s="89"/>
      <c r="U251" s="104" t="s">
        <v>137</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138</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49">
        <f t="shared" ref="K253:L253" si="77">L253</f>
        <v>274</v>
      </c>
      <c r="L253" s="249">
        <f t="shared" si="77"/>
        <v>274</v>
      </c>
      <c r="M253" s="137">
        <v>274</v>
      </c>
      <c r="N253" s="137">
        <v>0</v>
      </c>
      <c r="O253" s="137">
        <v>0</v>
      </c>
      <c r="P253" s="137">
        <v>0</v>
      </c>
      <c r="Q253" s="137">
        <v>0</v>
      </c>
      <c r="R253" s="137">
        <v>0</v>
      </c>
      <c r="S253" s="137">
        <v>0</v>
      </c>
      <c r="T253" s="89"/>
      <c r="U253" s="104" t="s">
        <v>139</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49">
        <f t="shared" ref="K254:L254" si="78">L254</f>
        <v>144.35</v>
      </c>
      <c r="L254" s="249">
        <f t="shared" si="78"/>
        <v>144.35</v>
      </c>
      <c r="M254" s="137">
        <v>144.35</v>
      </c>
      <c r="N254" s="137">
        <v>0</v>
      </c>
      <c r="O254" s="137">
        <v>0</v>
      </c>
      <c r="P254" s="137">
        <v>0</v>
      </c>
      <c r="Q254" s="137">
        <v>0</v>
      </c>
      <c r="R254" s="137">
        <v>0</v>
      </c>
      <c r="S254" s="137">
        <v>0</v>
      </c>
      <c r="T254" s="89"/>
      <c r="U254" s="104" t="s">
        <v>140</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141</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49">
        <f t="shared" ref="K256:L256" si="80">L256</f>
        <v>1085.125</v>
      </c>
      <c r="L256" s="249">
        <f t="shared" si="80"/>
        <v>1085.125</v>
      </c>
      <c r="M256" s="137">
        <v>1085.125</v>
      </c>
      <c r="N256" s="137">
        <v>0</v>
      </c>
      <c r="O256" s="137">
        <v>0</v>
      </c>
      <c r="P256" s="137">
        <v>0</v>
      </c>
      <c r="Q256" s="137">
        <v>0</v>
      </c>
      <c r="R256" s="137">
        <v>0</v>
      </c>
      <c r="S256" s="137">
        <v>0</v>
      </c>
      <c r="T256" s="89"/>
      <c r="U256" s="104" t="s">
        <v>142</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382</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134</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135</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136</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137</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138</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49">
        <f t="shared" ref="K263:L263" si="87">L263</f>
        <v>561.375</v>
      </c>
      <c r="L263" s="249">
        <f t="shared" si="87"/>
        <v>561.375</v>
      </c>
      <c r="M263" s="137">
        <v>561.375</v>
      </c>
      <c r="N263" s="137">
        <v>0</v>
      </c>
      <c r="O263" s="137">
        <v>0</v>
      </c>
      <c r="P263" s="137">
        <v>0</v>
      </c>
      <c r="Q263" s="137">
        <v>0</v>
      </c>
      <c r="R263" s="137">
        <v>0</v>
      </c>
      <c r="S263" s="137">
        <v>0</v>
      </c>
      <c r="T263" s="89"/>
      <c r="U263" s="104" t="s">
        <v>139</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49">
        <f t="shared" ref="K264:L264" si="88">L264</f>
        <v>10.13125</v>
      </c>
      <c r="L264" s="249">
        <f t="shared" si="88"/>
        <v>10.13125</v>
      </c>
      <c r="M264" s="137">
        <v>10.13125</v>
      </c>
      <c r="N264" s="137">
        <v>0</v>
      </c>
      <c r="O264" s="137">
        <v>0</v>
      </c>
      <c r="P264" s="137">
        <v>0</v>
      </c>
      <c r="Q264" s="137">
        <v>0</v>
      </c>
      <c r="R264" s="137">
        <v>0</v>
      </c>
      <c r="S264" s="137">
        <v>0</v>
      </c>
      <c r="T264" s="89"/>
      <c r="U264" s="104" t="s">
        <v>140</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49">
        <f t="shared" ref="K265:L265" si="89">L265</f>
        <v>88.65625</v>
      </c>
      <c r="L265" s="249">
        <f t="shared" si="89"/>
        <v>88.65625</v>
      </c>
      <c r="M265" s="137">
        <v>88.65625</v>
      </c>
      <c r="N265" s="137">
        <v>0</v>
      </c>
      <c r="O265" s="137">
        <v>0</v>
      </c>
      <c r="P265" s="137">
        <v>0</v>
      </c>
      <c r="Q265" s="137">
        <v>0</v>
      </c>
      <c r="R265" s="137">
        <v>0</v>
      </c>
      <c r="S265" s="137">
        <v>0</v>
      </c>
      <c r="T265" s="89"/>
      <c r="U265" s="104" t="s">
        <v>141</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49">
        <f t="shared" ref="K266:L266" si="90">L266</f>
        <v>272.95</v>
      </c>
      <c r="L266" s="249">
        <f t="shared" si="90"/>
        <v>272.95</v>
      </c>
      <c r="M266" s="137">
        <v>272.95</v>
      </c>
      <c r="N266" s="137">
        <v>0</v>
      </c>
      <c r="O266" s="137">
        <v>0</v>
      </c>
      <c r="P266" s="137">
        <v>0</v>
      </c>
      <c r="Q266" s="137">
        <v>0</v>
      </c>
      <c r="R266" s="137">
        <v>0</v>
      </c>
      <c r="S266" s="137">
        <v>0</v>
      </c>
      <c r="T266" s="89"/>
      <c r="U266" s="104" t="s">
        <v>142</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382</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134</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135</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136</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137</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138</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139</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140</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141</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142</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382</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134</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135</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136</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137</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138</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139</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140</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141</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142</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382</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134</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135</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136</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137</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138</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139</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140</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141</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142</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382</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134</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135</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136</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137</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138</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139</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140</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141</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142</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49">
        <f>L321</f>
        <v>262.73863636363637</v>
      </c>
      <c r="L321" s="249">
        <f>M321</f>
        <v>262.73863636363637</v>
      </c>
      <c r="M321" s="137">
        <v>262.73863636363637</v>
      </c>
      <c r="N321" s="137">
        <v>0</v>
      </c>
      <c r="O321" s="137">
        <v>0</v>
      </c>
      <c r="P321" s="137">
        <v>0</v>
      </c>
      <c r="Q321" s="137">
        <v>0</v>
      </c>
      <c r="R321" s="137">
        <v>0</v>
      </c>
      <c r="S321" s="137">
        <v>0</v>
      </c>
      <c r="T321" s="89"/>
      <c r="U321" s="104" t="s">
        <v>382</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134</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135</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136</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137</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138</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139</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140</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141</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142</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382</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49">
        <f t="shared" ref="K332:L332" si="146">L332</f>
        <v>476.4</v>
      </c>
      <c r="L332" s="249">
        <f t="shared" si="146"/>
        <v>476.4</v>
      </c>
      <c r="M332" s="137">
        <v>476.4</v>
      </c>
      <c r="N332" s="137">
        <v>0</v>
      </c>
      <c r="O332" s="137">
        <v>0</v>
      </c>
      <c r="P332" s="137">
        <v>0</v>
      </c>
      <c r="Q332" s="137">
        <v>0</v>
      </c>
      <c r="R332" s="137">
        <v>0</v>
      </c>
      <c r="S332" s="137">
        <v>0</v>
      </c>
      <c r="T332" s="89"/>
      <c r="U332" s="104" t="s">
        <v>134</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135</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136</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137</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49">
        <f t="shared" ref="K336:L336" si="150">L336</f>
        <v>1795.3125</v>
      </c>
      <c r="L336" s="249">
        <f t="shared" si="150"/>
        <v>1795.3125</v>
      </c>
      <c r="M336" s="137">
        <v>1795.3125</v>
      </c>
      <c r="N336" s="137">
        <v>0</v>
      </c>
      <c r="O336" s="137">
        <v>0</v>
      </c>
      <c r="P336" s="137">
        <v>0</v>
      </c>
      <c r="Q336" s="137">
        <v>0</v>
      </c>
      <c r="R336" s="137">
        <v>0</v>
      </c>
      <c r="S336" s="137">
        <v>0</v>
      </c>
      <c r="T336" s="89"/>
      <c r="U336" s="104" t="s">
        <v>138</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139</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140</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141</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142</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382</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49">
        <f t="shared" ref="K342:L342" si="156">L342</f>
        <v>476.4</v>
      </c>
      <c r="L342" s="249">
        <f t="shared" si="156"/>
        <v>476.4</v>
      </c>
      <c r="M342" s="137">
        <v>476.4</v>
      </c>
      <c r="N342" s="137">
        <v>0</v>
      </c>
      <c r="O342" s="137">
        <v>0</v>
      </c>
      <c r="P342" s="137">
        <v>0</v>
      </c>
      <c r="Q342" s="137">
        <v>0</v>
      </c>
      <c r="R342" s="137">
        <v>0</v>
      </c>
      <c r="S342" s="137">
        <v>0</v>
      </c>
      <c r="T342" s="89"/>
      <c r="U342" s="104" t="s">
        <v>134</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135</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136</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137</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138</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139</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140</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141</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142</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382</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134</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135</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136</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137</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49">
        <f t="shared" ref="K356:L356" si="170">L356</f>
        <v>1136.05</v>
      </c>
      <c r="L356" s="249">
        <f t="shared" si="170"/>
        <v>1136.05</v>
      </c>
      <c r="M356" s="137">
        <v>1136.05</v>
      </c>
      <c r="N356" s="137">
        <v>0</v>
      </c>
      <c r="O356" s="137">
        <v>0</v>
      </c>
      <c r="P356" s="137">
        <v>0</v>
      </c>
      <c r="Q356" s="137">
        <v>0</v>
      </c>
      <c r="R356" s="137">
        <v>0</v>
      </c>
      <c r="S356" s="137">
        <v>0</v>
      </c>
      <c r="T356" s="89"/>
      <c r="U356" s="104" t="s">
        <v>138</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49">
        <f t="shared" ref="K357:L357" si="171">L357</f>
        <v>2347.09375</v>
      </c>
      <c r="L357" s="249">
        <f t="shared" si="171"/>
        <v>2347.09375</v>
      </c>
      <c r="M357" s="137">
        <v>2347.09375</v>
      </c>
      <c r="N357" s="137">
        <v>0</v>
      </c>
      <c r="O357" s="137">
        <v>0</v>
      </c>
      <c r="P357" s="137">
        <v>0</v>
      </c>
      <c r="Q357" s="137">
        <v>0</v>
      </c>
      <c r="R357" s="137">
        <v>0</v>
      </c>
      <c r="S357" s="137">
        <v>0</v>
      </c>
      <c r="T357" s="89"/>
      <c r="U357" s="104" t="s">
        <v>139</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140</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49">
        <f t="shared" ref="K359:L359" si="173">L359</f>
        <v>308.375</v>
      </c>
      <c r="L359" s="249">
        <f t="shared" si="173"/>
        <v>308.375</v>
      </c>
      <c r="M359" s="137">
        <v>308.375</v>
      </c>
      <c r="N359" s="137">
        <v>0</v>
      </c>
      <c r="O359" s="137">
        <v>0</v>
      </c>
      <c r="P359" s="137">
        <v>0</v>
      </c>
      <c r="Q359" s="137">
        <v>0</v>
      </c>
      <c r="R359" s="137">
        <v>0</v>
      </c>
      <c r="S359" s="137">
        <v>0</v>
      </c>
      <c r="T359" s="89"/>
      <c r="U359" s="104" t="s">
        <v>141</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142</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382</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134</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135</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136</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137</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49">
        <f t="shared" ref="K366:L366" si="180">L366</f>
        <v>464.35</v>
      </c>
      <c r="L366" s="249">
        <f t="shared" si="180"/>
        <v>464.35</v>
      </c>
      <c r="M366" s="137">
        <v>464.35</v>
      </c>
      <c r="N366" s="137">
        <v>0</v>
      </c>
      <c r="O366" s="137">
        <v>0</v>
      </c>
      <c r="P366" s="137">
        <v>0</v>
      </c>
      <c r="Q366" s="137">
        <v>0</v>
      </c>
      <c r="R366" s="137">
        <v>0</v>
      </c>
      <c r="S366" s="137">
        <v>0</v>
      </c>
      <c r="T366" s="89"/>
      <c r="U366" s="104" t="s">
        <v>138</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49">
        <f t="shared" ref="K367:L367" si="181">L367</f>
        <v>1427.575</v>
      </c>
      <c r="L367" s="249">
        <f t="shared" si="181"/>
        <v>1427.575</v>
      </c>
      <c r="M367" s="137">
        <v>1427.575</v>
      </c>
      <c r="N367" s="137">
        <v>0</v>
      </c>
      <c r="O367" s="137">
        <v>0</v>
      </c>
      <c r="P367" s="137">
        <v>0</v>
      </c>
      <c r="Q367" s="137">
        <v>0</v>
      </c>
      <c r="R367" s="137">
        <v>0</v>
      </c>
      <c r="S367" s="137">
        <v>0</v>
      </c>
      <c r="T367" s="89"/>
      <c r="U367" s="104" t="s">
        <v>139</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49">
        <f t="shared" ref="K368:L368" si="182">L368</f>
        <v>144.35</v>
      </c>
      <c r="L368" s="249">
        <f t="shared" si="182"/>
        <v>144.35</v>
      </c>
      <c r="M368" s="137">
        <v>144.35</v>
      </c>
      <c r="N368" s="137">
        <v>0</v>
      </c>
      <c r="O368" s="137">
        <v>0</v>
      </c>
      <c r="P368" s="137">
        <v>0</v>
      </c>
      <c r="Q368" s="137">
        <v>0</v>
      </c>
      <c r="R368" s="137">
        <v>0</v>
      </c>
      <c r="S368" s="137">
        <v>0</v>
      </c>
      <c r="T368" s="89"/>
      <c r="U368" s="104" t="s">
        <v>140</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49">
        <f t="shared" ref="K369:L369" si="183">L369</f>
        <v>587.5</v>
      </c>
      <c r="L369" s="249">
        <f t="shared" si="183"/>
        <v>587.5</v>
      </c>
      <c r="M369" s="137">
        <v>587.5</v>
      </c>
      <c r="N369" s="137">
        <v>0</v>
      </c>
      <c r="O369" s="137">
        <v>0</v>
      </c>
      <c r="P369" s="137">
        <v>0</v>
      </c>
      <c r="Q369" s="137">
        <v>0</v>
      </c>
      <c r="R369" s="137">
        <v>0</v>
      </c>
      <c r="S369" s="137">
        <v>0</v>
      </c>
      <c r="T369" s="89"/>
      <c r="U369" s="104" t="s">
        <v>141</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49">
        <f t="shared" ref="K370:L370" si="184">L370</f>
        <v>1534.95</v>
      </c>
      <c r="L370" s="249">
        <f t="shared" si="184"/>
        <v>1534.95</v>
      </c>
      <c r="M370" s="137">
        <v>1534.95</v>
      </c>
      <c r="N370" s="137">
        <v>0</v>
      </c>
      <c r="O370" s="137">
        <v>0</v>
      </c>
      <c r="P370" s="137">
        <v>0</v>
      </c>
      <c r="Q370" s="137">
        <v>0</v>
      </c>
      <c r="R370" s="137">
        <v>0</v>
      </c>
      <c r="S370" s="137">
        <v>0</v>
      </c>
      <c r="T370" s="89"/>
      <c r="U370" s="104" t="s">
        <v>142</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382</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134</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135</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136</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137</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138</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139</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49">
        <f t="shared" ref="K378:L378" si="192">L378</f>
        <v>10.13125</v>
      </c>
      <c r="L378" s="249">
        <f t="shared" si="192"/>
        <v>10.13125</v>
      </c>
      <c r="M378" s="137">
        <v>10.13125</v>
      </c>
      <c r="N378" s="137">
        <v>0</v>
      </c>
      <c r="O378" s="137">
        <v>0</v>
      </c>
      <c r="P378" s="137">
        <v>0</v>
      </c>
      <c r="Q378" s="137">
        <v>0</v>
      </c>
      <c r="R378" s="137">
        <v>0</v>
      </c>
      <c r="S378" s="137">
        <v>0</v>
      </c>
      <c r="T378" s="89"/>
      <c r="U378" s="104" t="s">
        <v>140</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49">
        <f t="shared" ref="K379:L379" si="193">L379</f>
        <v>88.65625</v>
      </c>
      <c r="L379" s="249">
        <f t="shared" si="193"/>
        <v>88.65625</v>
      </c>
      <c r="M379" s="137">
        <v>88.65625</v>
      </c>
      <c r="N379" s="137">
        <v>0</v>
      </c>
      <c r="O379" s="137">
        <v>0</v>
      </c>
      <c r="P379" s="137">
        <v>0</v>
      </c>
      <c r="Q379" s="137">
        <v>0</v>
      </c>
      <c r="R379" s="137">
        <v>0</v>
      </c>
      <c r="S379" s="137">
        <v>0</v>
      </c>
      <c r="T379" s="89"/>
      <c r="U379" s="104" t="s">
        <v>141</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142</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382</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134</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135</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136</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137</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138</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49">
        <f t="shared" ref="K387:L387" si="203">L387</f>
        <v>1467.62</v>
      </c>
      <c r="L387" s="249">
        <f t="shared" si="203"/>
        <v>1467.62</v>
      </c>
      <c r="M387" s="137">
        <v>1467.62</v>
      </c>
      <c r="N387" s="137">
        <v>0</v>
      </c>
      <c r="O387" s="137">
        <v>0</v>
      </c>
      <c r="P387" s="137">
        <v>0</v>
      </c>
      <c r="Q387" s="137">
        <v>0</v>
      </c>
      <c r="R387" s="137">
        <v>0</v>
      </c>
      <c r="S387" s="137">
        <v>0</v>
      </c>
      <c r="T387" s="89"/>
      <c r="U387" s="104" t="s">
        <v>139</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140</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141</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142</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382</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49">
        <f t="shared" ref="K392:L392" si="209">L392</f>
        <v>0</v>
      </c>
      <c r="L392" s="249">
        <f t="shared" si="209"/>
        <v>0</v>
      </c>
      <c r="M392" s="249">
        <f t="shared" si="208"/>
        <v>0</v>
      </c>
      <c r="N392" s="137">
        <v>0</v>
      </c>
      <c r="O392" s="137">
        <v>0</v>
      </c>
      <c r="P392" s="137">
        <v>0</v>
      </c>
      <c r="Q392" s="137">
        <v>0</v>
      </c>
      <c r="R392" s="137">
        <v>0</v>
      </c>
      <c r="S392" s="137">
        <v>0</v>
      </c>
      <c r="T392" s="89"/>
      <c r="U392" s="104" t="s">
        <v>134</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49">
        <f t="shared" ref="K393:L393" si="210">L393</f>
        <v>0</v>
      </c>
      <c r="L393" s="249">
        <f t="shared" si="210"/>
        <v>0</v>
      </c>
      <c r="M393" s="249">
        <f t="shared" si="208"/>
        <v>0</v>
      </c>
      <c r="N393" s="137">
        <v>0</v>
      </c>
      <c r="O393" s="137">
        <v>0</v>
      </c>
      <c r="P393" s="137">
        <v>0</v>
      </c>
      <c r="Q393" s="137">
        <v>0</v>
      </c>
      <c r="R393" s="137">
        <v>0</v>
      </c>
      <c r="S393" s="137">
        <v>0</v>
      </c>
      <c r="T393" s="89"/>
      <c r="U393" s="104" t="s">
        <v>135</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49">
        <f t="shared" ref="K394:L394" si="211">L394</f>
        <v>0</v>
      </c>
      <c r="L394" s="249">
        <f t="shared" si="211"/>
        <v>0</v>
      </c>
      <c r="M394" s="249">
        <f t="shared" si="208"/>
        <v>0</v>
      </c>
      <c r="N394" s="137">
        <v>0</v>
      </c>
      <c r="O394" s="137">
        <v>0</v>
      </c>
      <c r="P394" s="137">
        <v>0</v>
      </c>
      <c r="Q394" s="137">
        <v>0</v>
      </c>
      <c r="R394" s="137">
        <v>0</v>
      </c>
      <c r="S394" s="137">
        <v>0</v>
      </c>
      <c r="T394" s="89"/>
      <c r="U394" s="104" t="s">
        <v>136</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49">
        <f t="shared" ref="K395:L395" si="212">L395</f>
        <v>0</v>
      </c>
      <c r="L395" s="249">
        <f t="shared" si="212"/>
        <v>0</v>
      </c>
      <c r="M395" s="249">
        <f t="shared" si="208"/>
        <v>0</v>
      </c>
      <c r="N395" s="137">
        <v>0</v>
      </c>
      <c r="O395" s="137">
        <v>0</v>
      </c>
      <c r="P395" s="137">
        <v>0</v>
      </c>
      <c r="Q395" s="137">
        <v>0</v>
      </c>
      <c r="R395" s="137">
        <v>0</v>
      </c>
      <c r="S395" s="137">
        <v>0</v>
      </c>
      <c r="T395" s="89"/>
      <c r="U395" s="104" t="s">
        <v>137</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49">
        <f t="shared" ref="K396:L396" si="213">L396</f>
        <v>0</v>
      </c>
      <c r="L396" s="249">
        <f t="shared" si="213"/>
        <v>0</v>
      </c>
      <c r="M396" s="249">
        <f t="shared" si="208"/>
        <v>0</v>
      </c>
      <c r="N396" s="137">
        <v>0</v>
      </c>
      <c r="O396" s="137">
        <v>0</v>
      </c>
      <c r="P396" s="137">
        <v>0</v>
      </c>
      <c r="Q396" s="137">
        <v>0</v>
      </c>
      <c r="R396" s="137">
        <v>0</v>
      </c>
      <c r="S396" s="137">
        <v>0</v>
      </c>
      <c r="T396" s="89"/>
      <c r="U396" s="104" t="s">
        <v>138</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49">
        <f t="shared" ref="K397:L397" si="214">L397</f>
        <v>0</v>
      </c>
      <c r="L397" s="249">
        <f t="shared" si="214"/>
        <v>0</v>
      </c>
      <c r="M397" s="249">
        <f t="shared" si="208"/>
        <v>0</v>
      </c>
      <c r="N397" s="137">
        <v>0</v>
      </c>
      <c r="O397" s="137">
        <v>0</v>
      </c>
      <c r="P397" s="137">
        <v>0</v>
      </c>
      <c r="Q397" s="137">
        <v>0</v>
      </c>
      <c r="R397" s="137">
        <v>0</v>
      </c>
      <c r="S397" s="137">
        <v>0</v>
      </c>
      <c r="T397" s="89"/>
      <c r="U397" s="104" t="s">
        <v>139</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49">
        <f t="shared" ref="K398:L398" si="215">L398</f>
        <v>0</v>
      </c>
      <c r="L398" s="249">
        <f t="shared" si="215"/>
        <v>0</v>
      </c>
      <c r="M398" s="249">
        <f t="shared" si="208"/>
        <v>0</v>
      </c>
      <c r="N398" s="137">
        <v>0</v>
      </c>
      <c r="O398" s="137">
        <v>0</v>
      </c>
      <c r="P398" s="137">
        <v>0</v>
      </c>
      <c r="Q398" s="137">
        <v>0</v>
      </c>
      <c r="R398" s="137">
        <v>0</v>
      </c>
      <c r="S398" s="137">
        <v>0</v>
      </c>
      <c r="T398" s="89"/>
      <c r="U398" s="104" t="s">
        <v>140</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49">
        <f t="shared" ref="K399:L399" si="216">L399</f>
        <v>0</v>
      </c>
      <c r="L399" s="249">
        <f t="shared" si="216"/>
        <v>0</v>
      </c>
      <c r="M399" s="249">
        <f t="shared" si="208"/>
        <v>0</v>
      </c>
      <c r="N399" s="137">
        <v>0</v>
      </c>
      <c r="O399" s="137">
        <v>0</v>
      </c>
      <c r="P399" s="137">
        <v>0</v>
      </c>
      <c r="Q399" s="137">
        <v>0</v>
      </c>
      <c r="R399" s="137">
        <v>0</v>
      </c>
      <c r="S399" s="137">
        <v>0</v>
      </c>
      <c r="T399" s="89"/>
      <c r="U399" s="104" t="s">
        <v>141</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49">
        <f t="shared" ref="K400:L400" si="217">L400</f>
        <v>0</v>
      </c>
      <c r="L400" s="249">
        <f t="shared" si="217"/>
        <v>0</v>
      </c>
      <c r="M400" s="249">
        <f t="shared" si="208"/>
        <v>0</v>
      </c>
      <c r="N400" s="137">
        <v>0</v>
      </c>
      <c r="O400" s="137">
        <v>0</v>
      </c>
      <c r="P400" s="137">
        <v>0</v>
      </c>
      <c r="Q400" s="137">
        <v>0</v>
      </c>
      <c r="R400" s="137">
        <v>0</v>
      </c>
      <c r="S400" s="137">
        <v>0</v>
      </c>
      <c r="T400" s="89"/>
      <c r="U400" s="104" t="s">
        <v>142</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382</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49">
        <f t="shared" ref="K402:L402" si="220">L402</f>
        <v>0</v>
      </c>
      <c r="L402" s="249">
        <f t="shared" si="220"/>
        <v>0</v>
      </c>
      <c r="M402" s="249">
        <f t="shared" si="219"/>
        <v>0</v>
      </c>
      <c r="N402" s="137">
        <v>0</v>
      </c>
      <c r="O402" s="137">
        <v>0</v>
      </c>
      <c r="P402" s="137">
        <v>0</v>
      </c>
      <c r="Q402" s="137">
        <v>0</v>
      </c>
      <c r="R402" s="137">
        <v>0</v>
      </c>
      <c r="S402" s="137">
        <v>0</v>
      </c>
      <c r="T402" s="89"/>
      <c r="U402" s="104" t="s">
        <v>134</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49">
        <f t="shared" ref="K403:L403" si="221">L403</f>
        <v>0</v>
      </c>
      <c r="L403" s="249">
        <f t="shared" si="221"/>
        <v>0</v>
      </c>
      <c r="M403" s="249">
        <f t="shared" si="219"/>
        <v>0</v>
      </c>
      <c r="N403" s="137">
        <v>0</v>
      </c>
      <c r="O403" s="137">
        <v>0</v>
      </c>
      <c r="P403" s="137">
        <v>0</v>
      </c>
      <c r="Q403" s="137">
        <v>0</v>
      </c>
      <c r="R403" s="137">
        <v>0</v>
      </c>
      <c r="S403" s="137">
        <v>0</v>
      </c>
      <c r="T403" s="89"/>
      <c r="U403" s="104" t="s">
        <v>135</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49">
        <f t="shared" ref="K404:L404" si="222">L404</f>
        <v>0</v>
      </c>
      <c r="L404" s="249">
        <f t="shared" si="222"/>
        <v>0</v>
      </c>
      <c r="M404" s="249">
        <f t="shared" si="219"/>
        <v>0</v>
      </c>
      <c r="N404" s="137">
        <v>0</v>
      </c>
      <c r="O404" s="137">
        <v>0</v>
      </c>
      <c r="P404" s="137">
        <v>0</v>
      </c>
      <c r="Q404" s="137">
        <v>0</v>
      </c>
      <c r="R404" s="137">
        <v>0</v>
      </c>
      <c r="S404" s="137">
        <v>0</v>
      </c>
      <c r="T404" s="89"/>
      <c r="U404" s="104" t="s">
        <v>136</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49">
        <f t="shared" ref="K405:L405" si="223">L405</f>
        <v>0</v>
      </c>
      <c r="L405" s="249">
        <f t="shared" si="223"/>
        <v>0</v>
      </c>
      <c r="M405" s="249">
        <f t="shared" si="219"/>
        <v>0</v>
      </c>
      <c r="N405" s="137">
        <v>0</v>
      </c>
      <c r="O405" s="137">
        <v>0</v>
      </c>
      <c r="P405" s="137">
        <v>0</v>
      </c>
      <c r="Q405" s="137">
        <v>0</v>
      </c>
      <c r="R405" s="137">
        <v>0</v>
      </c>
      <c r="S405" s="137">
        <v>0</v>
      </c>
      <c r="T405" s="89"/>
      <c r="U405" s="104" t="s">
        <v>137</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49">
        <f t="shared" ref="K406:L406" si="224">L406</f>
        <v>0</v>
      </c>
      <c r="L406" s="249">
        <f t="shared" si="224"/>
        <v>0</v>
      </c>
      <c r="M406" s="249">
        <f t="shared" si="219"/>
        <v>0</v>
      </c>
      <c r="N406" s="137">
        <v>0</v>
      </c>
      <c r="O406" s="137">
        <v>0</v>
      </c>
      <c r="P406" s="137">
        <v>0</v>
      </c>
      <c r="Q406" s="137">
        <v>0</v>
      </c>
      <c r="R406" s="137">
        <v>0</v>
      </c>
      <c r="S406" s="137">
        <v>0</v>
      </c>
      <c r="T406" s="89"/>
      <c r="U406" s="104" t="s">
        <v>138</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49">
        <f t="shared" ref="K407:L407" si="225">L407</f>
        <v>0</v>
      </c>
      <c r="L407" s="249">
        <f t="shared" si="225"/>
        <v>0</v>
      </c>
      <c r="M407" s="249">
        <f t="shared" si="219"/>
        <v>0</v>
      </c>
      <c r="N407" s="137">
        <v>0</v>
      </c>
      <c r="O407" s="137">
        <v>0</v>
      </c>
      <c r="P407" s="137">
        <v>0</v>
      </c>
      <c r="Q407" s="137">
        <v>0</v>
      </c>
      <c r="R407" s="137">
        <v>0</v>
      </c>
      <c r="S407" s="137">
        <v>0</v>
      </c>
      <c r="T407" s="89"/>
      <c r="U407" s="104" t="s">
        <v>139</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49">
        <f t="shared" ref="K408:L408" si="226">L408</f>
        <v>0</v>
      </c>
      <c r="L408" s="249">
        <f t="shared" si="226"/>
        <v>0</v>
      </c>
      <c r="M408" s="249">
        <f t="shared" si="219"/>
        <v>0</v>
      </c>
      <c r="N408" s="137">
        <v>0</v>
      </c>
      <c r="O408" s="137">
        <v>0</v>
      </c>
      <c r="P408" s="137">
        <v>0</v>
      </c>
      <c r="Q408" s="137">
        <v>0</v>
      </c>
      <c r="R408" s="137">
        <v>0</v>
      </c>
      <c r="S408" s="137">
        <v>0</v>
      </c>
      <c r="T408" s="89"/>
      <c r="U408" s="104" t="s">
        <v>140</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49">
        <f t="shared" ref="K409:L409" si="227">L409</f>
        <v>0</v>
      </c>
      <c r="L409" s="249">
        <f t="shared" si="227"/>
        <v>0</v>
      </c>
      <c r="M409" s="249">
        <f t="shared" si="219"/>
        <v>0</v>
      </c>
      <c r="N409" s="137">
        <v>0</v>
      </c>
      <c r="O409" s="137">
        <v>0</v>
      </c>
      <c r="P409" s="137">
        <v>0</v>
      </c>
      <c r="Q409" s="137">
        <v>0</v>
      </c>
      <c r="R409" s="137">
        <v>0</v>
      </c>
      <c r="S409" s="137">
        <v>0</v>
      </c>
      <c r="T409" s="89"/>
      <c r="U409" s="104" t="s">
        <v>141</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49">
        <f t="shared" ref="K410:L410" si="228">L410</f>
        <v>0</v>
      </c>
      <c r="L410" s="249">
        <f t="shared" si="228"/>
        <v>0</v>
      </c>
      <c r="M410" s="249">
        <f t="shared" si="219"/>
        <v>0</v>
      </c>
      <c r="N410" s="137">
        <v>0</v>
      </c>
      <c r="O410" s="137">
        <v>0</v>
      </c>
      <c r="P410" s="137">
        <v>0</v>
      </c>
      <c r="Q410" s="137">
        <v>0</v>
      </c>
      <c r="R410" s="137">
        <v>0</v>
      </c>
      <c r="S410" s="137">
        <v>0</v>
      </c>
      <c r="T410" s="89"/>
      <c r="U410" s="104" t="s">
        <v>142</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49">
        <f t="shared" ref="K411:L411" si="229">L411</f>
        <v>0</v>
      </c>
      <c r="L411" s="249">
        <f t="shared" si="229"/>
        <v>0</v>
      </c>
      <c r="M411" s="249">
        <f t="shared" si="219"/>
        <v>0</v>
      </c>
      <c r="N411" s="137">
        <v>0</v>
      </c>
      <c r="O411" s="137">
        <v>0</v>
      </c>
      <c r="P411" s="137">
        <v>0</v>
      </c>
      <c r="Q411" s="137">
        <v>0</v>
      </c>
      <c r="R411" s="137">
        <v>0</v>
      </c>
      <c r="S411" s="137">
        <v>0</v>
      </c>
      <c r="T411" s="89"/>
      <c r="U411" s="104" t="s">
        <v>382</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49">
        <f t="shared" ref="K412:L412" si="230">L412</f>
        <v>0</v>
      </c>
      <c r="L412" s="249">
        <f t="shared" si="230"/>
        <v>0</v>
      </c>
      <c r="M412" s="249">
        <f t="shared" si="219"/>
        <v>0</v>
      </c>
      <c r="N412" s="137">
        <v>0</v>
      </c>
      <c r="O412" s="137">
        <v>0</v>
      </c>
      <c r="P412" s="137">
        <v>0</v>
      </c>
      <c r="Q412" s="137">
        <v>0</v>
      </c>
      <c r="R412" s="137">
        <v>0</v>
      </c>
      <c r="S412" s="137">
        <v>0</v>
      </c>
      <c r="T412" s="89"/>
      <c r="U412" s="104" t="s">
        <v>134</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49">
        <f t="shared" ref="K413:L413" si="231">L413</f>
        <v>0</v>
      </c>
      <c r="L413" s="249">
        <f t="shared" si="231"/>
        <v>0</v>
      </c>
      <c r="M413" s="249">
        <f t="shared" si="219"/>
        <v>0</v>
      </c>
      <c r="N413" s="137">
        <v>0</v>
      </c>
      <c r="O413" s="137">
        <v>0</v>
      </c>
      <c r="P413" s="137">
        <v>0</v>
      </c>
      <c r="Q413" s="137">
        <v>0</v>
      </c>
      <c r="R413" s="137">
        <v>0</v>
      </c>
      <c r="S413" s="137">
        <v>0</v>
      </c>
      <c r="T413" s="89"/>
      <c r="U413" s="104" t="s">
        <v>135</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49">
        <f t="shared" ref="K414:L414" si="232">L414</f>
        <v>0</v>
      </c>
      <c r="L414" s="249">
        <f t="shared" si="232"/>
        <v>0</v>
      </c>
      <c r="M414" s="249">
        <f t="shared" si="219"/>
        <v>0</v>
      </c>
      <c r="N414" s="137">
        <v>0</v>
      </c>
      <c r="O414" s="137">
        <v>0</v>
      </c>
      <c r="P414" s="137">
        <v>0</v>
      </c>
      <c r="Q414" s="137">
        <v>0</v>
      </c>
      <c r="R414" s="137">
        <v>0</v>
      </c>
      <c r="S414" s="137">
        <v>0</v>
      </c>
      <c r="T414" s="89"/>
      <c r="U414" s="104" t="s">
        <v>136</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49">
        <f t="shared" ref="K415:L415" si="233">L415</f>
        <v>0</v>
      </c>
      <c r="L415" s="249">
        <f t="shared" si="233"/>
        <v>0</v>
      </c>
      <c r="M415" s="249">
        <f t="shared" si="219"/>
        <v>0</v>
      </c>
      <c r="N415" s="137">
        <v>0</v>
      </c>
      <c r="O415" s="137">
        <v>0</v>
      </c>
      <c r="P415" s="137">
        <v>0</v>
      </c>
      <c r="Q415" s="137">
        <v>0</v>
      </c>
      <c r="R415" s="137">
        <v>0</v>
      </c>
      <c r="S415" s="137">
        <v>0</v>
      </c>
      <c r="T415" s="89"/>
      <c r="U415" s="104" t="s">
        <v>137</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49">
        <f t="shared" ref="K416:L416" si="234">L416</f>
        <v>0</v>
      </c>
      <c r="L416" s="249">
        <f t="shared" si="234"/>
        <v>0</v>
      </c>
      <c r="M416" s="249">
        <f t="shared" si="219"/>
        <v>0</v>
      </c>
      <c r="N416" s="137">
        <v>0</v>
      </c>
      <c r="O416" s="137">
        <v>0</v>
      </c>
      <c r="P416" s="137">
        <v>0</v>
      </c>
      <c r="Q416" s="137">
        <v>0</v>
      </c>
      <c r="R416" s="137">
        <v>0</v>
      </c>
      <c r="S416" s="137">
        <v>0</v>
      </c>
      <c r="T416" s="89"/>
      <c r="U416" s="104" t="s">
        <v>138</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49">
        <f t="shared" ref="K417:L417" si="235">L417</f>
        <v>0</v>
      </c>
      <c r="L417" s="249">
        <f t="shared" si="235"/>
        <v>0</v>
      </c>
      <c r="M417" s="249">
        <f t="shared" si="219"/>
        <v>0</v>
      </c>
      <c r="N417" s="137">
        <v>0</v>
      </c>
      <c r="O417" s="137">
        <v>0</v>
      </c>
      <c r="P417" s="137">
        <v>0</v>
      </c>
      <c r="Q417" s="137">
        <v>0</v>
      </c>
      <c r="R417" s="137">
        <v>0</v>
      </c>
      <c r="S417" s="137">
        <v>0</v>
      </c>
      <c r="T417" s="89"/>
      <c r="U417" s="104" t="s">
        <v>139</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49">
        <f t="shared" ref="K418:L418" si="236">L418</f>
        <v>0</v>
      </c>
      <c r="L418" s="249">
        <f t="shared" si="236"/>
        <v>0</v>
      </c>
      <c r="M418" s="249">
        <f t="shared" si="219"/>
        <v>0</v>
      </c>
      <c r="N418" s="137">
        <v>0</v>
      </c>
      <c r="O418" s="137">
        <v>0</v>
      </c>
      <c r="P418" s="137">
        <v>0</v>
      </c>
      <c r="Q418" s="137">
        <v>0</v>
      </c>
      <c r="R418" s="137">
        <v>0</v>
      </c>
      <c r="S418" s="137">
        <v>0</v>
      </c>
      <c r="T418" s="89"/>
      <c r="U418" s="104" t="s">
        <v>140</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49">
        <f t="shared" ref="K419:L419" si="237">L419</f>
        <v>0</v>
      </c>
      <c r="L419" s="249">
        <f t="shared" si="237"/>
        <v>0</v>
      </c>
      <c r="M419" s="249">
        <f t="shared" si="219"/>
        <v>0</v>
      </c>
      <c r="N419" s="137">
        <v>0</v>
      </c>
      <c r="O419" s="137">
        <v>0</v>
      </c>
      <c r="P419" s="137">
        <v>0</v>
      </c>
      <c r="Q419" s="137">
        <v>0</v>
      </c>
      <c r="R419" s="137">
        <v>0</v>
      </c>
      <c r="S419" s="137">
        <v>0</v>
      </c>
      <c r="T419" s="89"/>
      <c r="U419" s="104" t="s">
        <v>141</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49">
        <f t="shared" ref="K420:L420" si="238">L420</f>
        <v>0</v>
      </c>
      <c r="L420" s="249">
        <f t="shared" si="238"/>
        <v>0</v>
      </c>
      <c r="M420" s="249">
        <f t="shared" si="219"/>
        <v>0</v>
      </c>
      <c r="N420" s="137">
        <v>0</v>
      </c>
      <c r="O420" s="137">
        <v>0</v>
      </c>
      <c r="P420" s="137">
        <v>0</v>
      </c>
      <c r="Q420" s="137">
        <v>0</v>
      </c>
      <c r="R420" s="137">
        <v>0</v>
      </c>
      <c r="S420" s="137">
        <v>0</v>
      </c>
      <c r="T420" s="89"/>
      <c r="U420" s="104" t="s">
        <v>142</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1" t="s">
        <v>1202</v>
      </c>
      <c r="K464" s="591"/>
      <c r="L464" s="102"/>
      <c r="M464" s="102"/>
      <c r="N464" s="102"/>
      <c r="O464" s="591"/>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5" t="s">
        <v>886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7" t="s">
        <v>809</v>
      </c>
      <c r="AD490" s="577"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7"/>
      <c r="H491" s="577" t="s">
        <v>809</v>
      </c>
      <c r="I491" s="578" t="s">
        <v>156</v>
      </c>
      <c r="J491" s="578" t="s">
        <v>383</v>
      </c>
      <c r="K491" s="578" t="s">
        <v>56</v>
      </c>
      <c r="L491" s="578" t="s">
        <v>57</v>
      </c>
      <c r="M491" s="578" t="s">
        <v>58</v>
      </c>
      <c r="N491" s="578" t="s">
        <v>59</v>
      </c>
      <c r="O491" s="578" t="s">
        <v>880</v>
      </c>
      <c r="P491" s="578" t="s">
        <v>881</v>
      </c>
      <c r="Q491" s="578" t="s">
        <v>882</v>
      </c>
      <c r="R491" s="578" t="s">
        <v>1187</v>
      </c>
      <c r="S491" s="577"/>
      <c r="T491" s="577" t="s">
        <v>189</v>
      </c>
      <c r="U491" s="577"/>
      <c r="V491" s="577" t="s">
        <v>828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3" t="s">
        <v>1076</v>
      </c>
      <c r="H599" s="903"/>
      <c r="I599" s="903"/>
      <c r="J599" s="903"/>
      <c r="K599" s="903"/>
      <c r="L599" s="903"/>
      <c r="M599" s="903"/>
      <c r="N599" s="903"/>
      <c r="O599" s="903"/>
      <c r="P599" s="903"/>
      <c r="Q599" s="903"/>
      <c r="R599" s="90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t="s">
        <v>1264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5" t="s">
        <v>886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G628" s="94"/>
      <c r="H628" s="109" t="s">
        <v>819</v>
      </c>
      <c r="I628" s="104" t="s">
        <v>384</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G629" s="94"/>
      <c r="I629" s="104" t="s">
        <v>385</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G630" s="94"/>
      <c r="I630" s="104" t="s">
        <v>386</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G631" s="94"/>
      <c r="I631" s="104" t="s">
        <v>387</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G632" s="94"/>
      <c r="I632" s="104" t="s">
        <v>388</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G633" s="94"/>
      <c r="I633" s="104" t="s">
        <v>389</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G634" s="94"/>
      <c r="I634" s="104" t="s">
        <v>390</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G635" s="94"/>
      <c r="I635" s="104" t="s">
        <v>391</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G636" s="94"/>
      <c r="I636" s="104" t="s">
        <v>392</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G637" s="94"/>
      <c r="I637" s="104" t="s">
        <v>393</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G638" s="94"/>
      <c r="H638" s="109" t="s">
        <v>397</v>
      </c>
      <c r="I638" s="104" t="s">
        <v>384</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G639" s="94"/>
      <c r="I639" s="104" t="s">
        <v>385</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G640" s="94"/>
      <c r="I640" s="104" t="s">
        <v>386</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G641" s="94"/>
      <c r="I641" s="104" t="s">
        <v>387</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G642" s="94"/>
      <c r="I642" s="104" t="s">
        <v>388</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G643" s="94"/>
      <c r="I643" s="104" t="s">
        <v>389</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G644" s="94"/>
      <c r="I644" s="104" t="s">
        <v>390</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G645" s="94"/>
      <c r="I645" s="104" t="s">
        <v>391</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G646" s="94"/>
      <c r="I646" s="104" t="s">
        <v>392</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G647" s="94"/>
      <c r="I647" s="104" t="s">
        <v>393</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G648" s="94"/>
      <c r="H648" s="109" t="s">
        <v>790</v>
      </c>
      <c r="I648" s="104" t="s">
        <v>384</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G649" s="94"/>
      <c r="I649" s="104" t="s">
        <v>385</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G650" s="94"/>
      <c r="I650" s="104" t="s">
        <v>386</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G651" s="94"/>
      <c r="I651" s="104" t="s">
        <v>387</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G652" s="94"/>
      <c r="I652" s="104" t="s">
        <v>388</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G653" s="94"/>
      <c r="I653" s="104" t="s">
        <v>389</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G654" s="94"/>
      <c r="I654" s="104" t="s">
        <v>390</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G655" s="94"/>
      <c r="I655" s="104" t="s">
        <v>391</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G656" s="94"/>
      <c r="I656" s="104" t="s">
        <v>392</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G657" s="94"/>
      <c r="I657" s="104" t="s">
        <v>393</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G658" s="94"/>
      <c r="H658" s="109" t="s">
        <v>791</v>
      </c>
      <c r="I658" s="104" t="s">
        <v>384</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G659" s="94"/>
      <c r="I659" s="104" t="s">
        <v>385</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G660" s="94"/>
      <c r="I660" s="104" t="s">
        <v>386</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G661" s="94"/>
      <c r="I661" s="104" t="s">
        <v>387</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G662" s="94"/>
      <c r="I662" s="104" t="s">
        <v>388</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G663" s="94"/>
      <c r="I663" s="104" t="s">
        <v>389</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G664" s="94"/>
      <c r="I664" s="104" t="s">
        <v>390</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G665" s="94"/>
      <c r="I665" s="104" t="s">
        <v>391</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G666" s="94"/>
      <c r="I666" s="104" t="s">
        <v>392</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G667" s="94"/>
      <c r="I667" s="104" t="s">
        <v>393</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G668" s="94"/>
      <c r="H668" s="109" t="s">
        <v>792</v>
      </c>
      <c r="I668" s="104" t="s">
        <v>384</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G669" s="94"/>
      <c r="I669" s="104" t="s">
        <v>385</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G670" s="94"/>
      <c r="I670" s="104" t="s">
        <v>386</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G671" s="94"/>
      <c r="I671" s="104" t="s">
        <v>387</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G672" s="94"/>
      <c r="I672" s="104" t="s">
        <v>388</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G673" s="94"/>
      <c r="I673" s="104" t="s">
        <v>389</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G674" s="94"/>
      <c r="I674" s="104" t="s">
        <v>390</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G675" s="94"/>
      <c r="I675" s="104" t="s">
        <v>391</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G676" s="94"/>
      <c r="I676" s="104" t="s">
        <v>392</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G677" s="94"/>
      <c r="I677" s="104" t="s">
        <v>393</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G678" s="94"/>
      <c r="H678" s="109" t="s">
        <v>793</v>
      </c>
      <c r="I678" s="104" t="s">
        <v>384</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G679" s="94"/>
      <c r="I679" s="104" t="s">
        <v>385</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G680" s="94"/>
      <c r="I680" s="104" t="s">
        <v>386</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G681" s="94"/>
      <c r="I681" s="104" t="s">
        <v>387</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G682" s="94"/>
      <c r="I682" s="104" t="s">
        <v>388</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G683" s="94"/>
      <c r="I683" s="104" t="s">
        <v>389</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G684" s="94"/>
      <c r="I684" s="104" t="s">
        <v>390</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G685" s="94"/>
      <c r="I685" s="104" t="s">
        <v>391</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G686" s="94"/>
      <c r="I686" s="104" t="s">
        <v>392</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G687" s="94"/>
      <c r="I687" s="104" t="s">
        <v>393</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G688" s="94"/>
      <c r="H688" s="109" t="s">
        <v>794</v>
      </c>
      <c r="I688" s="104" t="s">
        <v>384</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G689" s="94"/>
      <c r="I689" s="104" t="s">
        <v>385</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G690" s="94"/>
      <c r="I690" s="104" t="s">
        <v>386</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G691" s="94"/>
      <c r="I691" s="104" t="s">
        <v>387</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G692" s="94"/>
      <c r="I692" s="104" t="s">
        <v>388</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G693" s="94"/>
      <c r="I693" s="104" t="s">
        <v>389</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G694" s="94"/>
      <c r="I694" s="104" t="s">
        <v>390</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G695" s="94"/>
      <c r="I695" s="104" t="s">
        <v>391</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G696" s="94"/>
      <c r="I696" s="104" t="s">
        <v>392</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G697" s="94"/>
      <c r="I697" s="104" t="s">
        <v>393</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G698" s="94"/>
      <c r="H698" s="109" t="s">
        <v>795</v>
      </c>
      <c r="I698" s="104" t="s">
        <v>384</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G699" s="94"/>
      <c r="I699" s="104" t="s">
        <v>385</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G700" s="94"/>
      <c r="I700" s="104" t="s">
        <v>386</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G701" s="94"/>
      <c r="I701" s="104" t="s">
        <v>387</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G702" s="94"/>
      <c r="I702" s="104" t="s">
        <v>388</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G703" s="94"/>
      <c r="I703" s="104" t="s">
        <v>389</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G704" s="94"/>
      <c r="I704" s="104" t="s">
        <v>390</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G705" s="94"/>
      <c r="I705" s="104" t="s">
        <v>391</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G706" s="94"/>
      <c r="I706" s="104" t="s">
        <v>392</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G707" s="94"/>
      <c r="I707" s="104" t="s">
        <v>393</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G708" s="94"/>
      <c r="H708" s="109" t="s">
        <v>796</v>
      </c>
      <c r="I708" s="104" t="s">
        <v>384</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G709" s="94"/>
      <c r="I709" s="104" t="s">
        <v>385</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G710" s="94"/>
      <c r="I710" s="104" t="s">
        <v>386</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G711" s="94"/>
      <c r="I711" s="104" t="s">
        <v>387</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G712" s="94"/>
      <c r="I712" s="104" t="s">
        <v>388</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G713" s="94"/>
      <c r="I713" s="104" t="s">
        <v>389</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G714" s="94"/>
      <c r="I714" s="104" t="s">
        <v>390</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G715" s="94"/>
      <c r="I715" s="104" t="s">
        <v>391</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G716" s="94"/>
      <c r="I716" s="104" t="s">
        <v>392</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G717" s="94"/>
      <c r="I717" s="104" t="s">
        <v>393</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G718" s="94"/>
      <c r="H718" s="109" t="s">
        <v>797</v>
      </c>
      <c r="I718" s="104" t="s">
        <v>384</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G719" s="94"/>
      <c r="I719" s="104" t="s">
        <v>385</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G720" s="94"/>
      <c r="I720" s="104" t="s">
        <v>386</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G721" s="94"/>
      <c r="I721" s="104" t="s">
        <v>387</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G722" s="94"/>
      <c r="I722" s="104" t="s">
        <v>388</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G723" s="94"/>
      <c r="I723" s="104" t="s">
        <v>389</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G724" s="94"/>
      <c r="I724" s="104" t="s">
        <v>390</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G725" s="94"/>
      <c r="I725" s="104" t="s">
        <v>391</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G726" s="94"/>
      <c r="I726" s="104" t="s">
        <v>392</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G727" s="94"/>
      <c r="I727" s="104" t="s">
        <v>393</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customHeight="1" outlineLevel="1" x14ac:dyDescent="0.35">
      <c r="A743" s="7"/>
      <c r="B743" s="98"/>
      <c r="C743" s="18"/>
      <c r="D743" s="18"/>
      <c r="E743" s="18"/>
      <c r="F743" s="18"/>
      <c r="G743" s="18"/>
      <c r="H743" s="18"/>
      <c r="I743" s="25"/>
      <c r="J743" s="25"/>
      <c r="K743" s="24"/>
      <c r="L743" s="895"/>
      <c r="M743" s="896"/>
      <c r="N743" s="896"/>
      <c r="O743" s="24"/>
      <c r="P743" s="24"/>
      <c r="Q743" s="24"/>
      <c r="R743" s="24"/>
      <c r="S743" s="24"/>
      <c r="T743" s="24"/>
      <c r="U743" s="24"/>
      <c r="V743" s="24"/>
      <c r="W743" s="24"/>
      <c r="X743" s="24"/>
      <c r="Y743" s="24"/>
      <c r="Z743" s="24"/>
      <c r="AA743" s="25"/>
      <c r="AB743" s="25"/>
      <c r="AC743" s="25"/>
      <c r="AD743" s="25"/>
      <c r="AE743" s="17"/>
      <c r="AF743" s="9"/>
    </row>
    <row r="744" spans="1:32" ht="13.4"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customHeight="1" outlineLevel="1" x14ac:dyDescent="0.35">
      <c r="A748" s="7"/>
      <c r="B748" s="98"/>
      <c r="C748" s="18"/>
      <c r="D748" s="18"/>
      <c r="E748" s="18"/>
      <c r="F748" s="14"/>
      <c r="H748" s="35"/>
      <c r="I748" s="35"/>
      <c r="K748" t="s">
        <v>819</v>
      </c>
      <c r="L748" s="104" t="s">
        <v>382</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4" customHeight="1" outlineLevel="1" x14ac:dyDescent="0.35">
      <c r="A749" s="7"/>
      <c r="B749" s="98"/>
      <c r="C749" s="18"/>
      <c r="D749" s="18"/>
      <c r="E749" s="18"/>
      <c r="F749" s="14"/>
      <c r="G749" s="50"/>
      <c r="H749" s="35"/>
      <c r="I749" s="35"/>
      <c r="J749" s="33"/>
      <c r="K749" s="33"/>
      <c r="L749" s="104" t="s">
        <v>134</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4" customHeight="1" outlineLevel="1" x14ac:dyDescent="0.35">
      <c r="A750" s="7"/>
      <c r="B750" s="98"/>
      <c r="C750" s="18"/>
      <c r="D750" s="18"/>
      <c r="E750" s="18"/>
      <c r="F750" s="14"/>
      <c r="G750" s="50"/>
      <c r="H750" s="35"/>
      <c r="I750" s="35"/>
      <c r="J750" s="33"/>
      <c r="K750" s="33"/>
      <c r="L750" s="104" t="s">
        <v>135</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4" customHeight="1" outlineLevel="1" x14ac:dyDescent="0.35">
      <c r="A751" s="7"/>
      <c r="B751" s="98"/>
      <c r="C751" s="18"/>
      <c r="D751" s="18"/>
      <c r="E751" s="18"/>
      <c r="F751" s="14"/>
      <c r="G751" s="50"/>
      <c r="H751" s="35"/>
      <c r="I751" s="35"/>
      <c r="J751" s="33"/>
      <c r="K751" s="33"/>
      <c r="L751" s="104" t="s">
        <v>136</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4" customHeight="1" outlineLevel="1" x14ac:dyDescent="0.35">
      <c r="A752" s="7"/>
      <c r="B752" s="98"/>
      <c r="C752" s="18"/>
      <c r="D752" s="18"/>
      <c r="E752" s="18"/>
      <c r="F752" s="14"/>
      <c r="G752" s="50"/>
      <c r="H752" s="35"/>
      <c r="I752" s="35"/>
      <c r="J752" s="33"/>
      <c r="K752" s="33"/>
      <c r="L752" s="104" t="s">
        <v>137</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4" customHeight="1" outlineLevel="1" x14ac:dyDescent="0.35">
      <c r="A753" s="7"/>
      <c r="B753" s="98"/>
      <c r="C753" s="18"/>
      <c r="D753" s="18"/>
      <c r="E753" s="18"/>
      <c r="F753" s="14"/>
      <c r="G753" s="50"/>
      <c r="H753" s="35"/>
      <c r="I753" s="35"/>
      <c r="J753" s="33"/>
      <c r="K753" s="33"/>
      <c r="L753" s="104" t="s">
        <v>138</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4" customHeight="1" outlineLevel="1" x14ac:dyDescent="0.35">
      <c r="A754" s="7"/>
      <c r="B754" s="98"/>
      <c r="C754" s="18"/>
      <c r="D754" s="18"/>
      <c r="E754" s="18"/>
      <c r="F754" s="14"/>
      <c r="G754" s="50"/>
      <c r="H754" s="35"/>
      <c r="I754" s="35"/>
      <c r="J754" s="33"/>
      <c r="K754" s="33"/>
      <c r="L754" s="104" t="s">
        <v>139</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4" customHeight="1" outlineLevel="1" x14ac:dyDescent="0.35">
      <c r="A755" s="7"/>
      <c r="B755" s="98"/>
      <c r="C755" s="18"/>
      <c r="D755" s="18"/>
      <c r="E755" s="18"/>
      <c r="F755" s="14"/>
      <c r="G755" s="50"/>
      <c r="H755" s="35"/>
      <c r="I755" s="35"/>
      <c r="J755" s="33"/>
      <c r="K755" s="33"/>
      <c r="L755" s="104" t="s">
        <v>140</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4" customHeight="1" outlineLevel="1" x14ac:dyDescent="0.35">
      <c r="A756" s="7"/>
      <c r="B756" s="98"/>
      <c r="C756" s="18"/>
      <c r="D756" s="18"/>
      <c r="E756" s="18"/>
      <c r="F756" s="14"/>
      <c r="G756" s="50"/>
      <c r="H756" s="35"/>
      <c r="I756" s="35"/>
      <c r="J756" s="33"/>
      <c r="K756" s="33"/>
      <c r="L756" s="104" t="s">
        <v>141</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4" customHeight="1" outlineLevel="1" x14ac:dyDescent="0.35">
      <c r="A757" s="7"/>
      <c r="B757" s="98"/>
      <c r="C757" s="18"/>
      <c r="D757" s="18"/>
      <c r="E757" s="18"/>
      <c r="F757" s="14"/>
      <c r="G757" s="50"/>
      <c r="H757" s="35"/>
      <c r="I757" s="35"/>
      <c r="J757" s="33"/>
      <c r="K757" s="33"/>
      <c r="L757" s="104" t="s">
        <v>142</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819</v>
      </c>
      <c r="J893" s="151" t="s">
        <v>384</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385</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386</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387</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388</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389</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390</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391</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392</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393</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customHeight="1" outlineLevel="2" x14ac:dyDescent="0.35">
      <c r="A903" s="107"/>
      <c r="B903" s="98"/>
      <c r="C903" s="18"/>
      <c r="D903" s="18"/>
      <c r="E903" s="18"/>
      <c r="F903" s="14"/>
      <c r="G903" s="89"/>
      <c r="H903" s="89"/>
      <c r="I903" s="104" t="s">
        <v>397</v>
      </c>
      <c r="J903" s="104" t="s">
        <v>382</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customHeight="1" outlineLevel="2" x14ac:dyDescent="0.35">
      <c r="A904" s="107"/>
      <c r="B904" s="98"/>
      <c r="C904" s="18"/>
      <c r="D904" s="18"/>
      <c r="E904" s="18"/>
      <c r="F904" s="14"/>
      <c r="G904" s="89"/>
      <c r="H904" s="89"/>
      <c r="I904" s="104"/>
      <c r="J904" s="104" t="s">
        <v>134</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customHeight="1" outlineLevel="2" x14ac:dyDescent="0.35">
      <c r="A905" s="107"/>
      <c r="B905" s="98"/>
      <c r="C905" s="18"/>
      <c r="D905" s="18"/>
      <c r="E905" s="18"/>
      <c r="F905" s="14"/>
      <c r="G905" s="89"/>
      <c r="H905" s="89"/>
      <c r="I905" s="104"/>
      <c r="J905" s="104" t="s">
        <v>135</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customHeight="1" outlineLevel="2" x14ac:dyDescent="0.35">
      <c r="A906" s="107"/>
      <c r="B906" s="98"/>
      <c r="C906" s="18"/>
      <c r="D906" s="18"/>
      <c r="E906" s="18"/>
      <c r="F906" s="14"/>
      <c r="G906" s="89"/>
      <c r="H906" s="89"/>
      <c r="I906" s="104"/>
      <c r="J906" s="104" t="s">
        <v>136</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customHeight="1" outlineLevel="2" x14ac:dyDescent="0.35">
      <c r="A907" s="107"/>
      <c r="B907" s="98"/>
      <c r="C907" s="18"/>
      <c r="D907" s="18"/>
      <c r="E907" s="18"/>
      <c r="F907" s="14"/>
      <c r="G907" s="89"/>
      <c r="H907" s="89"/>
      <c r="I907" s="104"/>
      <c r="J907" s="104" t="s">
        <v>137</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customHeight="1" outlineLevel="2" x14ac:dyDescent="0.35">
      <c r="A908" s="107"/>
      <c r="B908" s="98"/>
      <c r="C908" s="18"/>
      <c r="D908" s="18"/>
      <c r="E908" s="18"/>
      <c r="F908" s="14"/>
      <c r="G908" s="89"/>
      <c r="H908" s="89"/>
      <c r="I908" s="104"/>
      <c r="J908" s="104" t="s">
        <v>138</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customHeight="1" outlineLevel="2" x14ac:dyDescent="0.35">
      <c r="A909" s="107"/>
      <c r="B909" s="98"/>
      <c r="C909" s="18"/>
      <c r="D909" s="18"/>
      <c r="E909" s="18"/>
      <c r="F909" s="14"/>
      <c r="G909" s="89"/>
      <c r="H909" s="89"/>
      <c r="I909" s="104"/>
      <c r="J909" s="104" t="s">
        <v>139</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customHeight="1" outlineLevel="2" x14ac:dyDescent="0.35">
      <c r="A910" s="107"/>
      <c r="B910" s="98"/>
      <c r="C910" s="18"/>
      <c r="D910" s="18"/>
      <c r="E910" s="18"/>
      <c r="F910" s="14"/>
      <c r="G910" s="89"/>
      <c r="H910" s="89"/>
      <c r="I910" s="104"/>
      <c r="J910" s="104" t="s">
        <v>140</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customHeight="1" outlineLevel="2" x14ac:dyDescent="0.35">
      <c r="A911" s="107"/>
      <c r="B911" s="98"/>
      <c r="C911" s="18"/>
      <c r="D911" s="18"/>
      <c r="E911" s="18"/>
      <c r="F911" s="14"/>
      <c r="G911" s="89"/>
      <c r="H911" s="89"/>
      <c r="I911" s="104"/>
      <c r="J911" s="104" t="s">
        <v>141</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customHeight="1" outlineLevel="2" x14ac:dyDescent="0.35">
      <c r="A912" s="107"/>
      <c r="B912" s="98"/>
      <c r="C912" s="18"/>
      <c r="D912" s="18"/>
      <c r="E912" s="18"/>
      <c r="F912" s="14"/>
      <c r="G912" s="89"/>
      <c r="H912" s="89"/>
      <c r="I912" s="104"/>
      <c r="J912" s="104" t="s">
        <v>142</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customHeight="1" outlineLevel="2" x14ac:dyDescent="0.35">
      <c r="A913" s="107"/>
      <c r="B913" s="98"/>
      <c r="C913" s="18"/>
      <c r="D913" s="18"/>
      <c r="E913" s="18"/>
      <c r="F913" s="14"/>
      <c r="G913" s="89"/>
      <c r="H913" s="89"/>
      <c r="I913" s="104" t="s">
        <v>790</v>
      </c>
      <c r="J913" s="104" t="s">
        <v>382</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customHeight="1" outlineLevel="2" x14ac:dyDescent="0.35">
      <c r="A914" s="107"/>
      <c r="B914" s="98"/>
      <c r="C914" s="18"/>
      <c r="D914" s="18"/>
      <c r="E914" s="18"/>
      <c r="F914" s="14"/>
      <c r="G914" s="89"/>
      <c r="H914" s="89"/>
      <c r="I914" s="104"/>
      <c r="J914" s="104" t="s">
        <v>134</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customHeight="1" outlineLevel="2" x14ac:dyDescent="0.35">
      <c r="A915" s="107"/>
      <c r="B915" s="98"/>
      <c r="C915" s="18"/>
      <c r="D915" s="18"/>
      <c r="E915" s="18"/>
      <c r="F915" s="14"/>
      <c r="G915" s="89"/>
      <c r="H915" s="89"/>
      <c r="I915" s="104"/>
      <c r="J915" s="104" t="s">
        <v>135</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customHeight="1" outlineLevel="2" x14ac:dyDescent="0.35">
      <c r="A916" s="107"/>
      <c r="B916" s="98"/>
      <c r="C916" s="18"/>
      <c r="D916" s="18"/>
      <c r="E916" s="18"/>
      <c r="F916" s="14"/>
      <c r="G916" s="89"/>
      <c r="H916" s="89"/>
      <c r="I916" s="104"/>
      <c r="J916" s="104" t="s">
        <v>136</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customHeight="1" outlineLevel="2" x14ac:dyDescent="0.35">
      <c r="A917" s="107"/>
      <c r="B917" s="98"/>
      <c r="C917" s="18"/>
      <c r="D917" s="18"/>
      <c r="E917" s="18"/>
      <c r="F917" s="14"/>
      <c r="G917" s="89"/>
      <c r="H917" s="89"/>
      <c r="I917" s="104"/>
      <c r="J917" s="104" t="s">
        <v>137</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customHeight="1" outlineLevel="2" x14ac:dyDescent="0.35">
      <c r="A918" s="107"/>
      <c r="B918" s="98"/>
      <c r="C918" s="18"/>
      <c r="D918" s="18"/>
      <c r="E918" s="18"/>
      <c r="F918" s="14"/>
      <c r="G918" s="89"/>
      <c r="H918" s="89"/>
      <c r="I918" s="104"/>
      <c r="J918" s="104" t="s">
        <v>138</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customHeight="1" outlineLevel="2" x14ac:dyDescent="0.35">
      <c r="A919" s="107"/>
      <c r="B919" s="98"/>
      <c r="C919" s="18"/>
      <c r="D919" s="18"/>
      <c r="E919" s="18"/>
      <c r="F919" s="14"/>
      <c r="G919" s="89"/>
      <c r="H919" s="89"/>
      <c r="I919" s="104"/>
      <c r="J919" s="104" t="s">
        <v>139</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customHeight="1" outlineLevel="2" x14ac:dyDescent="0.35">
      <c r="A920" s="107"/>
      <c r="B920" s="98"/>
      <c r="C920" s="18"/>
      <c r="D920" s="18"/>
      <c r="E920" s="18"/>
      <c r="F920" s="14"/>
      <c r="G920" s="89"/>
      <c r="H920" s="89"/>
      <c r="I920" s="104"/>
      <c r="J920" s="104" t="s">
        <v>140</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customHeight="1" outlineLevel="2" x14ac:dyDescent="0.35">
      <c r="A921" s="107"/>
      <c r="B921" s="98"/>
      <c r="C921" s="18"/>
      <c r="D921" s="18"/>
      <c r="E921" s="18"/>
      <c r="F921" s="14"/>
      <c r="G921" s="89"/>
      <c r="H921" s="89"/>
      <c r="I921" s="104"/>
      <c r="J921" s="104" t="s">
        <v>141</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customHeight="1" outlineLevel="2" x14ac:dyDescent="0.35">
      <c r="A922" s="107"/>
      <c r="B922" s="98"/>
      <c r="C922" s="18"/>
      <c r="D922" s="18"/>
      <c r="E922" s="18"/>
      <c r="F922" s="14"/>
      <c r="G922" s="89"/>
      <c r="H922" s="89"/>
      <c r="I922" s="104"/>
      <c r="J922" s="104" t="s">
        <v>142</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customHeight="1" outlineLevel="2" x14ac:dyDescent="0.35">
      <c r="A923" s="107"/>
      <c r="B923" s="98"/>
      <c r="C923" s="18"/>
      <c r="D923" s="18"/>
      <c r="E923" s="18"/>
      <c r="F923" s="14"/>
      <c r="G923" s="89"/>
      <c r="H923" s="89"/>
      <c r="I923" s="104" t="s">
        <v>791</v>
      </c>
      <c r="J923" s="104" t="s">
        <v>382</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customHeight="1" outlineLevel="2" x14ac:dyDescent="0.35">
      <c r="A924" s="107"/>
      <c r="B924" s="98"/>
      <c r="C924" s="18"/>
      <c r="D924" s="18"/>
      <c r="E924" s="18"/>
      <c r="F924" s="14"/>
      <c r="G924" s="89"/>
      <c r="H924" s="89"/>
      <c r="I924" s="104"/>
      <c r="J924" s="104" t="s">
        <v>134</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customHeight="1" outlineLevel="2" x14ac:dyDescent="0.35">
      <c r="A925" s="107"/>
      <c r="B925" s="98"/>
      <c r="C925" s="18"/>
      <c r="D925" s="18"/>
      <c r="E925" s="18"/>
      <c r="F925" s="14"/>
      <c r="G925" s="89"/>
      <c r="H925" s="89"/>
      <c r="I925" s="104"/>
      <c r="J925" s="104" t="s">
        <v>135</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customHeight="1" outlineLevel="2" x14ac:dyDescent="0.35">
      <c r="A926" s="107"/>
      <c r="B926" s="98"/>
      <c r="C926" s="18"/>
      <c r="D926" s="18"/>
      <c r="E926" s="18"/>
      <c r="F926" s="14"/>
      <c r="G926" s="89"/>
      <c r="H926" s="89"/>
      <c r="I926" s="104"/>
      <c r="J926" s="104" t="s">
        <v>136</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customHeight="1" outlineLevel="2" x14ac:dyDescent="0.35">
      <c r="A927" s="107"/>
      <c r="B927" s="98"/>
      <c r="C927" s="18"/>
      <c r="D927" s="18"/>
      <c r="E927" s="18"/>
      <c r="F927" s="14"/>
      <c r="G927" s="89"/>
      <c r="H927" s="89"/>
      <c r="I927" s="104"/>
      <c r="J927" s="104" t="s">
        <v>137</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customHeight="1" outlineLevel="2" x14ac:dyDescent="0.35">
      <c r="A928" s="107"/>
      <c r="B928" s="98"/>
      <c r="C928" s="18"/>
      <c r="D928" s="18"/>
      <c r="E928" s="18"/>
      <c r="F928" s="14"/>
      <c r="G928" s="89"/>
      <c r="H928" s="89"/>
      <c r="I928" s="104"/>
      <c r="J928" s="104" t="s">
        <v>138</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customHeight="1" outlineLevel="2" x14ac:dyDescent="0.35">
      <c r="A929" s="107"/>
      <c r="B929" s="98"/>
      <c r="C929" s="18"/>
      <c r="D929" s="18"/>
      <c r="E929" s="18"/>
      <c r="F929" s="14"/>
      <c r="G929" s="89"/>
      <c r="H929" s="89"/>
      <c r="I929" s="104"/>
      <c r="J929" s="104" t="s">
        <v>139</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customHeight="1" outlineLevel="2" x14ac:dyDescent="0.35">
      <c r="A930" s="107"/>
      <c r="B930" s="98"/>
      <c r="C930" s="18"/>
      <c r="D930" s="18"/>
      <c r="E930" s="18"/>
      <c r="F930" s="14"/>
      <c r="G930" s="89"/>
      <c r="H930" s="89"/>
      <c r="I930" s="104"/>
      <c r="J930" s="104" t="s">
        <v>140</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customHeight="1" outlineLevel="2" x14ac:dyDescent="0.35">
      <c r="A931" s="107"/>
      <c r="B931" s="98"/>
      <c r="C931" s="18"/>
      <c r="D931" s="18"/>
      <c r="E931" s="18"/>
      <c r="F931" s="14"/>
      <c r="G931" s="89"/>
      <c r="H931" s="89"/>
      <c r="I931" s="104"/>
      <c r="J931" s="104" t="s">
        <v>141</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customHeight="1" outlineLevel="2" x14ac:dyDescent="0.35">
      <c r="A932" s="107"/>
      <c r="B932" s="98"/>
      <c r="C932" s="18"/>
      <c r="D932" s="18"/>
      <c r="E932" s="18"/>
      <c r="F932" s="14"/>
      <c r="G932" s="89"/>
      <c r="H932" s="89"/>
      <c r="I932" s="104"/>
      <c r="J932" s="104" t="s">
        <v>142</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customHeight="1" outlineLevel="2" x14ac:dyDescent="0.35">
      <c r="A933" s="107"/>
      <c r="B933" s="98"/>
      <c r="C933" s="18"/>
      <c r="D933" s="18"/>
      <c r="E933" s="18"/>
      <c r="F933" s="14"/>
      <c r="G933" s="89"/>
      <c r="H933" s="89"/>
      <c r="I933" s="104" t="s">
        <v>792</v>
      </c>
      <c r="J933" s="104" t="s">
        <v>382</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customHeight="1" outlineLevel="2" x14ac:dyDescent="0.35">
      <c r="A934" s="107"/>
      <c r="B934" s="98"/>
      <c r="C934" s="18"/>
      <c r="D934" s="18"/>
      <c r="E934" s="18"/>
      <c r="F934" s="14"/>
      <c r="G934" s="89"/>
      <c r="H934" s="89"/>
      <c r="I934" s="104"/>
      <c r="J934" s="104" t="s">
        <v>134</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customHeight="1" outlineLevel="2" x14ac:dyDescent="0.35">
      <c r="A935" s="107"/>
      <c r="B935" s="98"/>
      <c r="C935" s="18"/>
      <c r="D935" s="18"/>
      <c r="E935" s="18"/>
      <c r="F935" s="14"/>
      <c r="G935" s="89"/>
      <c r="H935" s="89"/>
      <c r="I935" s="104"/>
      <c r="J935" s="104" t="s">
        <v>135</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customHeight="1" outlineLevel="2" x14ac:dyDescent="0.35">
      <c r="A936" s="107"/>
      <c r="B936" s="98"/>
      <c r="C936" s="18"/>
      <c r="D936" s="18"/>
      <c r="E936" s="18"/>
      <c r="F936" s="14"/>
      <c r="G936" s="89"/>
      <c r="H936" s="89"/>
      <c r="I936" s="104"/>
      <c r="J936" s="104" t="s">
        <v>136</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customHeight="1" outlineLevel="2" x14ac:dyDescent="0.35">
      <c r="A937" s="107"/>
      <c r="B937" s="98"/>
      <c r="C937" s="18"/>
      <c r="D937" s="18"/>
      <c r="E937" s="18"/>
      <c r="F937" s="14"/>
      <c r="G937" s="89"/>
      <c r="H937" s="89"/>
      <c r="I937" s="104"/>
      <c r="J937" s="104" t="s">
        <v>137</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customHeight="1" outlineLevel="2" x14ac:dyDescent="0.35">
      <c r="A938" s="107"/>
      <c r="B938" s="98"/>
      <c r="C938" s="18"/>
      <c r="D938" s="18"/>
      <c r="E938" s="18"/>
      <c r="F938" s="14"/>
      <c r="G938" s="89"/>
      <c r="H938" s="89"/>
      <c r="I938" s="104"/>
      <c r="J938" s="104" t="s">
        <v>138</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customHeight="1" outlineLevel="2" x14ac:dyDescent="0.35">
      <c r="A939" s="107"/>
      <c r="B939" s="98"/>
      <c r="C939" s="18"/>
      <c r="D939" s="18"/>
      <c r="E939" s="18"/>
      <c r="F939" s="14"/>
      <c r="G939" s="89"/>
      <c r="H939" s="89"/>
      <c r="I939" s="104"/>
      <c r="J939" s="104" t="s">
        <v>139</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customHeight="1" outlineLevel="2" x14ac:dyDescent="0.35">
      <c r="A940" s="107"/>
      <c r="B940" s="98"/>
      <c r="C940" s="18"/>
      <c r="D940" s="18"/>
      <c r="E940" s="18"/>
      <c r="F940" s="14"/>
      <c r="G940" s="89"/>
      <c r="H940" s="89"/>
      <c r="I940" s="104"/>
      <c r="J940" s="104" t="s">
        <v>140</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customHeight="1" outlineLevel="2" x14ac:dyDescent="0.35">
      <c r="A941" s="107"/>
      <c r="B941" s="98"/>
      <c r="C941" s="18"/>
      <c r="D941" s="18"/>
      <c r="E941" s="18"/>
      <c r="F941" s="14"/>
      <c r="G941" s="89"/>
      <c r="H941" s="89"/>
      <c r="I941" s="104"/>
      <c r="J941" s="104" t="s">
        <v>141</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customHeight="1" outlineLevel="2" x14ac:dyDescent="0.35">
      <c r="A942" s="107"/>
      <c r="B942" s="98"/>
      <c r="C942" s="18"/>
      <c r="D942" s="18"/>
      <c r="E942" s="18"/>
      <c r="F942" s="14"/>
      <c r="G942" s="89"/>
      <c r="H942" s="89"/>
      <c r="I942" s="104"/>
      <c r="J942" s="104" t="s">
        <v>142</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customHeight="1" outlineLevel="2" x14ac:dyDescent="0.35">
      <c r="A943" s="107"/>
      <c r="B943" s="98"/>
      <c r="C943" s="18"/>
      <c r="D943" s="18"/>
      <c r="E943" s="18"/>
      <c r="F943" s="14"/>
      <c r="G943" s="89"/>
      <c r="H943" s="89"/>
      <c r="I943" s="104" t="s">
        <v>793</v>
      </c>
      <c r="J943" s="104" t="s">
        <v>382</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customHeight="1" outlineLevel="2" x14ac:dyDescent="0.35">
      <c r="A944" s="107"/>
      <c r="B944" s="98"/>
      <c r="C944" s="18"/>
      <c r="D944" s="18"/>
      <c r="E944" s="18"/>
      <c r="F944" s="14"/>
      <c r="G944" s="89"/>
      <c r="H944" s="89"/>
      <c r="I944" s="104"/>
      <c r="J944" s="104" t="s">
        <v>134</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customHeight="1" outlineLevel="2" x14ac:dyDescent="0.35">
      <c r="A945" s="107"/>
      <c r="B945" s="98"/>
      <c r="C945" s="18"/>
      <c r="D945" s="18"/>
      <c r="E945" s="18"/>
      <c r="F945" s="14"/>
      <c r="G945" s="89"/>
      <c r="H945" s="89"/>
      <c r="I945" s="104"/>
      <c r="J945" s="104" t="s">
        <v>135</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customHeight="1" outlineLevel="2" x14ac:dyDescent="0.35">
      <c r="A946" s="107"/>
      <c r="B946" s="98"/>
      <c r="C946" s="18"/>
      <c r="D946" s="18"/>
      <c r="E946" s="18"/>
      <c r="F946" s="14"/>
      <c r="G946" s="89"/>
      <c r="H946" s="89"/>
      <c r="I946" s="104"/>
      <c r="J946" s="104" t="s">
        <v>136</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customHeight="1" outlineLevel="2" x14ac:dyDescent="0.35">
      <c r="A947" s="107"/>
      <c r="B947" s="98"/>
      <c r="C947" s="18"/>
      <c r="D947" s="18"/>
      <c r="E947" s="18"/>
      <c r="F947" s="14"/>
      <c r="G947" s="89"/>
      <c r="H947" s="89"/>
      <c r="I947" s="104"/>
      <c r="J947" s="104" t="s">
        <v>137</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customHeight="1" outlineLevel="2" x14ac:dyDescent="0.35">
      <c r="A948" s="107"/>
      <c r="B948" s="98"/>
      <c r="C948" s="18"/>
      <c r="D948" s="18"/>
      <c r="E948" s="18"/>
      <c r="F948" s="14"/>
      <c r="G948" s="89"/>
      <c r="H948" s="89"/>
      <c r="I948" s="104"/>
      <c r="J948" s="104" t="s">
        <v>138</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customHeight="1" outlineLevel="2" x14ac:dyDescent="0.35">
      <c r="A949" s="107"/>
      <c r="B949" s="98"/>
      <c r="C949" s="18"/>
      <c r="D949" s="18"/>
      <c r="E949" s="18"/>
      <c r="F949" s="14"/>
      <c r="G949" s="89"/>
      <c r="H949" s="89"/>
      <c r="I949" s="104"/>
      <c r="J949" s="104" t="s">
        <v>139</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customHeight="1" outlineLevel="2" x14ac:dyDescent="0.35">
      <c r="A950" s="107"/>
      <c r="B950" s="98"/>
      <c r="C950" s="18"/>
      <c r="D950" s="18"/>
      <c r="E950" s="18"/>
      <c r="F950" s="14"/>
      <c r="G950" s="89"/>
      <c r="H950" s="89"/>
      <c r="I950" s="104"/>
      <c r="J950" s="104" t="s">
        <v>140</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customHeight="1" outlineLevel="2" x14ac:dyDescent="0.35">
      <c r="A951" s="107"/>
      <c r="B951" s="98"/>
      <c r="C951" s="18"/>
      <c r="D951" s="18"/>
      <c r="E951" s="18"/>
      <c r="F951" s="14"/>
      <c r="G951" s="89"/>
      <c r="H951" s="89"/>
      <c r="I951" s="104"/>
      <c r="J951" s="104" t="s">
        <v>141</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customHeight="1" outlineLevel="2" x14ac:dyDescent="0.35">
      <c r="A952" s="107"/>
      <c r="B952" s="98"/>
      <c r="C952" s="18"/>
      <c r="D952" s="18"/>
      <c r="E952" s="18"/>
      <c r="F952" s="14"/>
      <c r="G952" s="89"/>
      <c r="H952" s="89"/>
      <c r="I952" s="104"/>
      <c r="J952" s="104" t="s">
        <v>142</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customHeight="1" outlineLevel="2" x14ac:dyDescent="0.35">
      <c r="A953" s="107"/>
      <c r="B953" s="98"/>
      <c r="C953" s="18"/>
      <c r="D953" s="18"/>
      <c r="E953" s="18"/>
      <c r="F953" s="14"/>
      <c r="G953" s="89"/>
      <c r="H953" s="89"/>
      <c r="I953" s="104" t="s">
        <v>794</v>
      </c>
      <c r="J953" s="104" t="s">
        <v>382</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customHeight="1" outlineLevel="2" x14ac:dyDescent="0.35">
      <c r="A954" s="107"/>
      <c r="B954" s="98"/>
      <c r="C954" s="18"/>
      <c r="D954" s="18"/>
      <c r="E954" s="18"/>
      <c r="F954" s="14"/>
      <c r="G954" s="89"/>
      <c r="H954" s="89"/>
      <c r="I954" s="104"/>
      <c r="J954" s="104" t="s">
        <v>134</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customHeight="1" outlineLevel="2" x14ac:dyDescent="0.35">
      <c r="A955" s="107"/>
      <c r="B955" s="98"/>
      <c r="C955" s="18"/>
      <c r="D955" s="18"/>
      <c r="E955" s="18"/>
      <c r="F955" s="14"/>
      <c r="G955" s="89"/>
      <c r="H955" s="89"/>
      <c r="I955" s="104"/>
      <c r="J955" s="104" t="s">
        <v>135</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customHeight="1" outlineLevel="2" x14ac:dyDescent="0.35">
      <c r="A956" s="107"/>
      <c r="B956" s="98"/>
      <c r="C956" s="18"/>
      <c r="D956" s="18"/>
      <c r="E956" s="18"/>
      <c r="F956" s="14"/>
      <c r="G956" s="89"/>
      <c r="H956" s="89"/>
      <c r="I956" s="104"/>
      <c r="J956" s="104" t="s">
        <v>136</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customHeight="1" outlineLevel="2" x14ac:dyDescent="0.35">
      <c r="A957" s="107"/>
      <c r="B957" s="98"/>
      <c r="C957" s="18"/>
      <c r="D957" s="18"/>
      <c r="E957" s="18"/>
      <c r="F957" s="14"/>
      <c r="G957" s="89"/>
      <c r="H957" s="89"/>
      <c r="I957" s="104"/>
      <c r="J957" s="104" t="s">
        <v>137</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customHeight="1" outlineLevel="2" x14ac:dyDescent="0.35">
      <c r="A958" s="107"/>
      <c r="B958" s="98"/>
      <c r="C958" s="18"/>
      <c r="D958" s="18"/>
      <c r="E958" s="18"/>
      <c r="F958" s="14"/>
      <c r="G958" s="89"/>
      <c r="H958" s="89"/>
      <c r="I958" s="104"/>
      <c r="J958" s="104" t="s">
        <v>138</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customHeight="1" outlineLevel="2" x14ac:dyDescent="0.35">
      <c r="A959" s="107"/>
      <c r="B959" s="98"/>
      <c r="C959" s="18"/>
      <c r="D959" s="18"/>
      <c r="E959" s="18"/>
      <c r="F959" s="14"/>
      <c r="G959" s="89"/>
      <c r="H959" s="89"/>
      <c r="I959" s="104"/>
      <c r="J959" s="104" t="s">
        <v>139</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customHeight="1" outlineLevel="2" x14ac:dyDescent="0.35">
      <c r="A960" s="107"/>
      <c r="B960" s="98"/>
      <c r="C960" s="18"/>
      <c r="D960" s="18"/>
      <c r="E960" s="18"/>
      <c r="F960" s="14"/>
      <c r="G960" s="89"/>
      <c r="H960" s="89"/>
      <c r="I960" s="104"/>
      <c r="J960" s="104" t="s">
        <v>140</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customHeight="1" outlineLevel="2" x14ac:dyDescent="0.35">
      <c r="A961" s="107"/>
      <c r="B961" s="98"/>
      <c r="C961" s="18"/>
      <c r="D961" s="18"/>
      <c r="E961" s="18"/>
      <c r="F961" s="14"/>
      <c r="G961" s="89"/>
      <c r="H961" s="89"/>
      <c r="I961" s="104"/>
      <c r="J961" s="104" t="s">
        <v>141</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customHeight="1" outlineLevel="2" x14ac:dyDescent="0.35">
      <c r="A962" s="107"/>
      <c r="B962" s="98"/>
      <c r="C962" s="18"/>
      <c r="D962" s="18"/>
      <c r="E962" s="18"/>
      <c r="F962" s="14"/>
      <c r="G962" s="89"/>
      <c r="H962" s="89"/>
      <c r="I962" s="104"/>
      <c r="J962" s="104" t="s">
        <v>142</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customHeight="1" outlineLevel="2" x14ac:dyDescent="0.35">
      <c r="A963" s="107"/>
      <c r="B963" s="98"/>
      <c r="C963" s="18"/>
      <c r="D963" s="18"/>
      <c r="E963" s="18"/>
      <c r="F963" s="14"/>
      <c r="G963" s="89"/>
      <c r="H963" s="89"/>
      <c r="I963" s="104" t="s">
        <v>795</v>
      </c>
      <c r="J963" s="104" t="s">
        <v>382</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customHeight="1" outlineLevel="2" x14ac:dyDescent="0.35">
      <c r="A964" s="107"/>
      <c r="B964" s="98"/>
      <c r="C964" s="18"/>
      <c r="D964" s="18"/>
      <c r="E964" s="18"/>
      <c r="F964" s="14"/>
      <c r="G964" s="89"/>
      <c r="H964" s="89"/>
      <c r="I964" s="104"/>
      <c r="J964" s="104" t="s">
        <v>134</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customHeight="1" outlineLevel="2" x14ac:dyDescent="0.35">
      <c r="A965" s="107"/>
      <c r="B965" s="98"/>
      <c r="C965" s="18"/>
      <c r="D965" s="18"/>
      <c r="E965" s="18"/>
      <c r="F965" s="14"/>
      <c r="G965" s="89"/>
      <c r="H965" s="89"/>
      <c r="I965" s="104"/>
      <c r="J965" s="104" t="s">
        <v>135</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customHeight="1" outlineLevel="2" x14ac:dyDescent="0.35">
      <c r="A966" s="107"/>
      <c r="B966" s="98"/>
      <c r="C966" s="18"/>
      <c r="D966" s="18"/>
      <c r="E966" s="18"/>
      <c r="F966" s="14"/>
      <c r="G966" s="89"/>
      <c r="H966" s="89"/>
      <c r="I966" s="104"/>
      <c r="J966" s="104" t="s">
        <v>136</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customHeight="1" outlineLevel="2" x14ac:dyDescent="0.35">
      <c r="A967" s="107"/>
      <c r="B967" s="98"/>
      <c r="C967" s="18"/>
      <c r="D967" s="18"/>
      <c r="E967" s="18"/>
      <c r="F967" s="14"/>
      <c r="G967" s="89"/>
      <c r="H967" s="89"/>
      <c r="I967" s="104"/>
      <c r="J967" s="104" t="s">
        <v>137</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customHeight="1" outlineLevel="2" x14ac:dyDescent="0.35">
      <c r="A968" s="107"/>
      <c r="B968" s="98"/>
      <c r="C968" s="18"/>
      <c r="D968" s="18"/>
      <c r="E968" s="18"/>
      <c r="F968" s="14"/>
      <c r="G968" s="89"/>
      <c r="H968" s="89"/>
      <c r="I968" s="104"/>
      <c r="J968" s="104" t="s">
        <v>138</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customHeight="1" outlineLevel="2" x14ac:dyDescent="0.35">
      <c r="A969" s="107"/>
      <c r="B969" s="98"/>
      <c r="C969" s="18"/>
      <c r="D969" s="18"/>
      <c r="E969" s="18"/>
      <c r="F969" s="14"/>
      <c r="G969" s="89"/>
      <c r="H969" s="89"/>
      <c r="I969" s="104"/>
      <c r="J969" s="104" t="s">
        <v>139</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customHeight="1" outlineLevel="2" x14ac:dyDescent="0.35">
      <c r="A970" s="107"/>
      <c r="B970" s="98"/>
      <c r="C970" s="18"/>
      <c r="D970" s="18"/>
      <c r="E970" s="18"/>
      <c r="F970" s="14"/>
      <c r="G970" s="89"/>
      <c r="H970" s="89"/>
      <c r="I970" s="104"/>
      <c r="J970" s="104" t="s">
        <v>140</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customHeight="1" outlineLevel="2" x14ac:dyDescent="0.35">
      <c r="A971" s="107"/>
      <c r="B971" s="98"/>
      <c r="C971" s="18"/>
      <c r="D971" s="18"/>
      <c r="E971" s="18"/>
      <c r="F971" s="14"/>
      <c r="G971" s="89"/>
      <c r="H971" s="89"/>
      <c r="I971" s="104"/>
      <c r="J971" s="104" t="s">
        <v>141</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customHeight="1" outlineLevel="2" x14ac:dyDescent="0.35">
      <c r="A972" s="107"/>
      <c r="B972" s="98"/>
      <c r="C972" s="18"/>
      <c r="D972" s="18"/>
      <c r="E972" s="18"/>
      <c r="F972" s="14"/>
      <c r="G972" s="89"/>
      <c r="H972" s="89"/>
      <c r="I972" s="104"/>
      <c r="J972" s="104" t="s">
        <v>142</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customHeight="1" outlineLevel="2" x14ac:dyDescent="0.35">
      <c r="A973" s="107"/>
      <c r="B973" s="98"/>
      <c r="C973" s="18"/>
      <c r="D973" s="18"/>
      <c r="E973" s="18"/>
      <c r="F973" s="14"/>
      <c r="G973" s="89"/>
      <c r="H973" s="89"/>
      <c r="I973" s="104" t="s">
        <v>796</v>
      </c>
      <c r="J973" s="104" t="s">
        <v>382</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customHeight="1" outlineLevel="2" x14ac:dyDescent="0.35">
      <c r="A974" s="107"/>
      <c r="B974" s="98"/>
      <c r="C974" s="18"/>
      <c r="D974" s="18"/>
      <c r="E974" s="18"/>
      <c r="F974" s="14"/>
      <c r="G974" s="89"/>
      <c r="H974" s="89"/>
      <c r="I974" s="104"/>
      <c r="J974" s="104" t="s">
        <v>134</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customHeight="1" outlineLevel="2" x14ac:dyDescent="0.35">
      <c r="A975" s="107"/>
      <c r="B975" s="98"/>
      <c r="C975" s="18"/>
      <c r="D975" s="18"/>
      <c r="E975" s="18"/>
      <c r="F975" s="14"/>
      <c r="G975" s="89"/>
      <c r="H975" s="89"/>
      <c r="I975" s="104"/>
      <c r="J975" s="104" t="s">
        <v>135</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customHeight="1" outlineLevel="2" x14ac:dyDescent="0.35">
      <c r="A976" s="107"/>
      <c r="B976" s="98"/>
      <c r="C976" s="18"/>
      <c r="D976" s="18"/>
      <c r="E976" s="18"/>
      <c r="F976" s="14"/>
      <c r="G976" s="89"/>
      <c r="H976" s="89"/>
      <c r="I976" s="104"/>
      <c r="J976" s="104" t="s">
        <v>136</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customHeight="1" outlineLevel="2" x14ac:dyDescent="0.35">
      <c r="A977" s="107"/>
      <c r="B977" s="98"/>
      <c r="C977" s="18"/>
      <c r="D977" s="18"/>
      <c r="E977" s="18"/>
      <c r="F977" s="14"/>
      <c r="G977" s="89"/>
      <c r="H977" s="89"/>
      <c r="I977" s="104"/>
      <c r="J977" s="104" t="s">
        <v>137</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customHeight="1" outlineLevel="2" x14ac:dyDescent="0.35">
      <c r="A978" s="107"/>
      <c r="B978" s="98"/>
      <c r="C978" s="18"/>
      <c r="D978" s="18"/>
      <c r="E978" s="18"/>
      <c r="F978" s="14"/>
      <c r="G978" s="89"/>
      <c r="H978" s="89"/>
      <c r="I978" s="104"/>
      <c r="J978" s="104" t="s">
        <v>138</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customHeight="1" outlineLevel="2" x14ac:dyDescent="0.35">
      <c r="A979" s="107"/>
      <c r="B979" s="98"/>
      <c r="C979" s="18"/>
      <c r="D979" s="18"/>
      <c r="E979" s="18"/>
      <c r="F979" s="14"/>
      <c r="G979" s="89"/>
      <c r="H979" s="89"/>
      <c r="I979" s="104"/>
      <c r="J979" s="104" t="s">
        <v>139</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customHeight="1" outlineLevel="2" x14ac:dyDescent="0.35">
      <c r="A980" s="107"/>
      <c r="B980" s="98"/>
      <c r="C980" s="18"/>
      <c r="D980" s="18"/>
      <c r="E980" s="18"/>
      <c r="F980" s="14"/>
      <c r="G980" s="89"/>
      <c r="H980" s="89"/>
      <c r="I980" s="104"/>
      <c r="J980" s="104" t="s">
        <v>140</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customHeight="1" outlineLevel="2" x14ac:dyDescent="0.35">
      <c r="A981" s="107"/>
      <c r="B981" s="98"/>
      <c r="C981" s="18"/>
      <c r="D981" s="18"/>
      <c r="E981" s="18"/>
      <c r="F981" s="14"/>
      <c r="G981" s="89"/>
      <c r="H981" s="89"/>
      <c r="I981" s="104"/>
      <c r="J981" s="104" t="s">
        <v>141</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customHeight="1" outlineLevel="2" x14ac:dyDescent="0.35">
      <c r="A982" s="107"/>
      <c r="B982" s="98"/>
      <c r="C982" s="18"/>
      <c r="D982" s="18"/>
      <c r="E982" s="18"/>
      <c r="F982" s="14"/>
      <c r="G982" s="89"/>
      <c r="H982" s="89"/>
      <c r="I982" s="104"/>
      <c r="J982" s="104" t="s">
        <v>142</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customHeight="1" outlineLevel="2" x14ac:dyDescent="0.35">
      <c r="A983" s="107"/>
      <c r="B983" s="98"/>
      <c r="C983" s="18"/>
      <c r="D983" s="18"/>
      <c r="E983" s="18"/>
      <c r="F983" s="14"/>
      <c r="G983" s="89"/>
      <c r="H983" s="89"/>
      <c r="I983" s="104" t="s">
        <v>797</v>
      </c>
      <c r="J983" s="104" t="s">
        <v>382</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customHeight="1" outlineLevel="2" x14ac:dyDescent="0.35">
      <c r="A984" s="107"/>
      <c r="B984" s="98"/>
      <c r="C984" s="18"/>
      <c r="D984" s="18"/>
      <c r="E984" s="18"/>
      <c r="F984" s="14"/>
      <c r="G984" s="89"/>
      <c r="H984" s="89"/>
      <c r="I984" s="104"/>
      <c r="J984" s="104" t="s">
        <v>134</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customHeight="1" outlineLevel="2" x14ac:dyDescent="0.35">
      <c r="A985" s="107"/>
      <c r="B985" s="98"/>
      <c r="C985" s="18"/>
      <c r="D985" s="18"/>
      <c r="E985" s="18"/>
      <c r="F985" s="14"/>
      <c r="G985" s="89"/>
      <c r="H985" s="89"/>
      <c r="I985" s="104"/>
      <c r="J985" s="104" t="s">
        <v>135</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customHeight="1" outlineLevel="2" x14ac:dyDescent="0.35">
      <c r="A986" s="107"/>
      <c r="B986" s="98"/>
      <c r="C986" s="18"/>
      <c r="D986" s="18"/>
      <c r="E986" s="18"/>
      <c r="F986" s="14"/>
      <c r="G986" s="89"/>
      <c r="H986" s="89"/>
      <c r="I986" s="104"/>
      <c r="J986" s="104" t="s">
        <v>136</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customHeight="1" outlineLevel="2" x14ac:dyDescent="0.35">
      <c r="A987" s="107"/>
      <c r="B987" s="98"/>
      <c r="C987" s="18"/>
      <c r="D987" s="18"/>
      <c r="E987" s="18"/>
      <c r="F987" s="14"/>
      <c r="G987" s="89"/>
      <c r="H987" s="89"/>
      <c r="I987" s="104"/>
      <c r="J987" s="104" t="s">
        <v>137</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customHeight="1" outlineLevel="2" x14ac:dyDescent="0.35">
      <c r="A988" s="107"/>
      <c r="B988" s="98"/>
      <c r="C988" s="18"/>
      <c r="D988" s="18"/>
      <c r="E988" s="18"/>
      <c r="F988" s="14"/>
      <c r="G988" s="89"/>
      <c r="H988" s="89"/>
      <c r="I988" s="104"/>
      <c r="J988" s="104" t="s">
        <v>138</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customHeight="1" outlineLevel="2" x14ac:dyDescent="0.35">
      <c r="A989" s="107"/>
      <c r="B989" s="98"/>
      <c r="C989" s="18"/>
      <c r="D989" s="18"/>
      <c r="E989" s="18"/>
      <c r="F989" s="14"/>
      <c r="G989" s="89"/>
      <c r="H989" s="89"/>
      <c r="I989" s="104"/>
      <c r="J989" s="104" t="s">
        <v>139</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customHeight="1" outlineLevel="2" x14ac:dyDescent="0.35">
      <c r="A990" s="107"/>
      <c r="B990" s="98"/>
      <c r="C990" s="18"/>
      <c r="D990" s="18"/>
      <c r="E990" s="18"/>
      <c r="F990" s="14"/>
      <c r="G990" s="89"/>
      <c r="H990" s="89"/>
      <c r="I990" s="104"/>
      <c r="J990" s="104" t="s">
        <v>140</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customHeight="1" outlineLevel="2" x14ac:dyDescent="0.35">
      <c r="A991" s="107"/>
      <c r="B991" s="98"/>
      <c r="C991" s="18"/>
      <c r="D991" s="18"/>
      <c r="E991" s="18"/>
      <c r="F991" s="14"/>
      <c r="G991" s="89"/>
      <c r="H991" s="89"/>
      <c r="I991" s="104"/>
      <c r="J991" s="104" t="s">
        <v>141</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customHeight="1" outlineLevel="2" x14ac:dyDescent="0.35">
      <c r="A992" s="107"/>
      <c r="B992" s="98"/>
      <c r="C992" s="18"/>
      <c r="D992" s="18"/>
      <c r="E992" s="18"/>
      <c r="F992" s="14"/>
      <c r="G992" s="89"/>
      <c r="H992" s="89"/>
      <c r="I992" s="104"/>
      <c r="J992" s="104" t="s">
        <v>142</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8"/>
      <c r="G1005" s="23"/>
      <c r="H1005" s="23"/>
      <c r="I1005" s="23"/>
      <c r="J1005" s="23"/>
      <c r="K1005" s="23"/>
      <c r="L1005" s="23"/>
      <c r="M1005" s="477"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8"/>
      <c r="G1006" s="18"/>
      <c r="H1006" s="18"/>
      <c r="I1006" s="18"/>
      <c r="J1006" s="18"/>
      <c r="K1006" s="18"/>
      <c r="L1006" s="23"/>
      <c r="M1006" s="477"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8"/>
      <c r="G1009" s="24"/>
      <c r="H1009" s="24"/>
      <c r="I1009" s="24"/>
      <c r="J1009" s="24"/>
      <c r="K1009" s="118" t="s">
        <v>156</v>
      </c>
      <c r="L1009" s="118" t="s">
        <v>215</v>
      </c>
      <c r="M1009" s="472" t="s">
        <v>193</v>
      </c>
      <c r="N1009" s="472" t="s">
        <v>372</v>
      </c>
      <c r="O1009" s="472" t="s">
        <v>371</v>
      </c>
      <c r="P1009" s="472"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152"/>
      <c r="H1010" s="153"/>
      <c r="I1010" s="125"/>
      <c r="J1010" s="125"/>
      <c r="K1010" s="514" t="s">
        <v>384</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104"/>
      <c r="H1011" s="104"/>
      <c r="I1011" s="89"/>
      <c r="J1011" s="89"/>
      <c r="K1011" s="515" t="s">
        <v>385</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customHeight="1" outlineLevel="1" x14ac:dyDescent="0.35">
      <c r="A1012" s="107"/>
      <c r="B1012" s="98"/>
      <c r="C1012" s="18"/>
      <c r="D1012" s="18"/>
      <c r="E1012" s="18"/>
      <c r="F1012" s="14"/>
      <c r="G1012" s="104"/>
      <c r="H1012" s="104"/>
      <c r="I1012" s="89"/>
      <c r="J1012" s="89"/>
      <c r="K1012" s="515" t="s">
        <v>386</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customHeight="1" outlineLevel="1" x14ac:dyDescent="0.35">
      <c r="A1013" s="107"/>
      <c r="B1013" s="98"/>
      <c r="C1013" s="18"/>
      <c r="D1013" s="18"/>
      <c r="E1013" s="18"/>
      <c r="F1013" s="14"/>
      <c r="G1013" s="104"/>
      <c r="H1013" s="104"/>
      <c r="I1013" s="89"/>
      <c r="J1013" s="89"/>
      <c r="K1013" s="515" t="s">
        <v>387</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customHeight="1" outlineLevel="1" x14ac:dyDescent="0.35">
      <c r="A1014" s="107"/>
      <c r="B1014" s="98"/>
      <c r="C1014" s="18"/>
      <c r="D1014" s="18"/>
      <c r="E1014" s="18"/>
      <c r="F1014" s="14"/>
      <c r="G1014" s="104"/>
      <c r="H1014" s="104"/>
      <c r="I1014" s="89"/>
      <c r="J1014" s="89"/>
      <c r="K1014" s="515" t="s">
        <v>388</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customHeight="1" outlineLevel="1" x14ac:dyDescent="0.35">
      <c r="A1015" s="107"/>
      <c r="B1015" s="98"/>
      <c r="C1015" s="18"/>
      <c r="D1015" s="18"/>
      <c r="E1015" s="18"/>
      <c r="F1015" s="14"/>
      <c r="G1015" s="104"/>
      <c r="H1015" s="104"/>
      <c r="I1015" s="89"/>
      <c r="J1015" s="89"/>
      <c r="K1015" s="515" t="s">
        <v>389</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customHeight="1" outlineLevel="1" x14ac:dyDescent="0.35">
      <c r="A1016" s="107"/>
      <c r="B1016" s="98"/>
      <c r="C1016" s="18"/>
      <c r="D1016" s="18"/>
      <c r="E1016" s="18"/>
      <c r="F1016" s="14"/>
      <c r="G1016" s="104"/>
      <c r="H1016" s="104"/>
      <c r="I1016" s="94"/>
      <c r="J1016" s="94"/>
      <c r="K1016" s="515" t="s">
        <v>390</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customHeight="1" outlineLevel="1" x14ac:dyDescent="0.35">
      <c r="A1017" s="107"/>
      <c r="B1017" s="98"/>
      <c r="C1017" s="18"/>
      <c r="D1017" s="18"/>
      <c r="E1017" s="18"/>
      <c r="F1017" s="14"/>
      <c r="G1017" s="104"/>
      <c r="H1017" s="104"/>
      <c r="I1017" s="94"/>
      <c r="J1017" s="94"/>
      <c r="K1017" s="515" t="s">
        <v>391</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customHeight="1" outlineLevel="1" x14ac:dyDescent="0.35">
      <c r="A1018" s="107"/>
      <c r="B1018" s="98"/>
      <c r="C1018" s="18"/>
      <c r="D1018" s="18"/>
      <c r="E1018" s="18"/>
      <c r="F1018" s="14"/>
      <c r="G1018" s="104"/>
      <c r="H1018" s="104"/>
      <c r="I1018" s="94"/>
      <c r="J1018" s="94"/>
      <c r="K1018" s="515" t="s">
        <v>392</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customHeight="1" outlineLevel="1" x14ac:dyDescent="0.35">
      <c r="A1019" s="107"/>
      <c r="B1019" s="98"/>
      <c r="C1019" s="18"/>
      <c r="D1019" s="18"/>
      <c r="E1019" s="18"/>
      <c r="F1019" s="14"/>
      <c r="G1019" s="129"/>
      <c r="H1019" s="129"/>
      <c r="I1019" s="128"/>
      <c r="J1019" s="128"/>
      <c r="K1019" s="516" t="s">
        <v>393</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5" t="s">
        <v>260</v>
      </c>
      <c r="G71" s="585"/>
      <c r="H71" s="102"/>
      <c r="I71" s="23"/>
      <c r="J71" s="102" t="s">
        <v>261</v>
      </c>
      <c r="K71" s="102"/>
      <c r="L71" s="102"/>
      <c r="M71" s="23"/>
      <c r="N71" s="102" t="s">
        <v>361</v>
      </c>
      <c r="O71" s="102"/>
      <c r="P71" s="102"/>
      <c r="Q71" s="23"/>
      <c r="R71" s="102" t="s">
        <v>263</v>
      </c>
      <c r="S71" s="102"/>
      <c r="T71" s="585"/>
      <c r="U71" s="23"/>
      <c r="V71" s="586" t="s">
        <v>264</v>
      </c>
      <c r="W71" s="23"/>
      <c r="X71" s="23"/>
      <c r="Y71" s="23"/>
      <c r="Z71" s="17"/>
      <c r="AA71" s="9"/>
      <c r="AB71" s="9"/>
      <c r="AC71" s="9"/>
    </row>
    <row r="72" spans="1:29" ht="14.15" customHeight="1" outlineLevel="1" x14ac:dyDescent="0.35">
      <c r="A72" s="7"/>
      <c r="B72" s="8"/>
      <c r="C72" s="18"/>
      <c r="D72" s="18"/>
      <c r="E72" s="18"/>
      <c r="F72" s="586"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6" t="s">
        <v>259</v>
      </c>
      <c r="W72" s="23"/>
      <c r="X72" s="23"/>
      <c r="Y72" s="23"/>
      <c r="Z72" s="17"/>
      <c r="AA72" s="9"/>
      <c r="AB72" s="9"/>
      <c r="AC72" s="9"/>
    </row>
    <row r="73" spans="1:29" ht="14.15"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15"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15"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9"/>
      <c r="F99" s="904"/>
      <c r="G99" s="24" t="s">
        <v>266</v>
      </c>
      <c r="H99" s="24"/>
      <c r="I99" s="24"/>
      <c r="J99" s="102" t="s">
        <v>362</v>
      </c>
      <c r="K99" s="102"/>
      <c r="L99" s="102"/>
      <c r="M99" s="591"/>
      <c r="N99" s="102" t="s">
        <v>363</v>
      </c>
      <c r="O99" s="102"/>
      <c r="P99" s="245"/>
      <c r="Q99" s="135"/>
      <c r="R99" s="245"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738</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739</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737</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1254</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0" t="s">
        <v>1256</v>
      </c>
      <c r="I60" s="901"/>
      <c r="J60" s="901"/>
      <c r="K60" s="901"/>
      <c r="L60" s="901"/>
      <c r="M60" s="901"/>
      <c r="N60" s="901"/>
      <c r="O60" s="901"/>
      <c r="P60" s="901"/>
      <c r="Q60" s="901"/>
      <c r="R60" s="901"/>
      <c r="S60" s="901"/>
      <c r="T60" s="902"/>
      <c r="U60" s="513"/>
      <c r="V60" s="513"/>
      <c r="W60" s="513"/>
      <c r="X60" s="513"/>
      <c r="Y60" s="513"/>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118"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6"/>
      <c r="H181" s="120" t="s">
        <v>1185</v>
      </c>
      <c r="I181" s="120" t="s">
        <v>1185</v>
      </c>
      <c r="J181" s="120" t="s">
        <v>1185</v>
      </c>
      <c r="K181" s="120" t="s">
        <v>1185</v>
      </c>
      <c r="L181" s="120" t="s">
        <v>1185</v>
      </c>
      <c r="M181" s="120" t="s">
        <v>1129</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49">
        <f>$O196</f>
        <v>80</v>
      </c>
      <c r="L196" s="249">
        <f t="shared" ref="L196:N212" si="7">$O196</f>
        <v>80</v>
      </c>
      <c r="M196" s="249">
        <f t="shared" si="7"/>
        <v>80</v>
      </c>
      <c r="N196" s="249">
        <f t="shared" si="7"/>
        <v>80</v>
      </c>
      <c r="O196" s="137">
        <v>80</v>
      </c>
      <c r="P196" s="137">
        <v>0</v>
      </c>
      <c r="Q196" s="137">
        <v>0</v>
      </c>
      <c r="R196" s="137">
        <v>0</v>
      </c>
      <c r="S196" s="137">
        <v>0</v>
      </c>
      <c r="T196" s="89"/>
      <c r="U196" s="104" t="s">
        <v>382</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134</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135</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136</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137</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138</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49">
        <f t="shared" si="12"/>
        <v>80</v>
      </c>
      <c r="L202" s="249">
        <f t="shared" si="7"/>
        <v>80</v>
      </c>
      <c r="M202" s="249">
        <f t="shared" si="7"/>
        <v>80</v>
      </c>
      <c r="N202" s="249">
        <f t="shared" si="7"/>
        <v>80</v>
      </c>
      <c r="O202" s="137">
        <v>80</v>
      </c>
      <c r="P202" s="137">
        <v>0</v>
      </c>
      <c r="Q202" s="137">
        <v>0</v>
      </c>
      <c r="R202" s="137">
        <v>0</v>
      </c>
      <c r="S202" s="137">
        <v>0</v>
      </c>
      <c r="T202" s="89"/>
      <c r="U202" s="104" t="s">
        <v>139</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49">
        <f t="shared" si="12"/>
        <v>80</v>
      </c>
      <c r="L203" s="249">
        <f t="shared" si="7"/>
        <v>80</v>
      </c>
      <c r="M203" s="249">
        <f t="shared" si="7"/>
        <v>80</v>
      </c>
      <c r="N203" s="249">
        <f t="shared" si="7"/>
        <v>80</v>
      </c>
      <c r="O203" s="137">
        <v>80</v>
      </c>
      <c r="P203" s="137">
        <v>0</v>
      </c>
      <c r="Q203" s="137">
        <v>0</v>
      </c>
      <c r="R203" s="137">
        <v>0</v>
      </c>
      <c r="S203" s="137">
        <v>0</v>
      </c>
      <c r="T203" s="89"/>
      <c r="U203" s="104" t="s">
        <v>140</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49">
        <f t="shared" si="12"/>
        <v>80</v>
      </c>
      <c r="L204" s="249">
        <f t="shared" si="7"/>
        <v>80</v>
      </c>
      <c r="M204" s="249">
        <f t="shared" si="7"/>
        <v>80</v>
      </c>
      <c r="N204" s="249">
        <f t="shared" si="7"/>
        <v>80</v>
      </c>
      <c r="O204" s="137">
        <v>80</v>
      </c>
      <c r="P204" s="137">
        <v>0</v>
      </c>
      <c r="Q204" s="137">
        <v>0</v>
      </c>
      <c r="R204" s="137">
        <v>0</v>
      </c>
      <c r="S204" s="137">
        <v>0</v>
      </c>
      <c r="T204" s="89"/>
      <c r="U204" s="104" t="s">
        <v>141</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49">
        <f t="shared" si="12"/>
        <v>80</v>
      </c>
      <c r="L205" s="249">
        <f t="shared" si="7"/>
        <v>80</v>
      </c>
      <c r="M205" s="249">
        <f t="shared" si="7"/>
        <v>80</v>
      </c>
      <c r="N205" s="249">
        <f t="shared" si="7"/>
        <v>80</v>
      </c>
      <c r="O205" s="137">
        <v>80</v>
      </c>
      <c r="P205" s="137">
        <v>0</v>
      </c>
      <c r="Q205" s="137">
        <v>0</v>
      </c>
      <c r="R205" s="137">
        <v>0</v>
      </c>
      <c r="S205" s="137">
        <v>0</v>
      </c>
      <c r="T205" s="89"/>
      <c r="U205" s="104" t="s">
        <v>142</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hidden="1" customHeight="1" outlineLevel="2" x14ac:dyDescent="0.35">
      <c r="A206" s="107"/>
      <c r="B206" s="98"/>
      <c r="C206" s="18"/>
      <c r="D206" s="18"/>
      <c r="E206" s="18"/>
      <c r="F206" s="14"/>
      <c r="G206" s="89"/>
      <c r="H206" s="89"/>
      <c r="I206" s="104" t="s">
        <v>397</v>
      </c>
      <c r="J206" s="104" t="s">
        <v>384</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382</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hidden="1" customHeight="1" outlineLevel="2" x14ac:dyDescent="0.35">
      <c r="A207" s="107"/>
      <c r="B207" s="98"/>
      <c r="C207" s="18"/>
      <c r="D207" s="18"/>
      <c r="E207" s="18"/>
      <c r="F207" s="14"/>
      <c r="G207" s="89"/>
      <c r="H207" s="89"/>
      <c r="I207" s="104"/>
      <c r="J207" s="104" t="s">
        <v>385</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134</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hidden="1" customHeight="1" outlineLevel="2" x14ac:dyDescent="0.35">
      <c r="A208" s="107"/>
      <c r="B208" s="98"/>
      <c r="C208" s="18"/>
      <c r="D208" s="18"/>
      <c r="E208" s="18"/>
      <c r="F208" s="14"/>
      <c r="G208" s="89"/>
      <c r="H208" s="89"/>
      <c r="I208" s="104"/>
      <c r="J208" s="104" t="s">
        <v>386</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135</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hidden="1" customHeight="1" outlineLevel="2" x14ac:dyDescent="0.35">
      <c r="A209" s="107"/>
      <c r="B209" s="98"/>
      <c r="C209" s="18"/>
      <c r="D209" s="18"/>
      <c r="E209" s="18"/>
      <c r="F209" s="14"/>
      <c r="G209" s="89"/>
      <c r="H209" s="89"/>
      <c r="I209" s="104"/>
      <c r="J209" s="104" t="s">
        <v>387</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136</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hidden="1" customHeight="1" outlineLevel="2" x14ac:dyDescent="0.35">
      <c r="A210" s="107"/>
      <c r="B210" s="98"/>
      <c r="C210" s="18"/>
      <c r="D210" s="18"/>
      <c r="E210" s="18"/>
      <c r="F210" s="14"/>
      <c r="G210" s="89"/>
      <c r="H210" s="89"/>
      <c r="I210" s="104"/>
      <c r="J210" s="104" t="s">
        <v>388</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137</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hidden="1" customHeight="1" outlineLevel="2" x14ac:dyDescent="0.35">
      <c r="A211" s="107"/>
      <c r="B211" s="98"/>
      <c r="C211" s="18"/>
      <c r="D211" s="18"/>
      <c r="E211" s="18"/>
      <c r="F211" s="14"/>
      <c r="G211" s="89"/>
      <c r="H211" s="89"/>
      <c r="I211" s="104"/>
      <c r="J211" s="104" t="s">
        <v>389</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138</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hidden="1" customHeight="1" outlineLevel="2" x14ac:dyDescent="0.35">
      <c r="A212" s="107"/>
      <c r="B212" s="98"/>
      <c r="C212" s="18"/>
      <c r="D212" s="18"/>
      <c r="E212" s="18"/>
      <c r="F212" s="14"/>
      <c r="G212" s="89"/>
      <c r="H212" s="89"/>
      <c r="I212" s="104"/>
      <c r="J212" s="104" t="s">
        <v>390</v>
      </c>
      <c r="K212" s="249">
        <f t="shared" si="12"/>
        <v>80</v>
      </c>
      <c r="L212" s="249">
        <f t="shared" si="7"/>
        <v>80</v>
      </c>
      <c r="M212" s="249">
        <f t="shared" si="7"/>
        <v>80</v>
      </c>
      <c r="N212" s="249">
        <f t="shared" si="7"/>
        <v>80</v>
      </c>
      <c r="O212" s="137">
        <v>80</v>
      </c>
      <c r="P212" s="137">
        <v>0</v>
      </c>
      <c r="Q212" s="137">
        <v>0</v>
      </c>
      <c r="R212" s="137">
        <v>0</v>
      </c>
      <c r="S212" s="137">
        <v>0</v>
      </c>
      <c r="T212" s="89"/>
      <c r="U212" s="104" t="s">
        <v>139</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hidden="1" customHeight="1" outlineLevel="2" x14ac:dyDescent="0.35">
      <c r="A213" s="107"/>
      <c r="B213" s="98"/>
      <c r="C213" s="18"/>
      <c r="D213" s="18"/>
      <c r="E213" s="18"/>
      <c r="F213" s="14"/>
      <c r="G213" s="89"/>
      <c r="H213" s="89"/>
      <c r="I213" s="104"/>
      <c r="J213" s="104" t="s">
        <v>391</v>
      </c>
      <c r="K213" s="249">
        <f t="shared" si="12"/>
        <v>80</v>
      </c>
      <c r="L213" s="249">
        <f t="shared" si="12"/>
        <v>80</v>
      </c>
      <c r="M213" s="249">
        <f t="shared" si="12"/>
        <v>80</v>
      </c>
      <c r="N213" s="249">
        <f t="shared" si="12"/>
        <v>80</v>
      </c>
      <c r="O213" s="137">
        <v>80</v>
      </c>
      <c r="P213" s="137">
        <v>0</v>
      </c>
      <c r="Q213" s="137">
        <v>0</v>
      </c>
      <c r="R213" s="137">
        <v>0</v>
      </c>
      <c r="S213" s="137">
        <v>0</v>
      </c>
      <c r="T213" s="89"/>
      <c r="U213" s="104" t="s">
        <v>140</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hidden="1" customHeight="1" outlineLevel="2" x14ac:dyDescent="0.35">
      <c r="A214" s="107"/>
      <c r="B214" s="98"/>
      <c r="C214" s="18"/>
      <c r="D214" s="18"/>
      <c r="E214" s="18"/>
      <c r="F214" s="14"/>
      <c r="G214" s="89"/>
      <c r="H214" s="89"/>
      <c r="I214" s="104"/>
      <c r="J214" s="104" t="s">
        <v>392</v>
      </c>
      <c r="K214" s="249">
        <f t="shared" si="12"/>
        <v>80</v>
      </c>
      <c r="L214" s="249">
        <f t="shared" si="12"/>
        <v>80</v>
      </c>
      <c r="M214" s="249">
        <f t="shared" si="12"/>
        <v>80</v>
      </c>
      <c r="N214" s="249">
        <f t="shared" si="12"/>
        <v>80</v>
      </c>
      <c r="O214" s="137">
        <v>80</v>
      </c>
      <c r="P214" s="137">
        <v>0</v>
      </c>
      <c r="Q214" s="137">
        <v>0</v>
      </c>
      <c r="R214" s="137">
        <v>0</v>
      </c>
      <c r="S214" s="137">
        <v>0</v>
      </c>
      <c r="T214" s="89"/>
      <c r="U214" s="104" t="s">
        <v>141</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hidden="1" customHeight="1" outlineLevel="2" x14ac:dyDescent="0.35">
      <c r="A215" s="107"/>
      <c r="B215" s="98"/>
      <c r="C215" s="18"/>
      <c r="D215" s="18"/>
      <c r="E215" s="18"/>
      <c r="F215" s="14"/>
      <c r="G215" s="89"/>
      <c r="H215" s="89"/>
      <c r="I215" s="104"/>
      <c r="J215" s="104" t="s">
        <v>393</v>
      </c>
      <c r="K215" s="249">
        <f t="shared" si="12"/>
        <v>80</v>
      </c>
      <c r="L215" s="249">
        <f t="shared" si="12"/>
        <v>80</v>
      </c>
      <c r="M215" s="249">
        <f t="shared" si="12"/>
        <v>80</v>
      </c>
      <c r="N215" s="249">
        <f t="shared" si="12"/>
        <v>80</v>
      </c>
      <c r="O215" s="137">
        <v>80</v>
      </c>
      <c r="P215" s="137">
        <v>0</v>
      </c>
      <c r="Q215" s="137">
        <v>0</v>
      </c>
      <c r="R215" s="137">
        <v>0</v>
      </c>
      <c r="S215" s="137">
        <v>0</v>
      </c>
      <c r="T215" s="89"/>
      <c r="U215" s="104" t="s">
        <v>142</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hidden="1" customHeight="1" outlineLevel="2" x14ac:dyDescent="0.35">
      <c r="A216" s="107"/>
      <c r="B216" s="98"/>
      <c r="C216" s="18"/>
      <c r="D216" s="18"/>
      <c r="E216" s="18"/>
      <c r="F216" s="14"/>
      <c r="G216" s="89"/>
      <c r="H216" s="89"/>
      <c r="I216" s="104" t="s">
        <v>790</v>
      </c>
      <c r="J216" s="104" t="s">
        <v>384</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382</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c r="J217" s="104" t="s">
        <v>385</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134</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386</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135</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387</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136</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388</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137</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389</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138</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390</v>
      </c>
      <c r="K222" s="249">
        <f t="shared" si="12"/>
        <v>80</v>
      </c>
      <c r="L222" s="249">
        <f t="shared" si="12"/>
        <v>80</v>
      </c>
      <c r="M222" s="249">
        <f t="shared" si="12"/>
        <v>80</v>
      </c>
      <c r="N222" s="249">
        <f t="shared" si="12"/>
        <v>80</v>
      </c>
      <c r="O222" s="137">
        <v>80</v>
      </c>
      <c r="P222" s="137">
        <v>0</v>
      </c>
      <c r="Q222" s="137">
        <v>0</v>
      </c>
      <c r="R222" s="137">
        <v>0</v>
      </c>
      <c r="S222" s="137">
        <v>0</v>
      </c>
      <c r="T222" s="89"/>
      <c r="U222" s="104" t="s">
        <v>139</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391</v>
      </c>
      <c r="K223" s="249">
        <f t="shared" si="12"/>
        <v>80</v>
      </c>
      <c r="L223" s="249">
        <f t="shared" si="12"/>
        <v>80</v>
      </c>
      <c r="M223" s="249">
        <f t="shared" si="12"/>
        <v>80</v>
      </c>
      <c r="N223" s="249">
        <f t="shared" si="12"/>
        <v>80</v>
      </c>
      <c r="O223" s="137">
        <v>80</v>
      </c>
      <c r="P223" s="137">
        <v>0</v>
      </c>
      <c r="Q223" s="137">
        <v>0</v>
      </c>
      <c r="R223" s="137">
        <v>0</v>
      </c>
      <c r="S223" s="137">
        <v>0</v>
      </c>
      <c r="T223" s="89"/>
      <c r="U223" s="104" t="s">
        <v>140</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392</v>
      </c>
      <c r="K224" s="249">
        <f t="shared" si="12"/>
        <v>80</v>
      </c>
      <c r="L224" s="249">
        <f t="shared" si="12"/>
        <v>80</v>
      </c>
      <c r="M224" s="249">
        <f t="shared" si="12"/>
        <v>80</v>
      </c>
      <c r="N224" s="249">
        <f t="shared" si="12"/>
        <v>80</v>
      </c>
      <c r="O224" s="137">
        <v>80</v>
      </c>
      <c r="P224" s="137">
        <v>0</v>
      </c>
      <c r="Q224" s="137">
        <v>0</v>
      </c>
      <c r="R224" s="137">
        <v>0</v>
      </c>
      <c r="S224" s="137">
        <v>0</v>
      </c>
      <c r="T224" s="89"/>
      <c r="U224" s="104" t="s">
        <v>141</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393</v>
      </c>
      <c r="K225" s="249">
        <f t="shared" si="12"/>
        <v>80</v>
      </c>
      <c r="L225" s="249">
        <f t="shared" si="12"/>
        <v>80</v>
      </c>
      <c r="M225" s="249">
        <f t="shared" si="12"/>
        <v>80</v>
      </c>
      <c r="N225" s="249">
        <f t="shared" si="12"/>
        <v>80</v>
      </c>
      <c r="O225" s="137">
        <v>80</v>
      </c>
      <c r="P225" s="137">
        <v>0</v>
      </c>
      <c r="Q225" s="137">
        <v>0</v>
      </c>
      <c r="R225" s="137">
        <v>0</v>
      </c>
      <c r="S225" s="137">
        <v>0</v>
      </c>
      <c r="T225" s="89"/>
      <c r="U225" s="104" t="s">
        <v>142</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t="s">
        <v>791</v>
      </c>
      <c r="J226" s="104" t="s">
        <v>384</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382</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c r="J227" s="104" t="s">
        <v>385</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134</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386</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135</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387</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136</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388</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137</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389</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138</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390</v>
      </c>
      <c r="K232" s="249">
        <f t="shared" si="13"/>
        <v>80</v>
      </c>
      <c r="L232" s="249">
        <f t="shared" si="13"/>
        <v>80</v>
      </c>
      <c r="M232" s="249">
        <f t="shared" si="13"/>
        <v>80</v>
      </c>
      <c r="N232" s="249">
        <f t="shared" si="13"/>
        <v>80</v>
      </c>
      <c r="O232" s="137">
        <v>80</v>
      </c>
      <c r="P232" s="137">
        <v>0</v>
      </c>
      <c r="Q232" s="137">
        <v>0</v>
      </c>
      <c r="R232" s="137">
        <v>0</v>
      </c>
      <c r="S232" s="137">
        <v>0</v>
      </c>
      <c r="T232" s="89"/>
      <c r="U232" s="104" t="s">
        <v>139</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391</v>
      </c>
      <c r="K233" s="249">
        <f t="shared" si="13"/>
        <v>80</v>
      </c>
      <c r="L233" s="249">
        <f t="shared" si="13"/>
        <v>80</v>
      </c>
      <c r="M233" s="249">
        <f t="shared" si="13"/>
        <v>80</v>
      </c>
      <c r="N233" s="249">
        <f t="shared" si="13"/>
        <v>80</v>
      </c>
      <c r="O233" s="137">
        <v>80</v>
      </c>
      <c r="P233" s="137">
        <v>0</v>
      </c>
      <c r="Q233" s="137">
        <v>0</v>
      </c>
      <c r="R233" s="137">
        <v>0</v>
      </c>
      <c r="S233" s="137">
        <v>0</v>
      </c>
      <c r="T233" s="89"/>
      <c r="U233" s="104" t="s">
        <v>140</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392</v>
      </c>
      <c r="K234" s="249">
        <f t="shared" si="13"/>
        <v>80</v>
      </c>
      <c r="L234" s="249">
        <f t="shared" si="13"/>
        <v>80</v>
      </c>
      <c r="M234" s="249">
        <f t="shared" si="13"/>
        <v>80</v>
      </c>
      <c r="N234" s="249">
        <f t="shared" si="13"/>
        <v>80</v>
      </c>
      <c r="O234" s="137">
        <v>80</v>
      </c>
      <c r="P234" s="137">
        <v>0</v>
      </c>
      <c r="Q234" s="137">
        <v>0</v>
      </c>
      <c r="R234" s="137">
        <v>0</v>
      </c>
      <c r="S234" s="137">
        <v>0</v>
      </c>
      <c r="T234" s="89"/>
      <c r="U234" s="104" t="s">
        <v>141</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393</v>
      </c>
      <c r="K235" s="249">
        <f t="shared" si="13"/>
        <v>80</v>
      </c>
      <c r="L235" s="249">
        <f t="shared" si="13"/>
        <v>80</v>
      </c>
      <c r="M235" s="249">
        <f t="shared" si="13"/>
        <v>80</v>
      </c>
      <c r="N235" s="249">
        <f t="shared" si="13"/>
        <v>80</v>
      </c>
      <c r="O235" s="137">
        <v>80</v>
      </c>
      <c r="P235" s="137">
        <v>0</v>
      </c>
      <c r="Q235" s="137">
        <v>0</v>
      </c>
      <c r="R235" s="137">
        <v>0</v>
      </c>
      <c r="S235" s="137">
        <v>0</v>
      </c>
      <c r="T235" s="89"/>
      <c r="U235" s="104" t="s">
        <v>142</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t="s">
        <v>792</v>
      </c>
      <c r="J236" s="104" t="s">
        <v>384</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382</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c r="J237" s="104" t="s">
        <v>385</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134</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386</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135</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387</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136</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388</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137</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389</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138</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390</v>
      </c>
      <c r="K242" s="249">
        <f t="shared" si="13"/>
        <v>80</v>
      </c>
      <c r="L242" s="249">
        <f t="shared" si="13"/>
        <v>80</v>
      </c>
      <c r="M242" s="249">
        <f t="shared" si="13"/>
        <v>80</v>
      </c>
      <c r="N242" s="249">
        <f t="shared" si="13"/>
        <v>80</v>
      </c>
      <c r="O242" s="137">
        <v>80</v>
      </c>
      <c r="P242" s="137">
        <v>0</v>
      </c>
      <c r="Q242" s="137">
        <v>0</v>
      </c>
      <c r="R242" s="137">
        <v>0</v>
      </c>
      <c r="S242" s="137">
        <v>0</v>
      </c>
      <c r="T242" s="89"/>
      <c r="U242" s="104" t="s">
        <v>139</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391</v>
      </c>
      <c r="K243" s="249">
        <f t="shared" si="13"/>
        <v>80</v>
      </c>
      <c r="L243" s="249">
        <f t="shared" si="13"/>
        <v>80</v>
      </c>
      <c r="M243" s="249">
        <f t="shared" si="13"/>
        <v>80</v>
      </c>
      <c r="N243" s="249">
        <f t="shared" si="13"/>
        <v>80</v>
      </c>
      <c r="O243" s="137">
        <v>80</v>
      </c>
      <c r="P243" s="137">
        <v>0</v>
      </c>
      <c r="Q243" s="137">
        <v>0</v>
      </c>
      <c r="R243" s="137">
        <v>0</v>
      </c>
      <c r="S243" s="137">
        <v>0</v>
      </c>
      <c r="T243" s="89"/>
      <c r="U243" s="104" t="s">
        <v>140</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392</v>
      </c>
      <c r="K244" s="249">
        <f t="shared" si="13"/>
        <v>80</v>
      </c>
      <c r="L244" s="249">
        <f t="shared" si="13"/>
        <v>80</v>
      </c>
      <c r="M244" s="249">
        <f t="shared" si="13"/>
        <v>80</v>
      </c>
      <c r="N244" s="249">
        <f t="shared" si="13"/>
        <v>80</v>
      </c>
      <c r="O244" s="137">
        <v>80</v>
      </c>
      <c r="P244" s="137">
        <v>0</v>
      </c>
      <c r="Q244" s="137">
        <v>0</v>
      </c>
      <c r="R244" s="137">
        <v>0</v>
      </c>
      <c r="S244" s="137">
        <v>0</v>
      </c>
      <c r="T244" s="89"/>
      <c r="U244" s="104" t="s">
        <v>141</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393</v>
      </c>
      <c r="K245" s="249">
        <f t="shared" si="13"/>
        <v>80</v>
      </c>
      <c r="L245" s="249">
        <f t="shared" si="13"/>
        <v>80</v>
      </c>
      <c r="M245" s="249">
        <f t="shared" si="13"/>
        <v>80</v>
      </c>
      <c r="N245" s="249">
        <f t="shared" si="13"/>
        <v>80</v>
      </c>
      <c r="O245" s="137">
        <v>80</v>
      </c>
      <c r="P245" s="137">
        <v>0</v>
      </c>
      <c r="Q245" s="137">
        <v>0</v>
      </c>
      <c r="R245" s="137">
        <v>0</v>
      </c>
      <c r="S245" s="137">
        <v>0</v>
      </c>
      <c r="T245" s="89"/>
      <c r="U245" s="104" t="s">
        <v>142</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t="s">
        <v>793</v>
      </c>
      <c r="J246" s="104" t="s">
        <v>384</v>
      </c>
      <c r="K246" s="249">
        <f t="shared" si="13"/>
        <v>80</v>
      </c>
      <c r="L246" s="249">
        <f t="shared" si="13"/>
        <v>80</v>
      </c>
      <c r="M246" s="249">
        <f t="shared" si="13"/>
        <v>80</v>
      </c>
      <c r="N246" s="249">
        <f t="shared" si="13"/>
        <v>80</v>
      </c>
      <c r="O246" s="137">
        <v>80</v>
      </c>
      <c r="P246" s="137">
        <v>0</v>
      </c>
      <c r="Q246" s="137">
        <v>0</v>
      </c>
      <c r="R246" s="137">
        <v>0</v>
      </c>
      <c r="S246" s="137">
        <v>0</v>
      </c>
      <c r="T246" s="89"/>
      <c r="U246" s="104" t="s">
        <v>382</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c r="J247" s="104" t="s">
        <v>385</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134</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386</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135</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387</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136</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388</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137</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389</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138</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390</v>
      </c>
      <c r="K252" s="249">
        <f t="shared" si="13"/>
        <v>80</v>
      </c>
      <c r="L252" s="249">
        <f t="shared" si="13"/>
        <v>80</v>
      </c>
      <c r="M252" s="249">
        <f t="shared" si="13"/>
        <v>80</v>
      </c>
      <c r="N252" s="249">
        <f t="shared" si="13"/>
        <v>80</v>
      </c>
      <c r="O252" s="137">
        <v>80</v>
      </c>
      <c r="P252" s="137">
        <v>0</v>
      </c>
      <c r="Q252" s="137">
        <v>0</v>
      </c>
      <c r="R252" s="137">
        <v>0</v>
      </c>
      <c r="S252" s="137">
        <v>0</v>
      </c>
      <c r="T252" s="89"/>
      <c r="U252" s="104" t="s">
        <v>139</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391</v>
      </c>
      <c r="K253" s="249">
        <f t="shared" si="13"/>
        <v>80</v>
      </c>
      <c r="L253" s="249">
        <f t="shared" si="13"/>
        <v>80</v>
      </c>
      <c r="M253" s="249">
        <f t="shared" si="13"/>
        <v>80</v>
      </c>
      <c r="N253" s="249">
        <f t="shared" si="13"/>
        <v>80</v>
      </c>
      <c r="O253" s="137">
        <v>80</v>
      </c>
      <c r="P253" s="137">
        <v>0</v>
      </c>
      <c r="Q253" s="137">
        <v>0</v>
      </c>
      <c r="R253" s="137">
        <v>0</v>
      </c>
      <c r="S253" s="137">
        <v>0</v>
      </c>
      <c r="T253" s="89"/>
      <c r="U253" s="104" t="s">
        <v>140</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392</v>
      </c>
      <c r="K254" s="249">
        <f t="shared" si="13"/>
        <v>80</v>
      </c>
      <c r="L254" s="249">
        <f t="shared" si="13"/>
        <v>80</v>
      </c>
      <c r="M254" s="249">
        <f t="shared" si="13"/>
        <v>80</v>
      </c>
      <c r="N254" s="249">
        <f t="shared" si="13"/>
        <v>80</v>
      </c>
      <c r="O254" s="137">
        <v>80</v>
      </c>
      <c r="P254" s="137">
        <v>0</v>
      </c>
      <c r="Q254" s="137">
        <v>0</v>
      </c>
      <c r="R254" s="137">
        <v>0</v>
      </c>
      <c r="S254" s="137">
        <v>0</v>
      </c>
      <c r="T254" s="89"/>
      <c r="U254" s="104" t="s">
        <v>141</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393</v>
      </c>
      <c r="K255" s="249">
        <f t="shared" si="13"/>
        <v>80</v>
      </c>
      <c r="L255" s="249">
        <f t="shared" si="13"/>
        <v>80</v>
      </c>
      <c r="M255" s="249">
        <f t="shared" si="13"/>
        <v>80</v>
      </c>
      <c r="N255" s="249">
        <f t="shared" si="13"/>
        <v>80</v>
      </c>
      <c r="O255" s="137">
        <v>80</v>
      </c>
      <c r="P255" s="137">
        <v>0</v>
      </c>
      <c r="Q255" s="137">
        <v>0</v>
      </c>
      <c r="R255" s="137">
        <v>0</v>
      </c>
      <c r="S255" s="137">
        <v>0</v>
      </c>
      <c r="T255" s="89"/>
      <c r="U255" s="104" t="s">
        <v>142</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t="s">
        <v>794</v>
      </c>
      <c r="J256" s="104" t="s">
        <v>384</v>
      </c>
      <c r="K256" s="249">
        <f t="shared" si="13"/>
        <v>80</v>
      </c>
      <c r="L256" s="249">
        <f t="shared" si="13"/>
        <v>80</v>
      </c>
      <c r="M256" s="249">
        <f t="shared" si="13"/>
        <v>80</v>
      </c>
      <c r="N256" s="249">
        <f t="shared" si="13"/>
        <v>80</v>
      </c>
      <c r="O256" s="137">
        <v>80</v>
      </c>
      <c r="P256" s="137">
        <v>0</v>
      </c>
      <c r="Q256" s="137">
        <v>0</v>
      </c>
      <c r="R256" s="137">
        <v>0</v>
      </c>
      <c r="S256" s="137">
        <v>0</v>
      </c>
      <c r="T256" s="89"/>
      <c r="U256" s="104" t="s">
        <v>382</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c r="J257" s="104" t="s">
        <v>385</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134</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386</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135</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387</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136</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388</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137</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389</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138</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390</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139</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391</v>
      </c>
      <c r="K263" s="249">
        <f t="shared" si="18"/>
        <v>80</v>
      </c>
      <c r="L263" s="249">
        <f t="shared" si="18"/>
        <v>80</v>
      </c>
      <c r="M263" s="249">
        <f t="shared" si="18"/>
        <v>80</v>
      </c>
      <c r="N263" s="249">
        <f t="shared" si="18"/>
        <v>80</v>
      </c>
      <c r="O263" s="137">
        <v>80</v>
      </c>
      <c r="P263" s="137">
        <v>0</v>
      </c>
      <c r="Q263" s="137">
        <v>0</v>
      </c>
      <c r="R263" s="137">
        <v>0</v>
      </c>
      <c r="S263" s="137">
        <v>0</v>
      </c>
      <c r="T263" s="89"/>
      <c r="U263" s="104" t="s">
        <v>140</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392</v>
      </c>
      <c r="K264" s="249">
        <f t="shared" si="18"/>
        <v>80</v>
      </c>
      <c r="L264" s="249">
        <f t="shared" si="18"/>
        <v>80</v>
      </c>
      <c r="M264" s="249">
        <f t="shared" si="18"/>
        <v>80</v>
      </c>
      <c r="N264" s="249">
        <f t="shared" si="18"/>
        <v>80</v>
      </c>
      <c r="O264" s="137">
        <v>80</v>
      </c>
      <c r="P264" s="137">
        <v>0</v>
      </c>
      <c r="Q264" s="137">
        <v>0</v>
      </c>
      <c r="R264" s="137">
        <v>0</v>
      </c>
      <c r="S264" s="137">
        <v>0</v>
      </c>
      <c r="T264" s="89"/>
      <c r="U264" s="104" t="s">
        <v>141</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393</v>
      </c>
      <c r="K265" s="249">
        <f t="shared" si="18"/>
        <v>80</v>
      </c>
      <c r="L265" s="249">
        <f t="shared" si="18"/>
        <v>80</v>
      </c>
      <c r="M265" s="249">
        <f t="shared" si="18"/>
        <v>80</v>
      </c>
      <c r="N265" s="249">
        <f t="shared" si="18"/>
        <v>80</v>
      </c>
      <c r="O265" s="137">
        <v>80</v>
      </c>
      <c r="P265" s="137">
        <v>0</v>
      </c>
      <c r="Q265" s="137">
        <v>0</v>
      </c>
      <c r="R265" s="137">
        <v>0</v>
      </c>
      <c r="S265" s="137">
        <v>0</v>
      </c>
      <c r="T265" s="89"/>
      <c r="U265" s="104" t="s">
        <v>142</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t="s">
        <v>795</v>
      </c>
      <c r="J266" s="104" t="s">
        <v>384</v>
      </c>
      <c r="K266" s="249">
        <f t="shared" si="18"/>
        <v>80</v>
      </c>
      <c r="L266" s="249">
        <f t="shared" si="18"/>
        <v>80</v>
      </c>
      <c r="M266" s="249">
        <f t="shared" si="18"/>
        <v>80</v>
      </c>
      <c r="N266" s="249">
        <f t="shared" si="18"/>
        <v>80</v>
      </c>
      <c r="O266" s="137">
        <v>80</v>
      </c>
      <c r="P266" s="137">
        <v>0</v>
      </c>
      <c r="Q266" s="137">
        <v>0</v>
      </c>
      <c r="R266" s="137">
        <v>0</v>
      </c>
      <c r="S266" s="137">
        <v>0</v>
      </c>
      <c r="T266" s="89"/>
      <c r="U266" s="104" t="s">
        <v>382</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c r="J267" s="104" t="s">
        <v>385</v>
      </c>
      <c r="K267" s="249">
        <f t="shared" si="18"/>
        <v>80</v>
      </c>
      <c r="L267" s="249">
        <f t="shared" si="18"/>
        <v>80</v>
      </c>
      <c r="M267" s="249">
        <f t="shared" si="18"/>
        <v>80</v>
      </c>
      <c r="N267" s="249">
        <f t="shared" si="18"/>
        <v>80</v>
      </c>
      <c r="O267" s="137">
        <v>80</v>
      </c>
      <c r="P267" s="137">
        <v>0</v>
      </c>
      <c r="Q267" s="137">
        <v>0</v>
      </c>
      <c r="R267" s="137">
        <v>0</v>
      </c>
      <c r="S267" s="137">
        <v>0</v>
      </c>
      <c r="T267" s="89"/>
      <c r="U267" s="104" t="s">
        <v>134</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386</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135</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387</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136</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388</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137</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389</v>
      </c>
      <c r="K271" s="249">
        <f t="shared" si="18"/>
        <v>468</v>
      </c>
      <c r="L271" s="249">
        <f t="shared" si="18"/>
        <v>468</v>
      </c>
      <c r="M271" s="249">
        <f t="shared" si="18"/>
        <v>468</v>
      </c>
      <c r="N271" s="249">
        <f t="shared" si="18"/>
        <v>468</v>
      </c>
      <c r="O271" s="137">
        <v>468</v>
      </c>
      <c r="P271" s="137">
        <v>0</v>
      </c>
      <c r="Q271" s="137">
        <v>0</v>
      </c>
      <c r="R271" s="137">
        <v>0</v>
      </c>
      <c r="S271" s="137">
        <v>0</v>
      </c>
      <c r="T271" s="89"/>
      <c r="U271" s="104" t="s">
        <v>138</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390</v>
      </c>
      <c r="K272" s="249">
        <f t="shared" si="18"/>
        <v>80</v>
      </c>
      <c r="L272" s="249">
        <f t="shared" si="18"/>
        <v>80</v>
      </c>
      <c r="M272" s="249">
        <f t="shared" si="18"/>
        <v>80</v>
      </c>
      <c r="N272" s="249">
        <f t="shared" si="18"/>
        <v>80</v>
      </c>
      <c r="O272" s="137">
        <v>80</v>
      </c>
      <c r="P272" s="137">
        <v>0</v>
      </c>
      <c r="Q272" s="137">
        <v>0</v>
      </c>
      <c r="R272" s="137">
        <v>0</v>
      </c>
      <c r="S272" s="137">
        <v>0</v>
      </c>
      <c r="T272" s="89"/>
      <c r="U272" s="104" t="s">
        <v>139</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391</v>
      </c>
      <c r="K273" s="249">
        <f t="shared" si="18"/>
        <v>80</v>
      </c>
      <c r="L273" s="249">
        <f t="shared" si="18"/>
        <v>80</v>
      </c>
      <c r="M273" s="249">
        <f t="shared" si="18"/>
        <v>80</v>
      </c>
      <c r="N273" s="249">
        <f t="shared" si="18"/>
        <v>80</v>
      </c>
      <c r="O273" s="137">
        <v>80</v>
      </c>
      <c r="P273" s="137">
        <v>0</v>
      </c>
      <c r="Q273" s="137">
        <v>0</v>
      </c>
      <c r="R273" s="137">
        <v>0</v>
      </c>
      <c r="S273" s="137">
        <v>0</v>
      </c>
      <c r="T273" s="89"/>
      <c r="U273" s="104" t="s">
        <v>140</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392</v>
      </c>
      <c r="K274" s="249">
        <f t="shared" si="18"/>
        <v>80</v>
      </c>
      <c r="L274" s="249">
        <f t="shared" si="18"/>
        <v>80</v>
      </c>
      <c r="M274" s="249">
        <f t="shared" si="18"/>
        <v>80</v>
      </c>
      <c r="N274" s="249">
        <f t="shared" si="18"/>
        <v>80</v>
      </c>
      <c r="O274" s="137">
        <v>80</v>
      </c>
      <c r="P274" s="137">
        <v>0</v>
      </c>
      <c r="Q274" s="137">
        <v>0</v>
      </c>
      <c r="R274" s="137">
        <v>0</v>
      </c>
      <c r="S274" s="137">
        <v>0</v>
      </c>
      <c r="T274" s="89"/>
      <c r="U274" s="104" t="s">
        <v>141</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393</v>
      </c>
      <c r="K275" s="249">
        <f t="shared" si="18"/>
        <v>80</v>
      </c>
      <c r="L275" s="249">
        <f t="shared" si="18"/>
        <v>80</v>
      </c>
      <c r="M275" s="249">
        <f t="shared" si="18"/>
        <v>80</v>
      </c>
      <c r="N275" s="249">
        <f t="shared" si="18"/>
        <v>80</v>
      </c>
      <c r="O275" s="137">
        <v>80</v>
      </c>
      <c r="P275" s="137">
        <v>0</v>
      </c>
      <c r="Q275" s="137">
        <v>0</v>
      </c>
      <c r="R275" s="137">
        <v>0</v>
      </c>
      <c r="S275" s="137">
        <v>0</v>
      </c>
      <c r="T275" s="89"/>
      <c r="U275" s="104" t="s">
        <v>142</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t="s">
        <v>796</v>
      </c>
      <c r="J276" s="104" t="s">
        <v>384</v>
      </c>
      <c r="K276" s="249">
        <f t="shared" si="18"/>
        <v>80</v>
      </c>
      <c r="L276" s="249">
        <f t="shared" si="18"/>
        <v>80</v>
      </c>
      <c r="M276" s="249">
        <f t="shared" si="18"/>
        <v>80</v>
      </c>
      <c r="N276" s="249">
        <f t="shared" si="18"/>
        <v>80</v>
      </c>
      <c r="O276" s="137">
        <v>80</v>
      </c>
      <c r="P276" s="137">
        <v>0</v>
      </c>
      <c r="Q276" s="137">
        <v>0</v>
      </c>
      <c r="R276" s="137">
        <v>0</v>
      </c>
      <c r="S276" s="137">
        <v>0</v>
      </c>
      <c r="T276" s="89"/>
      <c r="U276" s="104" t="s">
        <v>382</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c r="J277" s="104" t="s">
        <v>385</v>
      </c>
      <c r="K277" s="249">
        <f t="shared" si="18"/>
        <v>80</v>
      </c>
      <c r="L277" s="249">
        <f t="shared" si="18"/>
        <v>80</v>
      </c>
      <c r="M277" s="249">
        <f t="shared" si="18"/>
        <v>80</v>
      </c>
      <c r="N277" s="249">
        <f t="shared" si="18"/>
        <v>80</v>
      </c>
      <c r="O277" s="137">
        <v>80</v>
      </c>
      <c r="P277" s="137">
        <v>0</v>
      </c>
      <c r="Q277" s="137">
        <v>0</v>
      </c>
      <c r="R277" s="137">
        <v>0</v>
      </c>
      <c r="S277" s="137">
        <v>0</v>
      </c>
      <c r="T277" s="89"/>
      <c r="U277" s="104" t="s">
        <v>134</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386</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135</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387</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136</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388</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137</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389</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138</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390</v>
      </c>
      <c r="K282" s="249">
        <f t="shared" si="18"/>
        <v>80</v>
      </c>
      <c r="L282" s="249">
        <f t="shared" si="18"/>
        <v>80</v>
      </c>
      <c r="M282" s="249">
        <f t="shared" si="18"/>
        <v>80</v>
      </c>
      <c r="N282" s="249">
        <f t="shared" si="18"/>
        <v>80</v>
      </c>
      <c r="O282" s="137">
        <v>80</v>
      </c>
      <c r="P282" s="137">
        <v>0</v>
      </c>
      <c r="Q282" s="137">
        <v>0</v>
      </c>
      <c r="R282" s="137">
        <v>0</v>
      </c>
      <c r="S282" s="137">
        <v>0</v>
      </c>
      <c r="T282" s="89"/>
      <c r="U282" s="104" t="s">
        <v>139</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391</v>
      </c>
      <c r="K283" s="249">
        <f t="shared" si="18"/>
        <v>80</v>
      </c>
      <c r="L283" s="249">
        <f t="shared" si="18"/>
        <v>80</v>
      </c>
      <c r="M283" s="249">
        <f t="shared" si="18"/>
        <v>80</v>
      </c>
      <c r="N283" s="249">
        <f t="shared" si="18"/>
        <v>80</v>
      </c>
      <c r="O283" s="137">
        <v>80</v>
      </c>
      <c r="P283" s="137">
        <v>0</v>
      </c>
      <c r="Q283" s="137">
        <v>0</v>
      </c>
      <c r="R283" s="137">
        <v>0</v>
      </c>
      <c r="S283" s="137">
        <v>0</v>
      </c>
      <c r="T283" s="89"/>
      <c r="U283" s="104" t="s">
        <v>140</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392</v>
      </c>
      <c r="K284" s="249">
        <f t="shared" si="18"/>
        <v>80</v>
      </c>
      <c r="L284" s="249">
        <f t="shared" si="18"/>
        <v>80</v>
      </c>
      <c r="M284" s="249">
        <f t="shared" si="18"/>
        <v>80</v>
      </c>
      <c r="N284" s="249">
        <f t="shared" si="18"/>
        <v>80</v>
      </c>
      <c r="O284" s="137">
        <v>80</v>
      </c>
      <c r="P284" s="137">
        <v>0</v>
      </c>
      <c r="Q284" s="137">
        <v>0</v>
      </c>
      <c r="R284" s="137">
        <v>0</v>
      </c>
      <c r="S284" s="137">
        <v>0</v>
      </c>
      <c r="T284" s="89"/>
      <c r="U284" s="104" t="s">
        <v>141</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393</v>
      </c>
      <c r="K285" s="249">
        <f t="shared" si="18"/>
        <v>80</v>
      </c>
      <c r="L285" s="249">
        <f t="shared" si="18"/>
        <v>80</v>
      </c>
      <c r="M285" s="249">
        <f t="shared" si="18"/>
        <v>80</v>
      </c>
      <c r="N285" s="249">
        <f t="shared" si="18"/>
        <v>80</v>
      </c>
      <c r="O285" s="137">
        <v>80</v>
      </c>
      <c r="P285" s="137">
        <v>0</v>
      </c>
      <c r="Q285" s="137">
        <v>0</v>
      </c>
      <c r="R285" s="137">
        <v>0</v>
      </c>
      <c r="S285" s="137">
        <v>0</v>
      </c>
      <c r="T285" s="89"/>
      <c r="U285" s="104" t="s">
        <v>142</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t="s">
        <v>797</v>
      </c>
      <c r="J286" s="104" t="s">
        <v>384</v>
      </c>
      <c r="K286" s="249">
        <f t="shared" si="18"/>
        <v>80</v>
      </c>
      <c r="L286" s="249">
        <f t="shared" si="18"/>
        <v>80</v>
      </c>
      <c r="M286" s="249">
        <f t="shared" si="18"/>
        <v>80</v>
      </c>
      <c r="N286" s="249">
        <f t="shared" si="18"/>
        <v>80</v>
      </c>
      <c r="O286" s="137">
        <v>80</v>
      </c>
      <c r="P286" s="137">
        <v>0</v>
      </c>
      <c r="Q286" s="137">
        <v>0</v>
      </c>
      <c r="R286" s="137">
        <v>0</v>
      </c>
      <c r="S286" s="137">
        <v>0</v>
      </c>
      <c r="T286" s="89"/>
      <c r="U286" s="104" t="s">
        <v>382</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c r="J287" s="104" t="s">
        <v>385</v>
      </c>
      <c r="K287" s="249">
        <f t="shared" si="18"/>
        <v>80</v>
      </c>
      <c r="L287" s="249">
        <f t="shared" si="18"/>
        <v>80</v>
      </c>
      <c r="M287" s="249">
        <f t="shared" si="18"/>
        <v>80</v>
      </c>
      <c r="N287" s="249">
        <f t="shared" si="18"/>
        <v>80</v>
      </c>
      <c r="O287" s="137">
        <v>80</v>
      </c>
      <c r="P287" s="137">
        <v>0</v>
      </c>
      <c r="Q287" s="137">
        <v>0</v>
      </c>
      <c r="R287" s="137">
        <v>0</v>
      </c>
      <c r="S287" s="137">
        <v>0</v>
      </c>
      <c r="T287" s="89"/>
      <c r="U287" s="104" t="s">
        <v>134</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386</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135</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387</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136</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388</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137</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389</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138</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390</v>
      </c>
      <c r="K292" s="249">
        <f t="shared" si="18"/>
        <v>80</v>
      </c>
      <c r="L292" s="249">
        <f t="shared" si="18"/>
        <v>80</v>
      </c>
      <c r="M292" s="249">
        <f t="shared" si="18"/>
        <v>80</v>
      </c>
      <c r="N292" s="249">
        <f t="shared" si="18"/>
        <v>80</v>
      </c>
      <c r="O292" s="137">
        <v>80</v>
      </c>
      <c r="P292" s="137">
        <v>0</v>
      </c>
      <c r="Q292" s="137">
        <v>0</v>
      </c>
      <c r="R292" s="137">
        <v>0</v>
      </c>
      <c r="S292" s="137">
        <v>0</v>
      </c>
      <c r="T292" s="89"/>
      <c r="U292" s="104" t="s">
        <v>139</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391</v>
      </c>
      <c r="K293" s="249">
        <f t="shared" si="18"/>
        <v>80</v>
      </c>
      <c r="L293" s="249">
        <f t="shared" si="18"/>
        <v>80</v>
      </c>
      <c r="M293" s="249">
        <f t="shared" si="18"/>
        <v>80</v>
      </c>
      <c r="N293" s="249">
        <f t="shared" si="18"/>
        <v>80</v>
      </c>
      <c r="O293" s="137">
        <v>80</v>
      </c>
      <c r="P293" s="137">
        <v>0</v>
      </c>
      <c r="Q293" s="137">
        <v>0</v>
      </c>
      <c r="R293" s="137">
        <v>0</v>
      </c>
      <c r="S293" s="137">
        <v>0</v>
      </c>
      <c r="T293" s="89"/>
      <c r="U293" s="104" t="s">
        <v>140</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392</v>
      </c>
      <c r="K294" s="249">
        <f t="shared" si="18"/>
        <v>80</v>
      </c>
      <c r="L294" s="249">
        <f t="shared" si="18"/>
        <v>80</v>
      </c>
      <c r="M294" s="249">
        <f t="shared" si="18"/>
        <v>80</v>
      </c>
      <c r="N294" s="249">
        <f t="shared" si="18"/>
        <v>80</v>
      </c>
      <c r="O294" s="137">
        <v>80</v>
      </c>
      <c r="P294" s="137">
        <v>0</v>
      </c>
      <c r="Q294" s="137">
        <v>0</v>
      </c>
      <c r="R294" s="137">
        <v>0</v>
      </c>
      <c r="S294" s="137">
        <v>0</v>
      </c>
      <c r="T294" s="89"/>
      <c r="U294" s="104" t="s">
        <v>141</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393</v>
      </c>
      <c r="K295" s="249">
        <f t="shared" si="18"/>
        <v>80</v>
      </c>
      <c r="L295" s="249">
        <f t="shared" si="18"/>
        <v>80</v>
      </c>
      <c r="M295" s="249">
        <f t="shared" si="18"/>
        <v>80</v>
      </c>
      <c r="N295" s="249">
        <f t="shared" si="18"/>
        <v>80</v>
      </c>
      <c r="O295" s="137">
        <v>80</v>
      </c>
      <c r="P295" s="137">
        <v>0</v>
      </c>
      <c r="Q295" s="137">
        <v>0</v>
      </c>
      <c r="R295" s="137">
        <v>0</v>
      </c>
      <c r="S295" s="137">
        <v>0</v>
      </c>
      <c r="T295" s="89"/>
      <c r="U295" s="104" t="s">
        <v>142</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382</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134</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135</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136</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137</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138</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49">
        <f t="shared" si="19"/>
        <v>100</v>
      </c>
      <c r="L316" s="249">
        <f t="shared" si="19"/>
        <v>100</v>
      </c>
      <c r="M316" s="249">
        <f t="shared" si="19"/>
        <v>100</v>
      </c>
      <c r="N316" s="249">
        <f t="shared" si="19"/>
        <v>100</v>
      </c>
      <c r="O316" s="137">
        <v>100</v>
      </c>
      <c r="P316" s="137">
        <v>0</v>
      </c>
      <c r="Q316" s="137">
        <v>0</v>
      </c>
      <c r="R316" s="137">
        <v>0</v>
      </c>
      <c r="S316" s="137">
        <v>0</v>
      </c>
      <c r="T316" s="89"/>
      <c r="U316" s="104" t="s">
        <v>139</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49">
        <f t="shared" si="19"/>
        <v>100</v>
      </c>
      <c r="L317" s="249">
        <f t="shared" si="19"/>
        <v>100</v>
      </c>
      <c r="M317" s="249">
        <f t="shared" si="19"/>
        <v>100</v>
      </c>
      <c r="N317" s="249">
        <f t="shared" si="19"/>
        <v>100</v>
      </c>
      <c r="O317" s="137">
        <v>100</v>
      </c>
      <c r="P317" s="137">
        <v>0</v>
      </c>
      <c r="Q317" s="137">
        <v>0</v>
      </c>
      <c r="R317" s="137">
        <v>0</v>
      </c>
      <c r="S317" s="137">
        <v>0</v>
      </c>
      <c r="T317" s="89"/>
      <c r="U317" s="104" t="s">
        <v>140</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49">
        <f t="shared" si="19"/>
        <v>100</v>
      </c>
      <c r="L318" s="249">
        <f t="shared" si="19"/>
        <v>100</v>
      </c>
      <c r="M318" s="249">
        <f t="shared" si="19"/>
        <v>100</v>
      </c>
      <c r="N318" s="249">
        <f t="shared" si="19"/>
        <v>100</v>
      </c>
      <c r="O318" s="137">
        <v>100</v>
      </c>
      <c r="P318" s="137">
        <v>0</v>
      </c>
      <c r="Q318" s="137">
        <v>0</v>
      </c>
      <c r="R318" s="137">
        <v>0</v>
      </c>
      <c r="S318" s="137">
        <v>0</v>
      </c>
      <c r="T318" s="89"/>
      <c r="U318" s="104" t="s">
        <v>141</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49">
        <f t="shared" si="19"/>
        <v>100</v>
      </c>
      <c r="L319" s="249">
        <f t="shared" si="19"/>
        <v>100</v>
      </c>
      <c r="M319" s="249">
        <f t="shared" si="19"/>
        <v>100</v>
      </c>
      <c r="N319" s="249">
        <f t="shared" si="19"/>
        <v>100</v>
      </c>
      <c r="O319" s="137">
        <v>100</v>
      </c>
      <c r="P319" s="137">
        <v>0</v>
      </c>
      <c r="Q319" s="137">
        <v>0</v>
      </c>
      <c r="R319" s="137">
        <v>0</v>
      </c>
      <c r="S319" s="137">
        <v>0</v>
      </c>
      <c r="T319" s="89"/>
      <c r="U319" s="104" t="s">
        <v>142</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hidden="1" customHeight="1" outlineLevel="2" x14ac:dyDescent="0.35">
      <c r="A320" s="107"/>
      <c r="B320" s="98"/>
      <c r="C320" s="18"/>
      <c r="D320" s="18"/>
      <c r="E320" s="18"/>
      <c r="F320" s="14"/>
      <c r="G320" s="89"/>
      <c r="H320" s="89"/>
      <c r="I320" s="104" t="s">
        <v>397</v>
      </c>
      <c r="J320" s="104" t="s">
        <v>382</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382</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hidden="1" customHeight="1" outlineLevel="2" x14ac:dyDescent="0.35">
      <c r="A321" s="107"/>
      <c r="B321" s="98"/>
      <c r="C321" s="18"/>
      <c r="D321" s="18"/>
      <c r="E321" s="18"/>
      <c r="F321" s="14"/>
      <c r="G321" s="89"/>
      <c r="H321" s="89"/>
      <c r="I321" s="104"/>
      <c r="J321" s="104" t="s">
        <v>134</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134</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hidden="1" customHeight="1" outlineLevel="2" x14ac:dyDescent="0.35">
      <c r="A322" s="107"/>
      <c r="B322" s="98"/>
      <c r="C322" s="18"/>
      <c r="D322" s="18"/>
      <c r="E322" s="18"/>
      <c r="F322" s="14"/>
      <c r="G322" s="89"/>
      <c r="H322" s="89"/>
      <c r="I322" s="104"/>
      <c r="J322" s="104" t="s">
        <v>135</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135</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hidden="1" customHeight="1" outlineLevel="2" x14ac:dyDescent="0.35">
      <c r="A323" s="107"/>
      <c r="B323" s="98"/>
      <c r="C323" s="18"/>
      <c r="D323" s="18"/>
      <c r="E323" s="18"/>
      <c r="F323" s="14"/>
      <c r="G323" s="89"/>
      <c r="H323" s="89"/>
      <c r="I323" s="104"/>
      <c r="J323" s="104" t="s">
        <v>136</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136</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hidden="1" customHeight="1" outlineLevel="2" x14ac:dyDescent="0.35">
      <c r="A324" s="107"/>
      <c r="B324" s="98"/>
      <c r="C324" s="18"/>
      <c r="D324" s="18"/>
      <c r="E324" s="18"/>
      <c r="F324" s="14"/>
      <c r="G324" s="89"/>
      <c r="H324" s="89"/>
      <c r="I324" s="104"/>
      <c r="J324" s="104" t="s">
        <v>137</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137</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hidden="1" customHeight="1" outlineLevel="2" x14ac:dyDescent="0.35">
      <c r="A325" s="107"/>
      <c r="B325" s="98"/>
      <c r="C325" s="18"/>
      <c r="D325" s="18"/>
      <c r="E325" s="18"/>
      <c r="F325" s="14"/>
      <c r="G325" s="89"/>
      <c r="H325" s="89"/>
      <c r="I325" s="104"/>
      <c r="J325" s="104" t="s">
        <v>138</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138</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hidden="1" customHeight="1" outlineLevel="2" x14ac:dyDescent="0.35">
      <c r="A326" s="107"/>
      <c r="B326" s="98"/>
      <c r="C326" s="18"/>
      <c r="D326" s="18"/>
      <c r="E326" s="18"/>
      <c r="F326" s="14"/>
      <c r="G326" s="89"/>
      <c r="H326" s="89"/>
      <c r="I326" s="104"/>
      <c r="J326" s="104" t="s">
        <v>139</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139</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hidden="1" customHeight="1" outlineLevel="2" x14ac:dyDescent="0.35">
      <c r="A327" s="107"/>
      <c r="B327" s="98"/>
      <c r="C327" s="18"/>
      <c r="D327" s="18"/>
      <c r="E327" s="18"/>
      <c r="F327" s="14"/>
      <c r="G327" s="89"/>
      <c r="H327" s="89"/>
      <c r="I327" s="104"/>
      <c r="J327" s="104" t="s">
        <v>140</v>
      </c>
      <c r="K327" s="249">
        <f t="shared" si="26"/>
        <v>100</v>
      </c>
      <c r="L327" s="249">
        <f t="shared" si="26"/>
        <v>100</v>
      </c>
      <c r="M327" s="249">
        <f t="shared" si="26"/>
        <v>100</v>
      </c>
      <c r="N327" s="249">
        <f t="shared" si="26"/>
        <v>100</v>
      </c>
      <c r="O327" s="137">
        <v>100</v>
      </c>
      <c r="P327" s="137">
        <v>0</v>
      </c>
      <c r="Q327" s="137">
        <v>0</v>
      </c>
      <c r="R327" s="137">
        <v>0</v>
      </c>
      <c r="S327" s="137">
        <v>0</v>
      </c>
      <c r="T327" s="89"/>
      <c r="U327" s="104" t="s">
        <v>140</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hidden="1" customHeight="1" outlineLevel="2" x14ac:dyDescent="0.35">
      <c r="A328" s="107"/>
      <c r="B328" s="98"/>
      <c r="C328" s="18"/>
      <c r="D328" s="18"/>
      <c r="E328" s="18"/>
      <c r="F328" s="14"/>
      <c r="G328" s="89"/>
      <c r="H328" s="89"/>
      <c r="I328" s="104"/>
      <c r="J328" s="104" t="s">
        <v>141</v>
      </c>
      <c r="K328" s="249">
        <f t="shared" si="26"/>
        <v>100</v>
      </c>
      <c r="L328" s="249">
        <f t="shared" si="26"/>
        <v>100</v>
      </c>
      <c r="M328" s="249">
        <f t="shared" si="26"/>
        <v>100</v>
      </c>
      <c r="N328" s="249">
        <f t="shared" si="26"/>
        <v>100</v>
      </c>
      <c r="O328" s="137">
        <v>100</v>
      </c>
      <c r="P328" s="137">
        <v>0</v>
      </c>
      <c r="Q328" s="137">
        <v>0</v>
      </c>
      <c r="R328" s="137">
        <v>0</v>
      </c>
      <c r="S328" s="137">
        <v>0</v>
      </c>
      <c r="T328" s="89"/>
      <c r="U328" s="104" t="s">
        <v>141</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hidden="1" customHeight="1" outlineLevel="2" x14ac:dyDescent="0.35">
      <c r="A329" s="107"/>
      <c r="B329" s="98"/>
      <c r="C329" s="18"/>
      <c r="D329" s="18"/>
      <c r="E329" s="18"/>
      <c r="F329" s="14"/>
      <c r="G329" s="89"/>
      <c r="H329" s="89"/>
      <c r="I329" s="104"/>
      <c r="J329" s="104" t="s">
        <v>142</v>
      </c>
      <c r="K329" s="249">
        <f t="shared" si="26"/>
        <v>100</v>
      </c>
      <c r="L329" s="249">
        <f t="shared" si="26"/>
        <v>100</v>
      </c>
      <c r="M329" s="249">
        <f t="shared" si="26"/>
        <v>100</v>
      </c>
      <c r="N329" s="249">
        <f t="shared" si="26"/>
        <v>100</v>
      </c>
      <c r="O329" s="137">
        <v>100</v>
      </c>
      <c r="P329" s="137">
        <v>0</v>
      </c>
      <c r="Q329" s="137">
        <v>0</v>
      </c>
      <c r="R329" s="137">
        <v>0</v>
      </c>
      <c r="S329" s="137">
        <v>0</v>
      </c>
      <c r="T329" s="89"/>
      <c r="U329" s="104" t="s">
        <v>142</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hidden="1" customHeight="1" outlineLevel="2" x14ac:dyDescent="0.35">
      <c r="A330" s="107"/>
      <c r="B330" s="98"/>
      <c r="C330" s="18"/>
      <c r="D330" s="18"/>
      <c r="E330" s="18"/>
      <c r="F330" s="14"/>
      <c r="G330" s="89"/>
      <c r="H330" s="89"/>
      <c r="I330" s="104" t="s">
        <v>790</v>
      </c>
      <c r="J330" s="104" t="s">
        <v>382</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382</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c r="J331" s="104" t="s">
        <v>134</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134</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135</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135</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136</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136</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137</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137</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138</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138</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139</v>
      </c>
      <c r="K336" s="249">
        <f t="shared" si="26"/>
        <v>100</v>
      </c>
      <c r="L336" s="249">
        <f t="shared" si="26"/>
        <v>100</v>
      </c>
      <c r="M336" s="249">
        <f t="shared" si="26"/>
        <v>100</v>
      </c>
      <c r="N336" s="249">
        <f t="shared" si="26"/>
        <v>100</v>
      </c>
      <c r="O336" s="137">
        <v>100</v>
      </c>
      <c r="P336" s="137">
        <v>0</v>
      </c>
      <c r="Q336" s="137">
        <v>0</v>
      </c>
      <c r="R336" s="137">
        <v>0</v>
      </c>
      <c r="S336" s="137">
        <v>0</v>
      </c>
      <c r="T336" s="89"/>
      <c r="U336" s="104" t="s">
        <v>139</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140</v>
      </c>
      <c r="K337" s="249">
        <f t="shared" si="26"/>
        <v>100</v>
      </c>
      <c r="L337" s="249">
        <f t="shared" si="26"/>
        <v>100</v>
      </c>
      <c r="M337" s="249">
        <f t="shared" si="26"/>
        <v>100</v>
      </c>
      <c r="N337" s="249">
        <f t="shared" si="26"/>
        <v>100</v>
      </c>
      <c r="O337" s="137">
        <v>100</v>
      </c>
      <c r="P337" s="137">
        <v>0</v>
      </c>
      <c r="Q337" s="137">
        <v>0</v>
      </c>
      <c r="R337" s="137">
        <v>0</v>
      </c>
      <c r="S337" s="137">
        <v>0</v>
      </c>
      <c r="T337" s="89"/>
      <c r="U337" s="104" t="s">
        <v>140</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141</v>
      </c>
      <c r="K338" s="249">
        <f t="shared" si="26"/>
        <v>100</v>
      </c>
      <c r="L338" s="249">
        <f t="shared" si="26"/>
        <v>100</v>
      </c>
      <c r="M338" s="249">
        <f t="shared" si="26"/>
        <v>100</v>
      </c>
      <c r="N338" s="249">
        <f t="shared" si="26"/>
        <v>100</v>
      </c>
      <c r="O338" s="137">
        <v>100</v>
      </c>
      <c r="P338" s="137">
        <v>0</v>
      </c>
      <c r="Q338" s="137">
        <v>0</v>
      </c>
      <c r="R338" s="137">
        <v>0</v>
      </c>
      <c r="S338" s="137">
        <v>0</v>
      </c>
      <c r="T338" s="89"/>
      <c r="U338" s="104" t="s">
        <v>141</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142</v>
      </c>
      <c r="K339" s="249">
        <f t="shared" si="26"/>
        <v>100</v>
      </c>
      <c r="L339" s="249">
        <f t="shared" si="26"/>
        <v>100</v>
      </c>
      <c r="M339" s="249">
        <f t="shared" si="26"/>
        <v>100</v>
      </c>
      <c r="N339" s="249">
        <f t="shared" si="26"/>
        <v>100</v>
      </c>
      <c r="O339" s="137">
        <v>100</v>
      </c>
      <c r="P339" s="137">
        <v>0</v>
      </c>
      <c r="Q339" s="137">
        <v>0</v>
      </c>
      <c r="R339" s="137">
        <v>0</v>
      </c>
      <c r="S339" s="137">
        <v>0</v>
      </c>
      <c r="T339" s="89"/>
      <c r="U339" s="104" t="s">
        <v>142</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t="s">
        <v>791</v>
      </c>
      <c r="J340" s="104" t="s">
        <v>382</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382</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c r="J341" s="104" t="s">
        <v>134</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134</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135</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135</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136</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136</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137</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137</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138</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138</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139</v>
      </c>
      <c r="K346" s="249">
        <f t="shared" si="26"/>
        <v>100</v>
      </c>
      <c r="L346" s="249">
        <f t="shared" si="26"/>
        <v>100</v>
      </c>
      <c r="M346" s="249">
        <f t="shared" si="26"/>
        <v>100</v>
      </c>
      <c r="N346" s="249">
        <f t="shared" si="26"/>
        <v>100</v>
      </c>
      <c r="O346" s="137">
        <v>100</v>
      </c>
      <c r="P346" s="137">
        <v>0</v>
      </c>
      <c r="Q346" s="137">
        <v>0</v>
      </c>
      <c r="R346" s="137">
        <v>0</v>
      </c>
      <c r="S346" s="137">
        <v>0</v>
      </c>
      <c r="T346" s="89"/>
      <c r="U346" s="104" t="s">
        <v>139</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140</v>
      </c>
      <c r="K347" s="249">
        <f t="shared" si="26"/>
        <v>100</v>
      </c>
      <c r="L347" s="249">
        <f t="shared" si="26"/>
        <v>100</v>
      </c>
      <c r="M347" s="249">
        <f t="shared" si="26"/>
        <v>100</v>
      </c>
      <c r="N347" s="249">
        <f t="shared" si="26"/>
        <v>100</v>
      </c>
      <c r="O347" s="137">
        <v>100</v>
      </c>
      <c r="P347" s="137">
        <v>0</v>
      </c>
      <c r="Q347" s="137">
        <v>0</v>
      </c>
      <c r="R347" s="137">
        <v>0</v>
      </c>
      <c r="S347" s="137">
        <v>0</v>
      </c>
      <c r="T347" s="89"/>
      <c r="U347" s="104" t="s">
        <v>140</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141</v>
      </c>
      <c r="K348" s="249">
        <f t="shared" si="26"/>
        <v>100</v>
      </c>
      <c r="L348" s="249">
        <f t="shared" si="26"/>
        <v>100</v>
      </c>
      <c r="M348" s="249">
        <f t="shared" si="26"/>
        <v>100</v>
      </c>
      <c r="N348" s="249">
        <f t="shared" si="26"/>
        <v>100</v>
      </c>
      <c r="O348" s="137">
        <v>100</v>
      </c>
      <c r="P348" s="137">
        <v>0</v>
      </c>
      <c r="Q348" s="137">
        <v>0</v>
      </c>
      <c r="R348" s="137">
        <v>0</v>
      </c>
      <c r="S348" s="137">
        <v>0</v>
      </c>
      <c r="T348" s="89"/>
      <c r="U348" s="104" t="s">
        <v>141</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142</v>
      </c>
      <c r="K349" s="249">
        <f t="shared" si="26"/>
        <v>100</v>
      </c>
      <c r="L349" s="249">
        <f t="shared" si="26"/>
        <v>100</v>
      </c>
      <c r="M349" s="249">
        <f t="shared" si="26"/>
        <v>100</v>
      </c>
      <c r="N349" s="249">
        <f t="shared" si="26"/>
        <v>100</v>
      </c>
      <c r="O349" s="137">
        <v>100</v>
      </c>
      <c r="P349" s="137">
        <v>0</v>
      </c>
      <c r="Q349" s="137">
        <v>0</v>
      </c>
      <c r="R349" s="137">
        <v>0</v>
      </c>
      <c r="S349" s="137">
        <v>0</v>
      </c>
      <c r="T349" s="89"/>
      <c r="U349" s="104" t="s">
        <v>142</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t="s">
        <v>792</v>
      </c>
      <c r="J350" s="104" t="s">
        <v>382</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382</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c r="J351" s="104" t="s">
        <v>134</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134</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135</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135</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136</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136</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137</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137</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138</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138</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139</v>
      </c>
      <c r="K356" s="249">
        <f t="shared" si="26"/>
        <v>100</v>
      </c>
      <c r="L356" s="249">
        <f t="shared" si="26"/>
        <v>100</v>
      </c>
      <c r="M356" s="249">
        <f t="shared" si="26"/>
        <v>100</v>
      </c>
      <c r="N356" s="249">
        <f t="shared" si="26"/>
        <v>100</v>
      </c>
      <c r="O356" s="137">
        <v>100</v>
      </c>
      <c r="P356" s="137">
        <v>0</v>
      </c>
      <c r="Q356" s="137">
        <v>0</v>
      </c>
      <c r="R356" s="137">
        <v>0</v>
      </c>
      <c r="S356" s="137">
        <v>0</v>
      </c>
      <c r="T356" s="89"/>
      <c r="U356" s="104" t="s">
        <v>139</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140</v>
      </c>
      <c r="K357" s="249">
        <f t="shared" si="26"/>
        <v>100</v>
      </c>
      <c r="L357" s="249">
        <f t="shared" si="26"/>
        <v>100</v>
      </c>
      <c r="M357" s="249">
        <f t="shared" si="26"/>
        <v>100</v>
      </c>
      <c r="N357" s="249">
        <f t="shared" si="26"/>
        <v>100</v>
      </c>
      <c r="O357" s="137">
        <v>100</v>
      </c>
      <c r="P357" s="137">
        <v>0</v>
      </c>
      <c r="Q357" s="137">
        <v>0</v>
      </c>
      <c r="R357" s="137">
        <v>0</v>
      </c>
      <c r="S357" s="137">
        <v>0</v>
      </c>
      <c r="T357" s="89"/>
      <c r="U357" s="104" t="s">
        <v>140</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141</v>
      </c>
      <c r="K358" s="249">
        <f t="shared" si="26"/>
        <v>100</v>
      </c>
      <c r="L358" s="249">
        <f t="shared" si="26"/>
        <v>100</v>
      </c>
      <c r="M358" s="249">
        <f t="shared" si="26"/>
        <v>100</v>
      </c>
      <c r="N358" s="249">
        <f t="shared" si="26"/>
        <v>100</v>
      </c>
      <c r="O358" s="137">
        <v>100</v>
      </c>
      <c r="P358" s="137">
        <v>0</v>
      </c>
      <c r="Q358" s="137">
        <v>0</v>
      </c>
      <c r="R358" s="137">
        <v>0</v>
      </c>
      <c r="S358" s="137">
        <v>0</v>
      </c>
      <c r="T358" s="89"/>
      <c r="U358" s="104" t="s">
        <v>141</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142</v>
      </c>
      <c r="K359" s="249">
        <f t="shared" si="26"/>
        <v>100</v>
      </c>
      <c r="L359" s="249">
        <f t="shared" si="26"/>
        <v>100</v>
      </c>
      <c r="M359" s="249">
        <f t="shared" si="26"/>
        <v>100</v>
      </c>
      <c r="N359" s="249">
        <f t="shared" si="26"/>
        <v>100</v>
      </c>
      <c r="O359" s="137">
        <v>100</v>
      </c>
      <c r="P359" s="137">
        <v>0</v>
      </c>
      <c r="Q359" s="137">
        <v>0</v>
      </c>
      <c r="R359" s="137">
        <v>0</v>
      </c>
      <c r="S359" s="137">
        <v>0</v>
      </c>
      <c r="T359" s="89"/>
      <c r="U359" s="104" t="s">
        <v>142</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t="s">
        <v>793</v>
      </c>
      <c r="J360" s="104" t="s">
        <v>382</v>
      </c>
      <c r="K360" s="249">
        <f t="shared" si="26"/>
        <v>100</v>
      </c>
      <c r="L360" s="249">
        <f t="shared" si="26"/>
        <v>100</v>
      </c>
      <c r="M360" s="249">
        <f t="shared" si="26"/>
        <v>100</v>
      </c>
      <c r="N360" s="249">
        <f t="shared" si="26"/>
        <v>100</v>
      </c>
      <c r="O360" s="137">
        <v>100</v>
      </c>
      <c r="P360" s="137">
        <v>0</v>
      </c>
      <c r="Q360" s="137">
        <v>0</v>
      </c>
      <c r="R360" s="137">
        <v>0</v>
      </c>
      <c r="S360" s="137">
        <v>0</v>
      </c>
      <c r="T360" s="89"/>
      <c r="U360" s="104" t="s">
        <v>382</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c r="J361" s="104" t="s">
        <v>134</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134</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135</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135</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136</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136</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137</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137</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138</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138</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139</v>
      </c>
      <c r="K366" s="249">
        <f t="shared" si="26"/>
        <v>100</v>
      </c>
      <c r="L366" s="249">
        <f t="shared" si="26"/>
        <v>100</v>
      </c>
      <c r="M366" s="249">
        <f t="shared" si="26"/>
        <v>100</v>
      </c>
      <c r="N366" s="249">
        <f t="shared" si="26"/>
        <v>100</v>
      </c>
      <c r="O366" s="137">
        <v>100</v>
      </c>
      <c r="P366" s="137">
        <v>0</v>
      </c>
      <c r="Q366" s="137">
        <v>0</v>
      </c>
      <c r="R366" s="137">
        <v>0</v>
      </c>
      <c r="S366" s="137">
        <v>0</v>
      </c>
      <c r="T366" s="89"/>
      <c r="U366" s="104" t="s">
        <v>139</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140</v>
      </c>
      <c r="K367" s="249">
        <f t="shared" si="26"/>
        <v>100</v>
      </c>
      <c r="L367" s="249">
        <f t="shared" si="26"/>
        <v>100</v>
      </c>
      <c r="M367" s="249">
        <f t="shared" si="26"/>
        <v>100</v>
      </c>
      <c r="N367" s="249">
        <f t="shared" si="26"/>
        <v>100</v>
      </c>
      <c r="O367" s="137">
        <v>100</v>
      </c>
      <c r="P367" s="137">
        <v>0</v>
      </c>
      <c r="Q367" s="137">
        <v>0</v>
      </c>
      <c r="R367" s="137">
        <v>0</v>
      </c>
      <c r="S367" s="137">
        <v>0</v>
      </c>
      <c r="T367" s="89"/>
      <c r="U367" s="104" t="s">
        <v>140</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141</v>
      </c>
      <c r="K368" s="249">
        <f t="shared" si="26"/>
        <v>100</v>
      </c>
      <c r="L368" s="249">
        <f t="shared" si="26"/>
        <v>100</v>
      </c>
      <c r="M368" s="249">
        <f t="shared" si="26"/>
        <v>100</v>
      </c>
      <c r="N368" s="249">
        <f t="shared" si="26"/>
        <v>100</v>
      </c>
      <c r="O368" s="137">
        <v>100</v>
      </c>
      <c r="P368" s="137">
        <v>0</v>
      </c>
      <c r="Q368" s="137">
        <v>0</v>
      </c>
      <c r="R368" s="137">
        <v>0</v>
      </c>
      <c r="S368" s="137">
        <v>0</v>
      </c>
      <c r="T368" s="89"/>
      <c r="U368" s="104" t="s">
        <v>141</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142</v>
      </c>
      <c r="K369" s="249">
        <f t="shared" si="26"/>
        <v>100</v>
      </c>
      <c r="L369" s="249">
        <f t="shared" si="26"/>
        <v>100</v>
      </c>
      <c r="M369" s="249">
        <f t="shared" si="26"/>
        <v>100</v>
      </c>
      <c r="N369" s="249">
        <f t="shared" si="26"/>
        <v>100</v>
      </c>
      <c r="O369" s="137">
        <v>100</v>
      </c>
      <c r="P369" s="137">
        <v>0</v>
      </c>
      <c r="Q369" s="137">
        <v>0</v>
      </c>
      <c r="R369" s="137">
        <v>0</v>
      </c>
      <c r="S369" s="137">
        <v>0</v>
      </c>
      <c r="T369" s="89"/>
      <c r="U369" s="104" t="s">
        <v>142</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t="s">
        <v>794</v>
      </c>
      <c r="J370" s="104" t="s">
        <v>382</v>
      </c>
      <c r="K370" s="249">
        <f t="shared" si="26"/>
        <v>100</v>
      </c>
      <c r="L370" s="249">
        <f t="shared" si="26"/>
        <v>100</v>
      </c>
      <c r="M370" s="249">
        <f t="shared" si="26"/>
        <v>100</v>
      </c>
      <c r="N370" s="249">
        <f t="shared" si="26"/>
        <v>100</v>
      </c>
      <c r="O370" s="137">
        <v>100</v>
      </c>
      <c r="P370" s="137">
        <v>0</v>
      </c>
      <c r="Q370" s="137">
        <v>0</v>
      </c>
      <c r="R370" s="137">
        <v>0</v>
      </c>
      <c r="S370" s="137">
        <v>0</v>
      </c>
      <c r="T370" s="89"/>
      <c r="U370" s="104" t="s">
        <v>382</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c r="J371" s="104" t="s">
        <v>134</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134</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135</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135</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136</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136</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137</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137</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138</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138</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139</v>
      </c>
      <c r="K376" s="249">
        <f t="shared" si="26"/>
        <v>100</v>
      </c>
      <c r="L376" s="249">
        <f t="shared" si="26"/>
        <v>100</v>
      </c>
      <c r="M376" s="249">
        <f t="shared" si="26"/>
        <v>100</v>
      </c>
      <c r="N376" s="249">
        <f t="shared" si="26"/>
        <v>100</v>
      </c>
      <c r="O376" s="137">
        <v>100</v>
      </c>
      <c r="P376" s="137">
        <v>0</v>
      </c>
      <c r="Q376" s="137">
        <v>0</v>
      </c>
      <c r="R376" s="137">
        <v>0</v>
      </c>
      <c r="S376" s="137">
        <v>0</v>
      </c>
      <c r="T376" s="89"/>
      <c r="U376" s="104" t="s">
        <v>139</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140</v>
      </c>
      <c r="K377" s="249">
        <f t="shared" si="26"/>
        <v>100</v>
      </c>
      <c r="L377" s="249">
        <f t="shared" si="26"/>
        <v>100</v>
      </c>
      <c r="M377" s="249">
        <f t="shared" si="26"/>
        <v>100</v>
      </c>
      <c r="N377" s="249">
        <f t="shared" si="26"/>
        <v>100</v>
      </c>
      <c r="O377" s="137">
        <v>100</v>
      </c>
      <c r="P377" s="137">
        <v>0</v>
      </c>
      <c r="Q377" s="137">
        <v>0</v>
      </c>
      <c r="R377" s="137">
        <v>0</v>
      </c>
      <c r="S377" s="137">
        <v>0</v>
      </c>
      <c r="T377" s="89"/>
      <c r="U377" s="104" t="s">
        <v>140</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141</v>
      </c>
      <c r="K378" s="249">
        <f t="shared" si="26"/>
        <v>100</v>
      </c>
      <c r="L378" s="249">
        <f t="shared" si="26"/>
        <v>100</v>
      </c>
      <c r="M378" s="249">
        <f t="shared" si="26"/>
        <v>100</v>
      </c>
      <c r="N378" s="249">
        <f t="shared" si="26"/>
        <v>100</v>
      </c>
      <c r="O378" s="137">
        <v>100</v>
      </c>
      <c r="P378" s="137">
        <v>0</v>
      </c>
      <c r="Q378" s="137">
        <v>0</v>
      </c>
      <c r="R378" s="137">
        <v>0</v>
      </c>
      <c r="S378" s="137">
        <v>0</v>
      </c>
      <c r="T378" s="89"/>
      <c r="U378" s="104" t="s">
        <v>141</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142</v>
      </c>
      <c r="K379" s="249">
        <f t="shared" si="26"/>
        <v>100</v>
      </c>
      <c r="L379" s="249">
        <f t="shared" si="26"/>
        <v>100</v>
      </c>
      <c r="M379" s="249">
        <f t="shared" si="26"/>
        <v>100</v>
      </c>
      <c r="N379" s="249">
        <f t="shared" si="26"/>
        <v>100</v>
      </c>
      <c r="O379" s="137">
        <v>100</v>
      </c>
      <c r="P379" s="137">
        <v>0</v>
      </c>
      <c r="Q379" s="137">
        <v>0</v>
      </c>
      <c r="R379" s="137">
        <v>0</v>
      </c>
      <c r="S379" s="137">
        <v>0</v>
      </c>
      <c r="T379" s="89"/>
      <c r="U379" s="104" t="s">
        <v>142</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t="s">
        <v>795</v>
      </c>
      <c r="J380" s="104" t="s">
        <v>382</v>
      </c>
      <c r="K380" s="249">
        <f t="shared" si="26"/>
        <v>100</v>
      </c>
      <c r="L380" s="249">
        <f t="shared" si="26"/>
        <v>100</v>
      </c>
      <c r="M380" s="249">
        <f t="shared" si="26"/>
        <v>100</v>
      </c>
      <c r="N380" s="249">
        <f t="shared" si="26"/>
        <v>100</v>
      </c>
      <c r="O380" s="137">
        <v>100</v>
      </c>
      <c r="P380" s="137">
        <v>0</v>
      </c>
      <c r="Q380" s="137">
        <v>0</v>
      </c>
      <c r="R380" s="137">
        <v>0</v>
      </c>
      <c r="S380" s="137">
        <v>0</v>
      </c>
      <c r="T380" s="89"/>
      <c r="U380" s="104" t="s">
        <v>382</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c r="J381" s="104" t="s">
        <v>134</v>
      </c>
      <c r="K381" s="249">
        <f t="shared" si="26"/>
        <v>100</v>
      </c>
      <c r="L381" s="249">
        <f t="shared" si="26"/>
        <v>100</v>
      </c>
      <c r="M381" s="249">
        <f t="shared" si="26"/>
        <v>100</v>
      </c>
      <c r="N381" s="249">
        <f t="shared" si="26"/>
        <v>100</v>
      </c>
      <c r="O381" s="137">
        <v>100</v>
      </c>
      <c r="P381" s="137">
        <v>0</v>
      </c>
      <c r="Q381" s="137">
        <v>0</v>
      </c>
      <c r="R381" s="137">
        <v>0</v>
      </c>
      <c r="S381" s="137">
        <v>0</v>
      </c>
      <c r="T381" s="89"/>
      <c r="U381" s="104" t="s">
        <v>134</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135</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135</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136</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136</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137</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137</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138</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138</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139</v>
      </c>
      <c r="K386" s="249">
        <f t="shared" si="26"/>
        <v>100</v>
      </c>
      <c r="L386" s="249">
        <f t="shared" si="26"/>
        <v>100</v>
      </c>
      <c r="M386" s="249">
        <f t="shared" si="26"/>
        <v>100</v>
      </c>
      <c r="N386" s="249">
        <f t="shared" si="26"/>
        <v>100</v>
      </c>
      <c r="O386" s="137">
        <v>100</v>
      </c>
      <c r="P386" s="137">
        <v>0</v>
      </c>
      <c r="Q386" s="137">
        <v>0</v>
      </c>
      <c r="R386" s="137">
        <v>0</v>
      </c>
      <c r="S386" s="137">
        <v>0</v>
      </c>
      <c r="T386" s="89"/>
      <c r="U386" s="104" t="s">
        <v>139</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140</v>
      </c>
      <c r="K387" s="249">
        <f t="shared" si="26"/>
        <v>100</v>
      </c>
      <c r="L387" s="249">
        <f t="shared" si="26"/>
        <v>100</v>
      </c>
      <c r="M387" s="249">
        <f t="shared" si="26"/>
        <v>100</v>
      </c>
      <c r="N387" s="249">
        <f t="shared" si="26"/>
        <v>100</v>
      </c>
      <c r="O387" s="137">
        <v>100</v>
      </c>
      <c r="P387" s="137">
        <v>0</v>
      </c>
      <c r="Q387" s="137">
        <v>0</v>
      </c>
      <c r="R387" s="137">
        <v>0</v>
      </c>
      <c r="S387" s="137">
        <v>0</v>
      </c>
      <c r="T387" s="89"/>
      <c r="U387" s="104" t="s">
        <v>140</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141</v>
      </c>
      <c r="K388" s="249">
        <f t="shared" si="26"/>
        <v>100</v>
      </c>
      <c r="L388" s="249">
        <f t="shared" si="26"/>
        <v>100</v>
      </c>
      <c r="M388" s="249">
        <f t="shared" si="26"/>
        <v>100</v>
      </c>
      <c r="N388" s="249">
        <f t="shared" si="26"/>
        <v>100</v>
      </c>
      <c r="O388" s="137">
        <v>100</v>
      </c>
      <c r="P388" s="137">
        <v>0</v>
      </c>
      <c r="Q388" s="137">
        <v>0</v>
      </c>
      <c r="R388" s="137">
        <v>0</v>
      </c>
      <c r="S388" s="137">
        <v>0</v>
      </c>
      <c r="T388" s="89"/>
      <c r="U388" s="104" t="s">
        <v>141</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142</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142</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t="s">
        <v>796</v>
      </c>
      <c r="J390" s="104" t="s">
        <v>382</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382</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c r="J391" s="104" t="s">
        <v>134</v>
      </c>
      <c r="K391" s="249">
        <f t="shared" si="42"/>
        <v>100</v>
      </c>
      <c r="L391" s="249">
        <f t="shared" si="42"/>
        <v>100</v>
      </c>
      <c r="M391" s="249">
        <f t="shared" si="42"/>
        <v>100</v>
      </c>
      <c r="N391" s="249">
        <f t="shared" si="41"/>
        <v>100</v>
      </c>
      <c r="O391" s="137">
        <v>100</v>
      </c>
      <c r="P391" s="137">
        <v>0</v>
      </c>
      <c r="Q391" s="137">
        <v>0</v>
      </c>
      <c r="R391" s="137">
        <v>0</v>
      </c>
      <c r="S391" s="137">
        <v>0</v>
      </c>
      <c r="T391" s="89"/>
      <c r="U391" s="104" t="s">
        <v>134</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135</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135</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136</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136</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137</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137</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138</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138</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139</v>
      </c>
      <c r="K396" s="249">
        <f t="shared" si="42"/>
        <v>100</v>
      </c>
      <c r="L396" s="249">
        <f t="shared" si="42"/>
        <v>100</v>
      </c>
      <c r="M396" s="249">
        <f t="shared" si="42"/>
        <v>100</v>
      </c>
      <c r="N396" s="249">
        <f t="shared" si="41"/>
        <v>100</v>
      </c>
      <c r="O396" s="137">
        <v>100</v>
      </c>
      <c r="P396" s="137">
        <v>0</v>
      </c>
      <c r="Q396" s="137">
        <v>0</v>
      </c>
      <c r="R396" s="137">
        <v>0</v>
      </c>
      <c r="S396" s="137">
        <v>0</v>
      </c>
      <c r="T396" s="89"/>
      <c r="U396" s="104" t="s">
        <v>139</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140</v>
      </c>
      <c r="K397" s="249">
        <f t="shared" si="42"/>
        <v>100</v>
      </c>
      <c r="L397" s="249">
        <f t="shared" si="42"/>
        <v>100</v>
      </c>
      <c r="M397" s="249">
        <f t="shared" si="42"/>
        <v>100</v>
      </c>
      <c r="N397" s="249">
        <f t="shared" si="41"/>
        <v>100</v>
      </c>
      <c r="O397" s="137">
        <v>100</v>
      </c>
      <c r="P397" s="137">
        <v>0</v>
      </c>
      <c r="Q397" s="137">
        <v>0</v>
      </c>
      <c r="R397" s="137">
        <v>0</v>
      </c>
      <c r="S397" s="137">
        <v>0</v>
      </c>
      <c r="T397" s="89"/>
      <c r="U397" s="104" t="s">
        <v>140</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141</v>
      </c>
      <c r="K398" s="249">
        <f t="shared" si="42"/>
        <v>100</v>
      </c>
      <c r="L398" s="249">
        <f t="shared" si="42"/>
        <v>100</v>
      </c>
      <c r="M398" s="249">
        <f t="shared" si="42"/>
        <v>100</v>
      </c>
      <c r="N398" s="249">
        <f t="shared" si="41"/>
        <v>100</v>
      </c>
      <c r="O398" s="137">
        <v>100</v>
      </c>
      <c r="P398" s="137">
        <v>0</v>
      </c>
      <c r="Q398" s="137">
        <v>0</v>
      </c>
      <c r="R398" s="137">
        <v>0</v>
      </c>
      <c r="S398" s="137">
        <v>0</v>
      </c>
      <c r="T398" s="89"/>
      <c r="U398" s="104" t="s">
        <v>141</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142</v>
      </c>
      <c r="K399" s="249">
        <f t="shared" si="42"/>
        <v>100</v>
      </c>
      <c r="L399" s="249">
        <f t="shared" si="42"/>
        <v>100</v>
      </c>
      <c r="M399" s="249">
        <f t="shared" si="42"/>
        <v>100</v>
      </c>
      <c r="N399" s="249">
        <f t="shared" si="41"/>
        <v>100</v>
      </c>
      <c r="O399" s="137">
        <v>100</v>
      </c>
      <c r="P399" s="137">
        <v>0</v>
      </c>
      <c r="Q399" s="137">
        <v>0</v>
      </c>
      <c r="R399" s="137">
        <v>0</v>
      </c>
      <c r="S399" s="137">
        <v>0</v>
      </c>
      <c r="T399" s="89"/>
      <c r="U399" s="104" t="s">
        <v>142</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t="s">
        <v>797</v>
      </c>
      <c r="J400" s="104" t="s">
        <v>382</v>
      </c>
      <c r="K400" s="249">
        <f t="shared" si="42"/>
        <v>100</v>
      </c>
      <c r="L400" s="249">
        <f t="shared" si="42"/>
        <v>100</v>
      </c>
      <c r="M400" s="249">
        <f t="shared" si="42"/>
        <v>100</v>
      </c>
      <c r="N400" s="249">
        <f t="shared" si="41"/>
        <v>100</v>
      </c>
      <c r="O400" s="137">
        <v>100</v>
      </c>
      <c r="P400" s="137">
        <v>0</v>
      </c>
      <c r="Q400" s="137">
        <v>0</v>
      </c>
      <c r="R400" s="137">
        <v>0</v>
      </c>
      <c r="S400" s="137">
        <v>0</v>
      </c>
      <c r="T400" s="89"/>
      <c r="U400" s="104" t="s">
        <v>382</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hidden="1" customHeight="1" outlineLevel="2" x14ac:dyDescent="0.35">
      <c r="A401" s="107"/>
      <c r="B401" s="98"/>
      <c r="C401" s="18"/>
      <c r="D401" s="18"/>
      <c r="E401" s="18"/>
      <c r="F401" s="14"/>
      <c r="G401" s="89"/>
      <c r="H401" s="89"/>
      <c r="I401" s="104"/>
      <c r="J401" s="104" t="s">
        <v>134</v>
      </c>
      <c r="K401" s="249">
        <f t="shared" si="42"/>
        <v>100</v>
      </c>
      <c r="L401" s="249">
        <f t="shared" si="42"/>
        <v>100</v>
      </c>
      <c r="M401" s="249">
        <f t="shared" si="42"/>
        <v>100</v>
      </c>
      <c r="N401" s="249">
        <f t="shared" si="41"/>
        <v>100</v>
      </c>
      <c r="O401" s="137">
        <v>100</v>
      </c>
      <c r="P401" s="137">
        <v>0</v>
      </c>
      <c r="Q401" s="137">
        <v>0</v>
      </c>
      <c r="R401" s="137">
        <v>0</v>
      </c>
      <c r="S401" s="137">
        <v>0</v>
      </c>
      <c r="T401" s="89"/>
      <c r="U401" s="104" t="s">
        <v>134</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hidden="1" customHeight="1" outlineLevel="2" x14ac:dyDescent="0.35">
      <c r="A402" s="107"/>
      <c r="B402" s="98"/>
      <c r="C402" s="18"/>
      <c r="D402" s="18"/>
      <c r="E402" s="18"/>
      <c r="F402" s="14"/>
      <c r="G402" s="89"/>
      <c r="H402" s="89"/>
      <c r="I402" s="104"/>
      <c r="J402" s="104" t="s">
        <v>135</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135</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hidden="1" customHeight="1" outlineLevel="2" x14ac:dyDescent="0.35">
      <c r="A403" s="107"/>
      <c r="B403" s="98"/>
      <c r="C403" s="18"/>
      <c r="D403" s="18"/>
      <c r="E403" s="18"/>
      <c r="F403" s="14"/>
      <c r="G403" s="89"/>
      <c r="H403" s="89"/>
      <c r="I403" s="104"/>
      <c r="J403" s="104" t="s">
        <v>136</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136</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hidden="1" customHeight="1" outlineLevel="2" x14ac:dyDescent="0.35">
      <c r="A404" s="107"/>
      <c r="B404" s="98"/>
      <c r="C404" s="18"/>
      <c r="D404" s="18"/>
      <c r="E404" s="18"/>
      <c r="F404" s="14"/>
      <c r="G404" s="89"/>
      <c r="H404" s="89"/>
      <c r="I404" s="104"/>
      <c r="J404" s="104" t="s">
        <v>137</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137</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hidden="1" customHeight="1" outlineLevel="2" x14ac:dyDescent="0.35">
      <c r="A405" s="107"/>
      <c r="B405" s="98"/>
      <c r="C405" s="18"/>
      <c r="D405" s="18"/>
      <c r="E405" s="18"/>
      <c r="F405" s="14"/>
      <c r="G405" s="89"/>
      <c r="H405" s="89"/>
      <c r="I405" s="104"/>
      <c r="J405" s="104" t="s">
        <v>138</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138</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hidden="1" customHeight="1" outlineLevel="2" x14ac:dyDescent="0.35">
      <c r="A406" s="107"/>
      <c r="B406" s="98"/>
      <c r="C406" s="18"/>
      <c r="D406" s="18"/>
      <c r="E406" s="18"/>
      <c r="F406" s="14"/>
      <c r="G406" s="89"/>
      <c r="H406" s="89"/>
      <c r="I406" s="104"/>
      <c r="J406" s="104" t="s">
        <v>139</v>
      </c>
      <c r="K406" s="249">
        <f t="shared" si="42"/>
        <v>100</v>
      </c>
      <c r="L406" s="249">
        <f t="shared" si="42"/>
        <v>100</v>
      </c>
      <c r="M406" s="249">
        <f t="shared" si="42"/>
        <v>100</v>
      </c>
      <c r="N406" s="249">
        <f t="shared" si="41"/>
        <v>100</v>
      </c>
      <c r="O406" s="137">
        <v>100</v>
      </c>
      <c r="P406" s="137">
        <v>0</v>
      </c>
      <c r="Q406" s="137">
        <v>0</v>
      </c>
      <c r="R406" s="137">
        <v>0</v>
      </c>
      <c r="S406" s="137">
        <v>0</v>
      </c>
      <c r="T406" s="89"/>
      <c r="U406" s="104" t="s">
        <v>139</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hidden="1" customHeight="1" outlineLevel="2" x14ac:dyDescent="0.35">
      <c r="A407" s="107"/>
      <c r="B407" s="98"/>
      <c r="C407" s="18"/>
      <c r="D407" s="18"/>
      <c r="E407" s="18"/>
      <c r="F407" s="14"/>
      <c r="G407" s="89"/>
      <c r="H407" s="89"/>
      <c r="I407" s="104"/>
      <c r="J407" s="104" t="s">
        <v>140</v>
      </c>
      <c r="K407" s="249">
        <f t="shared" si="42"/>
        <v>100</v>
      </c>
      <c r="L407" s="249">
        <f t="shared" si="42"/>
        <v>100</v>
      </c>
      <c r="M407" s="249">
        <f t="shared" si="42"/>
        <v>100</v>
      </c>
      <c r="N407" s="249">
        <f t="shared" si="41"/>
        <v>100</v>
      </c>
      <c r="O407" s="137">
        <v>100</v>
      </c>
      <c r="P407" s="137">
        <v>0</v>
      </c>
      <c r="Q407" s="137">
        <v>0</v>
      </c>
      <c r="R407" s="137">
        <v>0</v>
      </c>
      <c r="S407" s="137">
        <v>0</v>
      </c>
      <c r="T407" s="89"/>
      <c r="U407" s="104" t="s">
        <v>140</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hidden="1" customHeight="1" outlineLevel="2" x14ac:dyDescent="0.35">
      <c r="A408" s="107"/>
      <c r="B408" s="98"/>
      <c r="C408" s="18"/>
      <c r="D408" s="18"/>
      <c r="E408" s="18"/>
      <c r="F408" s="14"/>
      <c r="G408" s="89"/>
      <c r="H408" s="89"/>
      <c r="I408" s="104"/>
      <c r="J408" s="104" t="s">
        <v>141</v>
      </c>
      <c r="K408" s="249">
        <f t="shared" si="42"/>
        <v>100</v>
      </c>
      <c r="L408" s="249">
        <f t="shared" si="42"/>
        <v>100</v>
      </c>
      <c r="M408" s="249">
        <f t="shared" si="42"/>
        <v>100</v>
      </c>
      <c r="N408" s="249">
        <f t="shared" si="41"/>
        <v>100</v>
      </c>
      <c r="O408" s="137">
        <v>100</v>
      </c>
      <c r="P408" s="137">
        <v>0</v>
      </c>
      <c r="Q408" s="137">
        <v>0</v>
      </c>
      <c r="R408" s="137">
        <v>0</v>
      </c>
      <c r="S408" s="137">
        <v>0</v>
      </c>
      <c r="T408" s="89"/>
      <c r="U408" s="104" t="s">
        <v>141</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hidden="1" customHeight="1" outlineLevel="2" x14ac:dyDescent="0.35">
      <c r="A409" s="107"/>
      <c r="B409" s="98"/>
      <c r="C409" s="18"/>
      <c r="D409" s="18"/>
      <c r="E409" s="18"/>
      <c r="F409" s="14"/>
      <c r="G409" s="89"/>
      <c r="H409" s="89"/>
      <c r="I409" s="104"/>
      <c r="J409" s="104" t="s">
        <v>142</v>
      </c>
      <c r="K409" s="249">
        <f t="shared" si="42"/>
        <v>100</v>
      </c>
      <c r="L409" s="249">
        <f t="shared" si="42"/>
        <v>100</v>
      </c>
      <c r="M409" s="249">
        <f t="shared" si="42"/>
        <v>100</v>
      </c>
      <c r="N409" s="249">
        <f t="shared" si="41"/>
        <v>100</v>
      </c>
      <c r="O409" s="137">
        <v>100</v>
      </c>
      <c r="P409" s="137">
        <v>0</v>
      </c>
      <c r="Q409" s="137">
        <v>0</v>
      </c>
      <c r="R409" s="137">
        <v>0</v>
      </c>
      <c r="S409" s="137">
        <v>0</v>
      </c>
      <c r="T409" s="89"/>
      <c r="U409" s="104" t="s">
        <v>142</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1" t="s">
        <v>1202</v>
      </c>
      <c r="K453" s="591"/>
      <c r="L453" s="102"/>
      <c r="M453" s="102"/>
      <c r="N453" s="102"/>
      <c r="O453" s="591"/>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5" t="s">
        <v>886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7" t="s">
        <v>809</v>
      </c>
      <c r="AD479" s="577"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7"/>
      <c r="H480" s="577" t="s">
        <v>809</v>
      </c>
      <c r="I480" s="578" t="s">
        <v>156</v>
      </c>
      <c r="J480" s="578" t="s">
        <v>383</v>
      </c>
      <c r="K480" s="578" t="s">
        <v>56</v>
      </c>
      <c r="L480" s="578" t="s">
        <v>57</v>
      </c>
      <c r="M480" s="578" t="s">
        <v>58</v>
      </c>
      <c r="N480" s="578" t="s">
        <v>59</v>
      </c>
      <c r="O480" s="578" t="s">
        <v>880</v>
      </c>
      <c r="P480" s="578" t="s">
        <v>881</v>
      </c>
      <c r="Q480" s="578" t="s">
        <v>882</v>
      </c>
      <c r="R480" s="578" t="s">
        <v>1187</v>
      </c>
      <c r="S480" s="577"/>
      <c r="T480" s="577" t="s">
        <v>189</v>
      </c>
      <c r="U480" s="577"/>
      <c r="V480" s="577" t="s">
        <v>828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3" t="s">
        <v>1076</v>
      </c>
      <c r="H588" s="903"/>
      <c r="I588" s="903"/>
      <c r="J588" s="903"/>
      <c r="K588" s="903"/>
      <c r="L588" s="903"/>
      <c r="M588" s="903"/>
      <c r="N588" s="903"/>
      <c r="O588" s="903"/>
      <c r="P588" s="903"/>
      <c r="Q588" s="903"/>
      <c r="R588" s="90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5" t="s">
        <v>886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5"/>
      <c r="M732" s="896"/>
      <c r="N732" s="896"/>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7"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7"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2" t="s">
        <v>193</v>
      </c>
      <c r="N998" s="472" t="s">
        <v>372</v>
      </c>
      <c r="O998" s="472" t="s">
        <v>371</v>
      </c>
      <c r="P998" s="472"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4" t="s">
        <v>384</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5" t="s">
        <v>385</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5" t="s">
        <v>386</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5" t="s">
        <v>387</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5" t="s">
        <v>388</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5" t="s">
        <v>389</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5" t="s">
        <v>390</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5" t="s">
        <v>391</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5" t="s">
        <v>392</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6" t="s">
        <v>393</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400</v>
      </c>
      <c r="F6" s="328">
        <v>2</v>
      </c>
      <c r="G6" s="268"/>
      <c r="H6" s="634" t="s">
        <v>401</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402</v>
      </c>
      <c r="F7" s="334">
        <v>1</v>
      </c>
      <c r="G7" s="272"/>
      <c r="H7" s="273" t="s">
        <v>403</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408</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409</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410</v>
      </c>
      <c r="I11" s="480">
        <v>44910.6743796296</v>
      </c>
      <c r="J11" s="911" t="s">
        <v>1248</v>
      </c>
      <c r="K11" s="912"/>
      <c r="L11" s="912"/>
      <c r="M11" s="912"/>
      <c r="N11" s="912"/>
      <c r="O11" s="912"/>
      <c r="P11" s="912"/>
      <c r="Q11" s="912"/>
      <c r="R11" s="912"/>
      <c r="S11" s="912"/>
      <c r="T11" s="912"/>
      <c r="U11" s="912"/>
      <c r="V11" s="912"/>
      <c r="W11" s="912"/>
      <c r="X11" s="913"/>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411</v>
      </c>
      <c r="I12" s="378">
        <v>45124.979479745401</v>
      </c>
      <c r="J12" s="914" t="s">
        <v>1257</v>
      </c>
      <c r="K12" s="914"/>
      <c r="L12" s="914"/>
      <c r="M12" s="914"/>
      <c r="N12" s="914"/>
      <c r="O12" s="914"/>
      <c r="P12" s="914"/>
      <c r="Q12" s="914"/>
      <c r="R12" s="914"/>
      <c r="S12" s="914"/>
      <c r="T12" s="914"/>
      <c r="U12" s="914"/>
      <c r="V12" s="914"/>
      <c r="W12" s="914"/>
      <c r="X12" s="914"/>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412</v>
      </c>
      <c r="AR13" s="266"/>
      <c r="AS13" s="254"/>
      <c r="AT13" s="254"/>
      <c r="AU13" s="254"/>
    </row>
    <row r="14" spans="1:47" ht="5.15" hidden="1" customHeight="1" outlineLevel="3" x14ac:dyDescent="0.35">
      <c r="A14" s="254"/>
      <c r="B14" s="263"/>
      <c r="C14" s="256">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413</v>
      </c>
      <c r="I15" s="286" t="s">
        <v>414</v>
      </c>
      <c r="J15" s="287">
        <v>15</v>
      </c>
      <c r="K15" s="286" t="s">
        <v>415</v>
      </c>
      <c r="L15" s="287">
        <v>8.43</v>
      </c>
      <c r="M15" s="284" t="s">
        <v>416</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417</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418</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419</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420</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412</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120</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400</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402</v>
      </c>
      <c r="F30" s="334">
        <v>1</v>
      </c>
      <c r="G30" s="272"/>
      <c r="H30" s="273" t="s">
        <v>421</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9" customHeight="1" outlineLevel="2" collapsed="1" x14ac:dyDescent="0.35">
      <c r="A36" s="254"/>
      <c r="B36" s="263" t="s">
        <v>405</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406</v>
      </c>
      <c r="C38" s="256">
        <f>INT(MAX($C$40:$C$169))+1</f>
        <v>5</v>
      </c>
      <c r="D38" s="279" t="s">
        <v>407</v>
      </c>
      <c r="E38" s="334"/>
      <c r="F38" s="334"/>
      <c r="G38" s="279"/>
      <c r="AQ38" s="279"/>
      <c r="AR38" s="266"/>
      <c r="AS38" s="254"/>
      <c r="AT38" s="254"/>
      <c r="AU38" s="254"/>
    </row>
    <row r="39" spans="1:47" outlineLevel="1" x14ac:dyDescent="0.35">
      <c r="A39" s="254"/>
      <c r="B39" s="263"/>
      <c r="C39" s="256">
        <f>INT($C$29)+1</f>
        <v>2</v>
      </c>
      <c r="D39" s="279"/>
      <c r="E39" s="334"/>
      <c r="F39" s="334"/>
      <c r="G39" s="279"/>
      <c r="H39" s="296" t="s">
        <v>422</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408</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423</v>
      </c>
      <c r="I41" s="300"/>
      <c r="J41" s="301">
        <v>2</v>
      </c>
      <c r="K41" s="284"/>
      <c r="L41" s="284" t="s">
        <v>889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424</v>
      </c>
      <c r="I42" s="300"/>
      <c r="J42" s="301">
        <v>0</v>
      </c>
      <c r="K42" s="284"/>
      <c r="L42" s="284" t="s">
        <v>425</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426</v>
      </c>
      <c r="I43" s="300" t="s">
        <v>427</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428</v>
      </c>
      <c r="I44" s="300" t="s">
        <v>427</v>
      </c>
      <c r="J44" s="301">
        <v>15</v>
      </c>
      <c r="K44" s="284"/>
      <c r="L44" s="284" t="s">
        <v>429</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430</v>
      </c>
      <c r="I45" s="300"/>
      <c r="J45" s="301">
        <v>0</v>
      </c>
      <c r="K45" s="284"/>
      <c r="L45" s="284" t="s">
        <v>431</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432</v>
      </c>
      <c r="I46" s="303" t="s">
        <v>433</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434</v>
      </c>
      <c r="I47" s="300"/>
      <c r="J47" s="301">
        <v>1</v>
      </c>
      <c r="K47" s="284"/>
      <c r="L47" s="284" t="s">
        <v>435</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436</v>
      </c>
      <c r="I48" s="300" t="s">
        <v>437</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438</v>
      </c>
      <c r="I49" s="284"/>
      <c r="J49" s="287">
        <v>35</v>
      </c>
      <c r="K49" s="284"/>
      <c r="L49" s="284" t="s">
        <v>960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439</v>
      </c>
      <c r="I50" s="300" t="s">
        <v>433</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1189</v>
      </c>
      <c r="I51" s="802" t="s">
        <v>1190</v>
      </c>
      <c r="J51" s="320">
        <f>20*0</f>
        <v>0</v>
      </c>
      <c r="K51" s="284"/>
      <c r="L51" s="284" t="s">
        <v>1191</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440</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441</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442</v>
      </c>
      <c r="J55" s="307"/>
      <c r="K55" s="307" t="s">
        <v>443</v>
      </c>
      <c r="L55" s="307"/>
      <c r="M55" s="307" t="s">
        <v>444</v>
      </c>
      <c r="N55" s="307"/>
      <c r="O55" s="307" t="s">
        <v>445</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446</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446</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412</v>
      </c>
      <c r="AR58" s="266"/>
      <c r="AS58" s="254"/>
      <c r="AT58" s="254"/>
      <c r="AU58" s="254"/>
    </row>
    <row r="59" spans="1:47" outlineLevel="1" x14ac:dyDescent="0.35">
      <c r="A59" s="254"/>
      <c r="B59" s="263"/>
      <c r="C59" s="256">
        <f>INT($C$29)+1</f>
        <v>2</v>
      </c>
      <c r="D59" s="279"/>
      <c r="E59" s="334"/>
      <c r="F59" s="334"/>
      <c r="G59" s="279"/>
      <c r="H59" s="296" t="s">
        <v>447</v>
      </c>
      <c r="I59" s="297"/>
      <c r="J59" s="298"/>
      <c r="K59" s="310" t="s">
        <v>448</v>
      </c>
      <c r="L59" s="310" t="s">
        <v>449</v>
      </c>
      <c r="M59" s="311"/>
      <c r="N59" s="312"/>
      <c r="O59" s="269" t="s">
        <v>450</v>
      </c>
      <c r="P59" s="269"/>
      <c r="Q59" s="269" t="s">
        <v>451</v>
      </c>
      <c r="R59" s="269"/>
      <c r="S59" s="313" t="s">
        <v>22</v>
      </c>
      <c r="T59" s="298"/>
      <c r="U59" s="641" t="s">
        <v>452</v>
      </c>
      <c r="V59" s="269" t="s">
        <v>964</v>
      </c>
      <c r="W59" s="298"/>
      <c r="X59" s="312" t="s">
        <v>454</v>
      </c>
      <c r="Y59" s="314" t="s">
        <v>453</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455</v>
      </c>
      <c r="I60" s="313" t="s">
        <v>456</v>
      </c>
      <c r="J60" s="312"/>
      <c r="K60" s="310"/>
      <c r="L60" s="310" t="s">
        <v>457</v>
      </c>
      <c r="M60" s="311"/>
      <c r="N60" s="312"/>
      <c r="O60" s="313" t="s">
        <v>459</v>
      </c>
      <c r="P60" s="313" t="s">
        <v>460</v>
      </c>
      <c r="Q60" s="313" t="s">
        <v>459</v>
      </c>
      <c r="R60" s="313" t="s">
        <v>460</v>
      </c>
      <c r="S60" s="313" t="s">
        <v>458</v>
      </c>
      <c r="T60" s="312" t="s">
        <v>461</v>
      </c>
      <c r="U60" s="312" t="s">
        <v>462</v>
      </c>
      <c r="V60" s="313" t="s">
        <v>965</v>
      </c>
      <c r="W60" s="312"/>
      <c r="X60" s="312" t="s">
        <v>463</v>
      </c>
      <c r="Y60" s="573" t="s">
        <v>442</v>
      </c>
      <c r="Z60" s="573"/>
      <c r="AA60" s="573"/>
      <c r="AB60" s="573" t="s">
        <v>443</v>
      </c>
      <c r="AC60" s="573"/>
      <c r="AD60" s="573"/>
      <c r="AE60" s="573" t="s">
        <v>445</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408</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742</v>
      </c>
      <c r="Y62" s="351"/>
      <c r="Z62" s="351"/>
      <c r="AA62" s="351"/>
      <c r="AB62" s="351"/>
      <c r="AC62" s="351"/>
      <c r="AD62" s="351"/>
      <c r="AE62" s="351"/>
      <c r="AF62" s="351"/>
      <c r="AG62" s="351"/>
      <c r="AH62" s="284" t="s">
        <v>1102</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741</v>
      </c>
      <c r="Z63" s="824"/>
      <c r="AA63" s="824"/>
      <c r="AB63" s="824"/>
      <c r="AC63" s="824"/>
      <c r="AD63" s="824"/>
      <c r="AE63" s="825"/>
      <c r="AF63" s="825"/>
      <c r="AG63" s="826"/>
      <c r="AH63" s="822"/>
      <c r="AI63" s="306" t="s">
        <v>1214</v>
      </c>
      <c r="AJ63" s="306"/>
      <c r="AK63" s="300"/>
      <c r="AL63" s="300"/>
      <c r="AM63" s="300"/>
      <c r="AN63" s="306" t="s">
        <v>1216</v>
      </c>
      <c r="AO63" s="306"/>
      <c r="AP63" s="306"/>
      <c r="AQ63" s="279"/>
      <c r="AR63" s="266"/>
      <c r="AS63" s="254"/>
      <c r="AT63" s="254"/>
      <c r="AU63" s="254"/>
    </row>
    <row r="64" spans="1:47" ht="45" customHeight="1" outlineLevel="2" x14ac:dyDescent="0.35">
      <c r="A64" s="254"/>
      <c r="B64" s="263"/>
      <c r="C64" s="256">
        <f>INT($C$29)+2</f>
        <v>3</v>
      </c>
      <c r="D64" s="279"/>
      <c r="E64" s="807" t="s">
        <v>1213</v>
      </c>
      <c r="F64" s="807" t="s">
        <v>1206</v>
      </c>
      <c r="G64" s="279"/>
      <c r="H64" s="284"/>
      <c r="I64" s="350" t="s">
        <v>456</v>
      </c>
      <c r="J64" s="350" t="s">
        <v>156</v>
      </c>
      <c r="K64" s="350" t="s">
        <v>155</v>
      </c>
      <c r="L64" s="350" t="s">
        <v>449</v>
      </c>
      <c r="M64" s="351"/>
      <c r="N64" s="829" t="s">
        <v>823</v>
      </c>
      <c r="O64" s="720" t="s">
        <v>822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1217</v>
      </c>
      <c r="AI64" s="350" t="s">
        <v>1209</v>
      </c>
      <c r="AJ64" s="350" t="s">
        <v>1208</v>
      </c>
      <c r="AK64" s="829" t="s">
        <v>1204</v>
      </c>
      <c r="AL64" s="829" t="s">
        <v>1215</v>
      </c>
      <c r="AM64" s="829" t="s">
        <v>1205</v>
      </c>
      <c r="AN64" s="829" t="s">
        <v>1210</v>
      </c>
      <c r="AO64" s="829" t="s">
        <v>1211</v>
      </c>
      <c r="AP64" s="829" t="s">
        <v>1212</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819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762</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754</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755</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756</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757</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758</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759</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760</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761</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412</v>
      </c>
      <c r="AR166" s="266"/>
      <c r="AS166" s="254"/>
      <c r="AT166" s="254"/>
      <c r="AU166" s="254"/>
    </row>
    <row r="167" spans="1:47" ht="5.15" hidden="1" customHeight="1" outlineLevel="3" x14ac:dyDescent="0.35">
      <c r="A167" s="254"/>
      <c r="B167" s="263"/>
      <c r="C167" s="256">
        <f>INT($C$29)+3.005</f>
        <v>4.0049999999999999</v>
      </c>
      <c r="D167" s="279" t="s">
        <v>408</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464</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412</v>
      </c>
      <c r="AR169" s="266"/>
      <c r="AS169" s="254"/>
      <c r="AT169" s="254"/>
      <c r="AU169" s="254"/>
    </row>
    <row r="170" spans="1:47" ht="16" outlineLevel="1" x14ac:dyDescent="0.35">
      <c r="A170" s="254"/>
      <c r="B170" s="263"/>
      <c r="C170" s="256">
        <f>INT($C$29)+1</f>
        <v>2</v>
      </c>
      <c r="D170" s="279"/>
      <c r="E170" s="334"/>
      <c r="F170" s="334"/>
      <c r="G170" s="279"/>
      <c r="H170" s="296" t="s">
        <v>465</v>
      </c>
      <c r="I170" s="318"/>
      <c r="J170" s="313" t="s">
        <v>466</v>
      </c>
      <c r="K170" s="269" t="s">
        <v>467</v>
      </c>
      <c r="L170" s="269"/>
      <c r="M170" s="269"/>
      <c r="N170" s="313"/>
      <c r="O170" s="269" t="s">
        <v>468</v>
      </c>
      <c r="P170" s="269"/>
      <c r="Q170" s="269"/>
      <c r="R170" s="269"/>
      <c r="S170" s="269"/>
      <c r="T170" s="269"/>
      <c r="U170" s="810" t="s">
        <v>469</v>
      </c>
      <c r="V170" s="269"/>
      <c r="W170" s="269"/>
      <c r="X170" s="269"/>
      <c r="Y170" s="314"/>
      <c r="Z170" s="314"/>
      <c r="AA170" s="314"/>
      <c r="AB170" s="319"/>
      <c r="AC170" s="314" t="s">
        <v>1225</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470</v>
      </c>
      <c r="P171" s="313" t="s">
        <v>471</v>
      </c>
      <c r="Q171" s="313" t="s">
        <v>472</v>
      </c>
      <c r="R171" s="313" t="s">
        <v>888</v>
      </c>
      <c r="S171" s="313" t="s">
        <v>473</v>
      </c>
      <c r="T171" s="313" t="s">
        <v>474</v>
      </c>
      <c r="U171" s="269" t="s">
        <v>475</v>
      </c>
      <c r="V171" s="269"/>
      <c r="W171" s="269"/>
      <c r="X171" s="269"/>
      <c r="Y171" s="314"/>
      <c r="Z171" s="314"/>
      <c r="AA171" s="314"/>
      <c r="AB171" s="319"/>
      <c r="AC171" s="319" t="s">
        <v>1226</v>
      </c>
      <c r="AD171" s="319" t="s">
        <v>1227</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408</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476</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477</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478</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479</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480</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481</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482</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483</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484</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485</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486</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487</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412</v>
      </c>
      <c r="AR185" s="266"/>
      <c r="AS185" s="254"/>
      <c r="AT185" s="254"/>
      <c r="AU185" s="254"/>
    </row>
    <row r="186" spans="1:47" ht="5.15" hidden="1" customHeight="1" outlineLevel="3" x14ac:dyDescent="0.35">
      <c r="A186" s="254"/>
      <c r="B186" s="263"/>
      <c r="C186" s="256">
        <f>INT($C$29)+3.005</f>
        <v>4.0049999999999999</v>
      </c>
      <c r="D186" s="279" t="s">
        <v>408</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412</v>
      </c>
      <c r="AR188" s="266"/>
      <c r="AS188" s="254"/>
      <c r="AT188" s="254"/>
      <c r="AU188" s="254"/>
    </row>
    <row r="189" spans="1:47" outlineLevel="1" x14ac:dyDescent="0.35">
      <c r="A189" s="254"/>
      <c r="B189" s="263"/>
      <c r="C189" s="256">
        <f>INT($C$29)+1</f>
        <v>2</v>
      </c>
      <c r="D189" s="279"/>
      <c r="E189" s="334"/>
      <c r="F189" s="334"/>
      <c r="G189" s="279"/>
      <c r="H189" s="296" t="s">
        <v>488</v>
      </c>
      <c r="I189" s="297"/>
      <c r="J189" s="322" t="s">
        <v>382</v>
      </c>
      <c r="K189" s="322" t="s">
        <v>134</v>
      </c>
      <c r="L189" s="322" t="s">
        <v>135</v>
      </c>
      <c r="M189" s="322" t="s">
        <v>136</v>
      </c>
      <c r="N189" s="322" t="s">
        <v>137</v>
      </c>
      <c r="O189" s="322" t="s">
        <v>138</v>
      </c>
      <c r="P189" s="322" t="s">
        <v>139</v>
      </c>
      <c r="Q189" s="322" t="s">
        <v>140</v>
      </c>
      <c r="R189" s="322" t="s">
        <v>141</v>
      </c>
      <c r="S189" s="322" t="s">
        <v>142</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408</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490</v>
      </c>
      <c r="I191" s="300"/>
      <c r="J191" s="323">
        <v>50</v>
      </c>
      <c r="K191" s="284"/>
      <c r="L191" s="284"/>
      <c r="M191" s="284" t="s">
        <v>491</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1224</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492</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493</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494</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495</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496</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497</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498</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499</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500</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412</v>
      </c>
      <c r="AR203" s="266"/>
      <c r="AS203" s="254"/>
      <c r="AT203" s="254"/>
      <c r="AU203" s="254"/>
    </row>
    <row r="204" spans="1:47" outlineLevel="1" x14ac:dyDescent="0.35">
      <c r="A204" s="254"/>
      <c r="B204" s="263"/>
      <c r="C204" s="256">
        <f>INT($C$29)+1</f>
        <v>2</v>
      </c>
      <c r="D204" s="279"/>
      <c r="E204" s="334"/>
      <c r="F204" s="334"/>
      <c r="G204" s="279"/>
      <c r="H204" s="296" t="s">
        <v>501</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408</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502</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412</v>
      </c>
      <c r="AR207" s="266"/>
      <c r="AS207" s="254"/>
      <c r="AT207" s="254"/>
      <c r="AU207" s="254"/>
    </row>
    <row r="208" spans="1:47" outlineLevel="1" x14ac:dyDescent="0.35">
      <c r="A208" s="254"/>
      <c r="B208" s="263"/>
      <c r="C208" s="256">
        <f>INT($C$29)+1</f>
        <v>2</v>
      </c>
      <c r="D208" s="279"/>
      <c r="E208" s="334"/>
      <c r="F208" s="334"/>
      <c r="G208" s="279"/>
      <c r="H208" s="296" t="s">
        <v>503</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408</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504</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505</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506</v>
      </c>
      <c r="J213" s="300" t="s">
        <v>507</v>
      </c>
      <c r="K213" s="300" t="s">
        <v>752</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412</v>
      </c>
      <c r="AR215" s="266"/>
      <c r="AS215" s="254"/>
      <c r="AT215" s="254"/>
      <c r="AU215" s="254"/>
    </row>
    <row r="216" spans="1:47" ht="30" customHeight="1" outlineLevel="1" x14ac:dyDescent="0.35">
      <c r="A216" s="254"/>
      <c r="B216" s="263"/>
      <c r="C216" s="256">
        <f>INT($C$29)+1</f>
        <v>2</v>
      </c>
      <c r="D216" s="279"/>
      <c r="E216" s="334"/>
      <c r="F216" s="334"/>
      <c r="G216" s="279"/>
      <c r="H216" s="296" t="s">
        <v>950</v>
      </c>
      <c r="I216" s="297"/>
      <c r="J216" s="948" t="s">
        <v>952</v>
      </c>
      <c r="K216" s="948"/>
      <c r="L216" s="948" t="s">
        <v>951</v>
      </c>
      <c r="M216" s="948"/>
      <c r="N216" s="313"/>
      <c r="O216" s="313" t="s">
        <v>975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408</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412</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120</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400</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402</v>
      </c>
      <c r="F233" s="331">
        <v>1</v>
      </c>
      <c r="G233" s="272"/>
      <c r="H233" s="273" t="s">
        <v>509</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442</v>
      </c>
      <c r="L237" s="335"/>
      <c r="M237" s="335"/>
      <c r="N237" s="335" t="s">
        <v>443</v>
      </c>
      <c r="O237" s="335"/>
      <c r="P237" s="335"/>
      <c r="Q237" s="335"/>
      <c r="R237" s="335" t="s">
        <v>445</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510</v>
      </c>
      <c r="M238" s="324" t="s">
        <v>4</v>
      </c>
      <c r="N238" s="324" t="s">
        <v>511</v>
      </c>
      <c r="O238" s="324" t="s">
        <v>512</v>
      </c>
      <c r="P238" s="324" t="s">
        <v>513</v>
      </c>
      <c r="Q238" s="324" t="s">
        <v>514</v>
      </c>
      <c r="R238" s="324" t="s">
        <v>511</v>
      </c>
      <c r="S238" s="324" t="s">
        <v>512</v>
      </c>
      <c r="T238" s="324" t="s">
        <v>513</v>
      </c>
      <c r="U238" s="324" t="s">
        <v>514</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9" customHeight="1" outlineLevel="2" collapsed="1" x14ac:dyDescent="0.35">
      <c r="A239" s="254"/>
      <c r="B239" s="263" t="s">
        <v>405</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515</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406</v>
      </c>
      <c r="C241" s="256">
        <f>INT(MAX($C$244:$C$357))+1</f>
        <v>5</v>
      </c>
      <c r="D241" s="279" t="s">
        <v>407</v>
      </c>
      <c r="E241" s="334"/>
      <c r="F241" s="334"/>
      <c r="G241" s="279"/>
      <c r="H241" s="334" t="s">
        <v>516</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406</v>
      </c>
      <c r="C242" s="256">
        <f>INT(MAX($C$244:$C$357))+1</f>
        <v>5</v>
      </c>
      <c r="D242" s="279" t="s">
        <v>407</v>
      </c>
      <c r="E242" s="334"/>
      <c r="F242" s="334"/>
      <c r="G242" s="279"/>
      <c r="H242" s="334" t="s">
        <v>1055</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517</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408</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518</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519</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412</v>
      </c>
      <c r="AR248" s="266"/>
      <c r="AS248" s="254"/>
      <c r="AT248" s="254"/>
      <c r="AU248" s="254"/>
    </row>
    <row r="249" spans="1:47" outlineLevel="1" x14ac:dyDescent="0.35">
      <c r="A249" s="254"/>
      <c r="B249" s="263"/>
      <c r="C249" s="256">
        <f>INT($C$232)+1</f>
        <v>2</v>
      </c>
      <c r="D249" s="279"/>
      <c r="E249" s="334"/>
      <c r="F249" s="334"/>
      <c r="G249" s="279"/>
      <c r="H249" s="337" t="s">
        <v>520</v>
      </c>
      <c r="I249" s="269" t="s">
        <v>521</v>
      </c>
      <c r="J249" s="340"/>
      <c r="K249" s="269" t="s">
        <v>522</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408</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848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5" t="s">
        <v>524</v>
      </c>
      <c r="AD251" s="916"/>
      <c r="AE251" s="916"/>
      <c r="AF251" s="917"/>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847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8"/>
      <c r="AD252" s="919"/>
      <c r="AE252" s="919"/>
      <c r="AF252" s="920"/>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846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21"/>
      <c r="AD253" s="922"/>
      <c r="AE253" s="922"/>
      <c r="AF253" s="923"/>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525</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5" t="s">
        <v>1112</v>
      </c>
      <c r="AD254" s="916"/>
      <c r="AE254" s="916"/>
      <c r="AF254" s="917"/>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526</v>
      </c>
      <c r="I255" s="284">
        <f>YEAR(MIN(N251:Q253)+MIN(R354:U356))</f>
        <v>2019</v>
      </c>
      <c r="J255" s="284"/>
      <c r="K255" s="284"/>
      <c r="L255" s="284"/>
      <c r="M255" s="284"/>
      <c r="N255" s="284"/>
      <c r="O255" s="284"/>
      <c r="P255" s="284"/>
      <c r="Q255" s="284"/>
      <c r="R255" s="284"/>
      <c r="S255" s="284"/>
      <c r="T255" s="284"/>
      <c r="U255" s="284"/>
      <c r="V255" s="284"/>
      <c r="W255" s="571" t="s">
        <v>523</v>
      </c>
      <c r="X255" s="284"/>
      <c r="Y255" s="284"/>
      <c r="Z255" s="284"/>
      <c r="AA255" s="284"/>
      <c r="AB255" s="284"/>
      <c r="AC255" s="921"/>
      <c r="AD255" s="922"/>
      <c r="AE255" s="922"/>
      <c r="AF255" s="923"/>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527</v>
      </c>
      <c r="F256" s="334"/>
      <c r="G256" s="279"/>
      <c r="H256" s="347" t="s">
        <v>528</v>
      </c>
      <c r="I256" s="307" t="s">
        <v>529</v>
      </c>
      <c r="J256" s="348"/>
      <c r="K256" s="287">
        <f>COUNTA($H$257:$H$312)</f>
        <v>3</v>
      </c>
      <c r="L256" s="287">
        <f>COUNTA($I$257:$I$312)/K256</f>
        <v>8</v>
      </c>
      <c r="M256" s="349">
        <v>-8</v>
      </c>
      <c r="N256" s="307" t="s">
        <v>810</v>
      </c>
      <c r="O256" s="307"/>
      <c r="P256" s="307"/>
      <c r="Q256" s="307"/>
      <c r="R256" s="307" t="s">
        <v>530</v>
      </c>
      <c r="S256" s="307"/>
      <c r="T256" s="307"/>
      <c r="U256" s="307"/>
      <c r="V256" s="284"/>
      <c r="W256" s="350" t="s">
        <v>531</v>
      </c>
      <c r="X256" s="350" t="s">
        <v>532</v>
      </c>
      <c r="Y256" s="350" t="s">
        <v>533</v>
      </c>
      <c r="Z256" s="350" t="s">
        <v>534</v>
      </c>
      <c r="AA256" s="351"/>
      <c r="AB256" s="284"/>
      <c r="AC256" s="350" t="s">
        <v>531</v>
      </c>
      <c r="AD256" s="350" t="s">
        <v>532</v>
      </c>
      <c r="AE256" s="350" t="s">
        <v>533</v>
      </c>
      <c r="AF256" s="350" t="s">
        <v>534</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535</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536</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537</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538</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539</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540</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541</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542</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535</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536</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543</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544</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545</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546</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547</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548</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535</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536</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543</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544</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545</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546</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547</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548</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1113</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412</v>
      </c>
      <c r="AR312" s="266"/>
      <c r="AS312" s="254"/>
      <c r="AT312" s="254"/>
      <c r="AU312" s="254"/>
    </row>
    <row r="313" spans="1:47" outlineLevel="2" x14ac:dyDescent="0.35">
      <c r="A313" s="254"/>
      <c r="B313" s="263"/>
      <c r="C313" s="256">
        <f>INT($C$232)+2</f>
        <v>3</v>
      </c>
      <c r="D313" s="279"/>
      <c r="E313" s="334" t="s">
        <v>527</v>
      </c>
      <c r="F313" s="334"/>
      <c r="G313" s="279"/>
      <c r="H313" s="347" t="s">
        <v>528</v>
      </c>
      <c r="I313" s="307" t="s">
        <v>529</v>
      </c>
      <c r="J313" s="307"/>
      <c r="K313" s="284"/>
      <c r="L313" s="284"/>
      <c r="M313" s="284"/>
      <c r="N313" s="307" t="s">
        <v>549</v>
      </c>
      <c r="O313" s="307"/>
      <c r="P313" s="307"/>
      <c r="Q313" s="307"/>
      <c r="R313" s="284" t="s">
        <v>550</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551</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552</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553</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538</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539</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540</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541</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542</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551</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552</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553</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538</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539</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540</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541</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542</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551</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552</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553</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538</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539</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540</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541</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542</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412</v>
      </c>
      <c r="AR338" s="266"/>
      <c r="AS338" s="254"/>
      <c r="AT338" s="254"/>
      <c r="AU338" s="254"/>
    </row>
    <row r="339" spans="1:47" outlineLevel="2" collapsed="1" x14ac:dyDescent="0.35">
      <c r="A339" s="254"/>
      <c r="B339" s="263"/>
      <c r="C339" s="256">
        <f>INT($C$232+3)</f>
        <v>4</v>
      </c>
      <c r="D339" s="279"/>
      <c r="E339" s="334"/>
      <c r="F339" s="334"/>
      <c r="G339" s="279"/>
      <c r="H339" s="347" t="s">
        <v>554</v>
      </c>
      <c r="I339" s="307" t="s">
        <v>555</v>
      </c>
      <c r="J339" s="306"/>
      <c r="K339" s="284"/>
      <c r="L339" s="284"/>
      <c r="M339" s="284"/>
      <c r="N339" s="284"/>
      <c r="O339" s="924" t="s">
        <v>1049</v>
      </c>
      <c r="P339" s="925"/>
      <c r="Q339" s="925"/>
      <c r="R339" s="925"/>
      <c r="S339" s="925"/>
      <c r="T339" s="925"/>
      <c r="U339" s="925"/>
      <c r="V339" s="925"/>
      <c r="W339" s="925"/>
      <c r="X339" s="926"/>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7"/>
      <c r="P340" s="928"/>
      <c r="Q340" s="928"/>
      <c r="R340" s="928"/>
      <c r="S340" s="928"/>
      <c r="T340" s="928"/>
      <c r="U340" s="928"/>
      <c r="V340" s="928"/>
      <c r="W340" s="928"/>
      <c r="X340" s="929"/>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1125</v>
      </c>
      <c r="I341" s="284">
        <v>1</v>
      </c>
      <c r="J341" s="284" t="b">
        <f>COUNTA(K341:M341)&gt;0</f>
        <v>0</v>
      </c>
      <c r="K341" s="301"/>
      <c r="L341" s="301"/>
      <c r="M341" s="301"/>
      <c r="N341" s="284"/>
      <c r="O341" s="927"/>
      <c r="P341" s="928"/>
      <c r="Q341" s="928"/>
      <c r="R341" s="928"/>
      <c r="S341" s="928"/>
      <c r="T341" s="928"/>
      <c r="U341" s="928"/>
      <c r="V341" s="928"/>
      <c r="W341" s="928"/>
      <c r="X341" s="929"/>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30"/>
      <c r="P342" s="931"/>
      <c r="Q342" s="931"/>
      <c r="R342" s="931"/>
      <c r="S342" s="931"/>
      <c r="T342" s="931"/>
      <c r="U342" s="931"/>
      <c r="V342" s="931"/>
      <c r="W342" s="931"/>
      <c r="X342" s="932"/>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1118</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412</v>
      </c>
      <c r="AR347" s="266"/>
      <c r="AS347" s="254"/>
      <c r="AT347" s="254"/>
      <c r="AU347" s="254"/>
    </row>
    <row r="348" spans="1:47" outlineLevel="2" collapsed="1" x14ac:dyDescent="0.35">
      <c r="A348" s="254"/>
      <c r="B348" s="263"/>
      <c r="C348" s="256">
        <f>INT($C$232+3)</f>
        <v>4</v>
      </c>
      <c r="D348" s="279"/>
      <c r="E348" s="334"/>
      <c r="F348" s="334"/>
      <c r="G348" s="279"/>
      <c r="H348" s="347" t="s">
        <v>528</v>
      </c>
      <c r="I348" s="284" t="s">
        <v>556</v>
      </c>
      <c r="J348" s="284"/>
      <c r="K348" s="284"/>
      <c r="L348" s="284"/>
      <c r="M348" s="284"/>
      <c r="N348" s="307" t="s">
        <v>557</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558</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412</v>
      </c>
      <c r="AR352" s="266"/>
      <c r="AS352" s="254"/>
      <c r="AT352" s="254"/>
      <c r="AU352" s="254"/>
    </row>
    <row r="353" spans="1:47" outlineLevel="2" collapsed="1" x14ac:dyDescent="0.35">
      <c r="A353" s="254"/>
      <c r="B353" s="263"/>
      <c r="C353" s="256">
        <f>INT($C$232+3)</f>
        <v>4</v>
      </c>
      <c r="D353" s="279"/>
      <c r="E353" s="334"/>
      <c r="F353" s="334"/>
      <c r="G353" s="279"/>
      <c r="H353" s="380" t="s">
        <v>559</v>
      </c>
      <c r="I353" s="300" t="s">
        <v>508</v>
      </c>
      <c r="J353" s="284"/>
      <c r="K353" s="286" t="s">
        <v>560</v>
      </c>
      <c r="L353" s="300">
        <f>COUNTA($H$354:$H$357)</f>
        <v>3</v>
      </c>
      <c r="M353" s="287">
        <v>-6</v>
      </c>
      <c r="N353" s="284"/>
      <c r="O353" s="284"/>
      <c r="P353" s="284"/>
      <c r="Q353" s="284"/>
      <c r="R353" s="307" t="s">
        <v>561</v>
      </c>
      <c r="S353" s="306"/>
      <c r="T353" s="306"/>
      <c r="U353" s="306"/>
      <c r="V353" s="284"/>
      <c r="W353" s="284" t="s">
        <v>562</v>
      </c>
      <c r="X353" s="284" t="s">
        <v>563</v>
      </c>
      <c r="Y353" s="284" t="s">
        <v>564</v>
      </c>
      <c r="Z353" s="284" t="s">
        <v>565</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566</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412</v>
      </c>
      <c r="AR357" s="266"/>
      <c r="AS357" s="254"/>
      <c r="AT357" s="254"/>
      <c r="AU357" s="254"/>
    </row>
    <row r="358" spans="1:47" outlineLevel="1" x14ac:dyDescent="0.35">
      <c r="A358" s="254"/>
      <c r="B358" s="263"/>
      <c r="C358" s="256">
        <f>INT($C$232)+1</f>
        <v>2</v>
      </c>
      <c r="D358" s="279"/>
      <c r="E358" s="334"/>
      <c r="F358" s="334"/>
      <c r="G358" s="279"/>
      <c r="H358" s="337" t="s">
        <v>567</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408</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529</v>
      </c>
      <c r="J360" s="307"/>
      <c r="K360" s="284"/>
      <c r="L360" s="284"/>
      <c r="M360" s="284"/>
      <c r="N360" s="307" t="s">
        <v>568</v>
      </c>
      <c r="O360" s="307"/>
      <c r="P360" s="307"/>
      <c r="Q360" s="307"/>
      <c r="R360" s="284"/>
      <c r="S360" s="284"/>
      <c r="T360" s="284"/>
      <c r="U360" s="284"/>
      <c r="V360" s="284" t="s">
        <v>569</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551</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552</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553</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538</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539</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540</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541</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542</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412</v>
      </c>
      <c r="AR369" s="266"/>
      <c r="AS369" s="254"/>
      <c r="AT369" s="254"/>
      <c r="AU369" s="254"/>
    </row>
    <row r="370" spans="1:47" outlineLevel="2" collapsed="1" x14ac:dyDescent="0.35">
      <c r="A370" s="254"/>
      <c r="B370" s="263"/>
      <c r="C370" s="256">
        <f>INT($C$232+3)</f>
        <v>4</v>
      </c>
      <c r="D370" s="279"/>
      <c r="E370" s="334"/>
      <c r="F370" s="334"/>
      <c r="G370" s="279"/>
      <c r="H370" s="347"/>
      <c r="I370" s="307" t="s">
        <v>529</v>
      </c>
      <c r="J370" s="307"/>
      <c r="K370" s="284"/>
      <c r="L370" s="284"/>
      <c r="M370" s="284"/>
      <c r="N370" s="307" t="s">
        <v>824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551</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552</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553</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538</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539</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540</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541</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542</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412</v>
      </c>
      <c r="AR379" s="266"/>
      <c r="AS379" s="254"/>
      <c r="AT379" s="254"/>
      <c r="AU379" s="254"/>
    </row>
    <row r="380" spans="1:47" outlineLevel="2" collapsed="1" x14ac:dyDescent="0.35">
      <c r="A380" s="254"/>
      <c r="B380" s="263"/>
      <c r="C380" s="256">
        <f>INT($C$232+3)</f>
        <v>4</v>
      </c>
      <c r="D380" s="279"/>
      <c r="E380" s="334"/>
      <c r="F380" s="334"/>
      <c r="G380" s="279"/>
      <c r="H380" s="347"/>
      <c r="I380" s="307" t="s">
        <v>529</v>
      </c>
      <c r="J380" s="307"/>
      <c r="K380" s="284"/>
      <c r="L380" s="284"/>
      <c r="M380" s="284"/>
      <c r="N380" s="307" t="s">
        <v>570</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551</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552</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553</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538</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539</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540</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541</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542</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412</v>
      </c>
      <c r="AR389" s="266"/>
      <c r="AS389" s="254"/>
      <c r="AT389" s="254"/>
      <c r="AU389" s="254"/>
    </row>
    <row r="390" spans="1:47" outlineLevel="2" x14ac:dyDescent="0.35">
      <c r="A390" s="254"/>
      <c r="B390" s="263"/>
      <c r="C390" s="256">
        <f t="shared" ref="C390:C395" si="83">INT($C$232)+3</f>
        <v>4</v>
      </c>
      <c r="D390" s="279"/>
      <c r="E390" s="334"/>
      <c r="F390" s="334"/>
      <c r="G390" s="279"/>
      <c r="H390" s="284" t="s">
        <v>1114</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571</v>
      </c>
      <c r="I391" s="321">
        <v>55</v>
      </c>
      <c r="J391" s="284" t="s">
        <v>572</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573</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574</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575</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576</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1050</v>
      </c>
      <c r="I397" s="284"/>
      <c r="J397" s="284"/>
      <c r="K397" s="284"/>
      <c r="L397" s="284" t="s">
        <v>577</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1042</v>
      </c>
      <c r="J398" s="284" t="s">
        <v>1043</v>
      </c>
      <c r="K398" s="719"/>
      <c r="L398" s="300" t="s">
        <v>578</v>
      </c>
      <c r="M398" s="300" t="s">
        <v>1045</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1044</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552</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553</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538</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539</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540</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541</v>
      </c>
      <c r="I405" s="385" t="b">
        <v>0</v>
      </c>
      <c r="J405" s="301" t="b">
        <v>0</v>
      </c>
      <c r="K405" s="284"/>
      <c r="L405" s="316">
        <f t="shared" si="86"/>
        <v>1</v>
      </c>
      <c r="M405" s="316">
        <f t="shared" si="85"/>
        <v>1</v>
      </c>
      <c r="N405" s="352"/>
      <c r="O405" s="583"/>
      <c r="P405" s="933" t="s">
        <v>920</v>
      </c>
      <c r="Q405" s="933"/>
      <c r="R405" s="933"/>
      <c r="S405" s="933"/>
      <c r="T405" s="933"/>
      <c r="U405" s="933"/>
      <c r="V405" s="933"/>
      <c r="W405" s="933"/>
      <c r="X405" s="933"/>
      <c r="Y405" s="933"/>
      <c r="Z405" s="934"/>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542</v>
      </c>
      <c r="I406" s="385" t="b">
        <v>0</v>
      </c>
      <c r="J406" s="301" t="b">
        <v>0</v>
      </c>
      <c r="K406" s="284"/>
      <c r="L406" s="316">
        <f t="shared" si="86"/>
        <v>1</v>
      </c>
      <c r="M406" s="316">
        <f t="shared" si="85"/>
        <v>1</v>
      </c>
      <c r="N406" s="352"/>
      <c r="O406" s="583"/>
      <c r="P406" s="935"/>
      <c r="Q406" s="935"/>
      <c r="R406" s="935"/>
      <c r="S406" s="935"/>
      <c r="T406" s="935"/>
      <c r="U406" s="935"/>
      <c r="V406" s="935"/>
      <c r="W406" s="935"/>
      <c r="X406" s="935"/>
      <c r="Y406" s="935"/>
      <c r="Z406" s="936"/>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5"/>
      <c r="Q407" s="935"/>
      <c r="R407" s="935"/>
      <c r="S407" s="935"/>
      <c r="T407" s="935"/>
      <c r="U407" s="935"/>
      <c r="V407" s="935"/>
      <c r="W407" s="935"/>
      <c r="X407" s="935"/>
      <c r="Y407" s="935"/>
      <c r="Z407" s="936"/>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579</v>
      </c>
      <c r="I408" s="434"/>
      <c r="J408" s="434"/>
      <c r="K408" s="434"/>
      <c r="L408" s="434"/>
      <c r="M408" s="434"/>
      <c r="N408" s="434"/>
      <c r="O408" s="582"/>
      <c r="P408" s="935"/>
      <c r="Q408" s="935"/>
      <c r="R408" s="935"/>
      <c r="S408" s="935"/>
      <c r="T408" s="935"/>
      <c r="U408" s="935"/>
      <c r="V408" s="935"/>
      <c r="W408" s="935"/>
      <c r="X408" s="935"/>
      <c r="Y408" s="935"/>
      <c r="Z408" s="936"/>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580</v>
      </c>
      <c r="L409" s="306"/>
      <c r="M409" s="306"/>
      <c r="N409" s="388"/>
      <c r="O409" s="580"/>
      <c r="P409" s="935"/>
      <c r="Q409" s="935"/>
      <c r="R409" s="935"/>
      <c r="S409" s="935"/>
      <c r="T409" s="935"/>
      <c r="U409" s="935"/>
      <c r="V409" s="935"/>
      <c r="W409" s="935"/>
      <c r="X409" s="935"/>
      <c r="Y409" s="935"/>
      <c r="Z409" s="936"/>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559</v>
      </c>
      <c r="J410" s="389" t="s">
        <v>581</v>
      </c>
      <c r="K410" s="390" t="s">
        <v>582</v>
      </c>
      <c r="L410" s="300" t="s">
        <v>583</v>
      </c>
      <c r="M410" s="300" t="s">
        <v>584</v>
      </c>
      <c r="N410" s="391" t="s">
        <v>559</v>
      </c>
      <c r="O410" s="581"/>
      <c r="P410" s="935"/>
      <c r="Q410" s="935"/>
      <c r="R410" s="935"/>
      <c r="S410" s="935"/>
      <c r="T410" s="935"/>
      <c r="U410" s="935"/>
      <c r="V410" s="935"/>
      <c r="W410" s="935"/>
      <c r="X410" s="935"/>
      <c r="Y410" s="935"/>
      <c r="Z410" s="936"/>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443</v>
      </c>
      <c r="I411" s="385" t="b">
        <v>1</v>
      </c>
      <c r="J411" s="385" t="b">
        <v>1</v>
      </c>
      <c r="K411" s="390" t="b">
        <v>0</v>
      </c>
      <c r="L411" s="301" t="b">
        <v>1</v>
      </c>
      <c r="M411" s="301" t="b">
        <v>1</v>
      </c>
      <c r="N411" s="393" t="b">
        <v>1</v>
      </c>
      <c r="O411" s="581"/>
      <c r="P411" s="935"/>
      <c r="Q411" s="935"/>
      <c r="R411" s="935"/>
      <c r="S411" s="935"/>
      <c r="T411" s="935"/>
      <c r="U411" s="935"/>
      <c r="V411" s="935"/>
      <c r="W411" s="935"/>
      <c r="X411" s="935"/>
      <c r="Y411" s="935"/>
      <c r="Z411" s="936"/>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445</v>
      </c>
      <c r="I412" s="385" t="b">
        <v>1</v>
      </c>
      <c r="J412" s="385" t="b">
        <v>1</v>
      </c>
      <c r="K412" s="390" t="b">
        <v>0</v>
      </c>
      <c r="L412" s="301" t="b">
        <v>1</v>
      </c>
      <c r="M412" s="301" t="b">
        <v>1</v>
      </c>
      <c r="N412" s="393" t="b">
        <v>1</v>
      </c>
      <c r="O412" s="581"/>
      <c r="P412" s="937"/>
      <c r="Q412" s="937"/>
      <c r="R412" s="937"/>
      <c r="S412" s="937"/>
      <c r="T412" s="937"/>
      <c r="U412" s="937"/>
      <c r="V412" s="937"/>
      <c r="W412" s="937"/>
      <c r="X412" s="937"/>
      <c r="Y412" s="937"/>
      <c r="Z412" s="938"/>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412</v>
      </c>
      <c r="AR413" s="266"/>
      <c r="AS413" s="254"/>
      <c r="AT413" s="254"/>
      <c r="AU413" s="254"/>
    </row>
    <row r="414" spans="1:47" outlineLevel="1" x14ac:dyDescent="0.35">
      <c r="A414" s="254"/>
      <c r="B414" s="263"/>
      <c r="C414" s="256">
        <f>INT($C$232)+1</f>
        <v>2</v>
      </c>
      <c r="D414" s="279"/>
      <c r="E414" s="334"/>
      <c r="F414" s="334"/>
      <c r="G414" s="279"/>
      <c r="H414" s="337" t="s">
        <v>904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408</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586</v>
      </c>
      <c r="I416" s="307" t="s">
        <v>587</v>
      </c>
      <c r="J416" s="394"/>
      <c r="K416" s="307" t="s">
        <v>811</v>
      </c>
      <c r="L416" s="307"/>
      <c r="M416" s="307"/>
      <c r="N416" s="307" t="s">
        <v>812</v>
      </c>
      <c r="O416" s="307"/>
      <c r="P416" s="307"/>
      <c r="Q416" s="307"/>
      <c r="R416" s="307" t="s">
        <v>1120</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412</v>
      </c>
      <c r="AR428" s="266"/>
      <c r="AS428" s="254"/>
      <c r="AT428" s="254"/>
      <c r="AU428" s="254"/>
    </row>
    <row r="429" spans="1:47" outlineLevel="1" x14ac:dyDescent="0.35">
      <c r="A429" s="254"/>
      <c r="B429" s="263"/>
      <c r="C429" s="256">
        <f>INT($C$232)+1</f>
        <v>2</v>
      </c>
      <c r="D429" s="279"/>
      <c r="E429" s="334"/>
      <c r="F429" s="334"/>
      <c r="G429" s="279"/>
      <c r="H429" s="337" t="s">
        <v>585</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408</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586</v>
      </c>
      <c r="I431" s="307" t="s">
        <v>588</v>
      </c>
      <c r="J431" s="394"/>
      <c r="K431" s="395">
        <f>COUNTA($H432:$H$462)</f>
        <v>30</v>
      </c>
      <c r="L431" s="395">
        <f>COUNTA($I$432:$I$462)/K431</f>
        <v>1</v>
      </c>
      <c r="M431" s="287">
        <v>-9</v>
      </c>
      <c r="N431" s="307" t="s">
        <v>589</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819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819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819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412</v>
      </c>
      <c r="AR462" s="266"/>
      <c r="AS462" s="254"/>
      <c r="AT462" s="254"/>
      <c r="AU462" s="254"/>
    </row>
    <row r="463" spans="1:47" outlineLevel="2" collapsed="1" x14ac:dyDescent="0.35">
      <c r="A463" s="254"/>
      <c r="B463" s="263"/>
      <c r="C463" s="256">
        <f>INT($C$232)+2</f>
        <v>3</v>
      </c>
      <c r="D463" s="279"/>
      <c r="E463" s="334"/>
      <c r="F463" s="334"/>
      <c r="G463" s="279"/>
      <c r="H463" s="347" t="s">
        <v>586</v>
      </c>
      <c r="I463" s="307" t="s">
        <v>590</v>
      </c>
      <c r="J463" s="307"/>
      <c r="K463" s="397">
        <f>COUNTA($H464:$H$476)</f>
        <v>3</v>
      </c>
      <c r="L463" s="395">
        <f>COUNTA($I$464:$I$476)/K463</f>
        <v>4</v>
      </c>
      <c r="M463" s="369"/>
      <c r="N463" s="284"/>
      <c r="O463" s="307" t="s">
        <v>591</v>
      </c>
      <c r="P463" s="307"/>
      <c r="Q463" s="307"/>
      <c r="R463" s="307" t="s">
        <v>592</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593</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412</v>
      </c>
      <c r="AR476" s="266"/>
      <c r="AS476" s="254"/>
      <c r="AT476" s="254"/>
      <c r="AU476" s="254"/>
    </row>
    <row r="477" spans="1:47" outlineLevel="2" collapsed="1" x14ac:dyDescent="0.35">
      <c r="A477" s="254"/>
      <c r="B477" s="263"/>
      <c r="C477" s="256">
        <f>INT($C$232)+2</f>
        <v>3</v>
      </c>
      <c r="D477" s="279"/>
      <c r="E477" s="334"/>
      <c r="F477" s="334"/>
      <c r="G477" s="279"/>
      <c r="H477" s="347" t="s">
        <v>586</v>
      </c>
      <c r="I477" s="307" t="s">
        <v>594</v>
      </c>
      <c r="J477" s="307"/>
      <c r="K477" s="397"/>
      <c r="L477" s="395">
        <f>COUNTA($I478:$I$490)/COUNTA($H478:$H$490)</f>
        <v>4</v>
      </c>
      <c r="M477" s="284"/>
      <c r="N477" s="307" t="s">
        <v>595</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593</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596</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597</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598</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593</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596</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597</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598</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593</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596</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597</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598</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412</v>
      </c>
      <c r="AR490" s="266"/>
      <c r="AS490" s="254"/>
      <c r="AT490" s="254"/>
      <c r="AU490" s="254"/>
    </row>
    <row r="491" spans="1:47" outlineLevel="2" collapsed="1" x14ac:dyDescent="0.35">
      <c r="A491" s="254"/>
      <c r="B491" s="263"/>
      <c r="C491" s="256">
        <f>INT($C$232)+2</f>
        <v>3</v>
      </c>
      <c r="D491" s="279"/>
      <c r="E491" s="334"/>
      <c r="F491" s="334"/>
      <c r="G491" s="279"/>
      <c r="H491" s="347" t="s">
        <v>586</v>
      </c>
      <c r="I491" s="347" t="s">
        <v>892</v>
      </c>
      <c r="J491" s="307" t="s">
        <v>907</v>
      </c>
      <c r="K491" s="307"/>
      <c r="L491" s="395">
        <f>COUNTA($J492:$J$612)/COUNTA($I492:$I$612)</f>
        <v>8</v>
      </c>
      <c r="M491" s="284"/>
      <c r="N491" s="307" t="s">
        <v>595</v>
      </c>
      <c r="O491" s="307"/>
      <c r="P491" s="307"/>
      <c r="Q491" s="307"/>
      <c r="R491" s="571" t="s">
        <v>905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143</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599</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600</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601</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602</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575</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143</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599</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600</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601</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602</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575</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143</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599</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600</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601</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602</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575</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143</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599</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600</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601</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602</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575</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143</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599</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600</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601</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602</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575</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593</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143</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599</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600</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601</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602</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575</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593</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143</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599</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600</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601</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602</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575</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593</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143</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599</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600</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601</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602</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575</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593</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143</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599</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600</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601</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602</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575</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593</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143</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599</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600</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601</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602</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575</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593</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143</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599</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600</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601</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602</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575</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593</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143</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599</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600</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601</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602</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575</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593</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143</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599</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600</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601</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602</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575</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593</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143</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599</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600</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601</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602</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575</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593</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143</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599</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600</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601</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602</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575</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412</v>
      </c>
      <c r="AR612" s="266"/>
      <c r="AS612" s="254"/>
      <c r="AT612" s="254"/>
      <c r="AU612" s="254"/>
    </row>
    <row r="613" spans="1:47" outlineLevel="2" collapsed="1" x14ac:dyDescent="0.35">
      <c r="A613" s="254"/>
      <c r="B613" s="263"/>
      <c r="C613" s="256">
        <f>INT($C$232)+2</f>
        <v>3</v>
      </c>
      <c r="D613" s="279"/>
      <c r="E613" s="334"/>
      <c r="F613" s="334"/>
      <c r="G613" s="279"/>
      <c r="H613" s="347" t="s">
        <v>586</v>
      </c>
      <c r="I613" s="307" t="s">
        <v>603</v>
      </c>
      <c r="J613" s="307"/>
      <c r="K613" s="397"/>
      <c r="L613" s="395">
        <f>COUNTA($I614:$I$638)/COUNTA($H614:$H$638)</f>
        <v>8</v>
      </c>
      <c r="M613" s="284"/>
      <c r="N613" s="307"/>
      <c r="O613" s="307"/>
      <c r="P613" s="307"/>
      <c r="Q613" s="307"/>
      <c r="R613" s="307" t="s">
        <v>604</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551</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552</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553</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538</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539</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540</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541</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542</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551</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552</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553</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538</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539</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540</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541</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542</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551</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552</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553</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538</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539</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540</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541</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542</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412</v>
      </c>
      <c r="AR638" s="266"/>
      <c r="AS638" s="254"/>
      <c r="AT638" s="254"/>
      <c r="AU638" s="254"/>
    </row>
    <row r="639" spans="1:47" outlineLevel="2" collapsed="1" x14ac:dyDescent="0.35">
      <c r="A639" s="254"/>
      <c r="B639" s="263"/>
      <c r="C639" s="256">
        <f>INT($C$232)+2</f>
        <v>3</v>
      </c>
      <c r="D639" s="279"/>
      <c r="E639" s="334"/>
      <c r="F639" s="334"/>
      <c r="G639" s="279"/>
      <c r="H639" s="347" t="s">
        <v>586</v>
      </c>
      <c r="I639" s="307" t="s">
        <v>918</v>
      </c>
      <c r="J639" s="307"/>
      <c r="K639" s="397"/>
      <c r="L639" s="395">
        <f>COUNTA($I640:$I$652)/COUNTA($H640:$H$652)</f>
        <v>4</v>
      </c>
      <c r="M639" s="284"/>
      <c r="N639" s="307"/>
      <c r="O639" s="307"/>
      <c r="P639" s="307"/>
      <c r="Q639" s="307"/>
      <c r="R639" s="307" t="s">
        <v>604</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593</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606</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607</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608</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593</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606</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607</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608</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593</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606</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607</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608</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412</v>
      </c>
      <c r="AR652" s="266"/>
      <c r="AS652" s="254"/>
      <c r="AT652" s="254"/>
      <c r="AU652" s="254"/>
    </row>
    <row r="653" spans="1:47" outlineLevel="2" collapsed="1" x14ac:dyDescent="0.35">
      <c r="A653" s="254"/>
      <c r="B653" s="263"/>
      <c r="C653" s="256">
        <f>INT($C$232)+2</f>
        <v>3</v>
      </c>
      <c r="D653" s="279"/>
      <c r="E653" s="334"/>
      <c r="F653" s="334"/>
      <c r="G653" s="279"/>
      <c r="H653" s="347" t="s">
        <v>586</v>
      </c>
      <c r="I653" s="307" t="s">
        <v>919</v>
      </c>
      <c r="J653" s="307"/>
      <c r="K653" s="397"/>
      <c r="L653" s="395">
        <f>COUNTA($I654:$I$669)/COUNTA($H654:$H$669)</f>
        <v>5</v>
      </c>
      <c r="M653" s="284"/>
      <c r="N653" s="307"/>
      <c r="O653" s="307"/>
      <c r="P653" s="307"/>
      <c r="Q653" s="307"/>
      <c r="R653" s="307" t="s">
        <v>604</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593</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605</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574</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602</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575</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593</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605</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574</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602</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575</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593</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605</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574</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602</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575</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412</v>
      </c>
      <c r="AR669" s="266"/>
      <c r="AS669" s="254"/>
      <c r="AT669" s="254"/>
      <c r="AU669" s="254"/>
    </row>
    <row r="670" spans="1:47" outlineLevel="1" x14ac:dyDescent="0.35">
      <c r="A670" s="254"/>
      <c r="B670" s="263"/>
      <c r="C670" s="256">
        <f>INT($C$232)+1</f>
        <v>2</v>
      </c>
      <c r="D670" s="279"/>
      <c r="E670" s="334"/>
      <c r="F670" s="334"/>
      <c r="G670" s="279"/>
      <c r="H670" s="337" t="s">
        <v>609</v>
      </c>
      <c r="I670" s="297" t="s">
        <v>610</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408</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522</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611</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522</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611</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522</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611</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1119</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528</v>
      </c>
      <c r="I678" s="307" t="s">
        <v>612</v>
      </c>
      <c r="J678" s="394" t="s">
        <v>613</v>
      </c>
      <c r="K678" s="395">
        <f>COUNTA($H$679:$H$750)</f>
        <v>3</v>
      </c>
      <c r="L678" s="395">
        <f>COUNTA($I$679:$I$750)/K678</f>
        <v>8</v>
      </c>
      <c r="M678" s="349">
        <f>COUNTA($J$679:$J$750)/(L678*K678)</f>
        <v>3</v>
      </c>
      <c r="N678" s="402" t="s">
        <v>614</v>
      </c>
      <c r="O678" s="403"/>
      <c r="P678" s="403"/>
      <c r="Q678" s="403"/>
      <c r="R678" s="403"/>
      <c r="S678" s="403"/>
      <c r="T678" s="403"/>
      <c r="U678" s="377"/>
      <c r="V678" s="300" t="s">
        <v>615</v>
      </c>
      <c r="W678" s="284"/>
      <c r="X678" s="306" t="s">
        <v>616</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510</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617</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607</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608</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617</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607</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608</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617</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607</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608</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617</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607</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608</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617</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607</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608</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617</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607</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608</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617</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607</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608</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617</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607</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608</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617</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607</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608</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617</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607</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608</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617</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607</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608</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617</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607</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608</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617</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607</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608</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617</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607</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608</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617</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607</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608</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617</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607</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608</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617</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607</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608</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617</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607</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608</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617</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607</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608</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617</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607</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608</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617</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607</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608</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617</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607</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608</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617</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607</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608</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412</v>
      </c>
      <c r="AR751" s="266"/>
      <c r="AS751" s="254"/>
      <c r="AT751" s="254"/>
      <c r="AU751" s="254"/>
    </row>
    <row r="752" spans="1:47" outlineLevel="2" collapsed="1" x14ac:dyDescent="0.35">
      <c r="A752" s="254"/>
      <c r="B752" s="263"/>
      <c r="C752" s="256">
        <f>INT($C$232)+2</f>
        <v>3</v>
      </c>
      <c r="D752" s="279"/>
      <c r="E752" s="334"/>
      <c r="F752" s="334"/>
      <c r="G752" s="279"/>
      <c r="H752" s="571" t="s">
        <v>1100</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412</v>
      </c>
      <c r="AR754" s="266"/>
      <c r="AS754" s="254"/>
      <c r="AT754" s="254"/>
      <c r="AU754" s="254"/>
    </row>
    <row r="755" spans="1:47" outlineLevel="2" collapsed="1" x14ac:dyDescent="0.35">
      <c r="A755" s="254"/>
      <c r="B755" s="263"/>
      <c r="C755" s="256">
        <f>INT($C$232)+2</f>
        <v>3</v>
      </c>
      <c r="D755" s="279"/>
      <c r="E755" s="334"/>
      <c r="F755" s="334"/>
      <c r="G755" s="279"/>
      <c r="H755" s="571" t="s">
        <v>618</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612</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412</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120</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400</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402</v>
      </c>
      <c r="F774" s="331">
        <v>1</v>
      </c>
      <c r="G774" s="272"/>
      <c r="H774" s="273" t="s">
        <v>619</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442</v>
      </c>
      <c r="L778" s="335"/>
      <c r="M778" s="335"/>
      <c r="N778" s="335" t="s">
        <v>443</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510</v>
      </c>
      <c r="M779" s="324" t="s">
        <v>4</v>
      </c>
      <c r="N779" s="324" t="s">
        <v>531</v>
      </c>
      <c r="O779" s="324" t="s">
        <v>532</v>
      </c>
      <c r="P779" s="324" t="s">
        <v>533</v>
      </c>
      <c r="Q779" s="324" t="s">
        <v>534</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9" customHeight="1" outlineLevel="2" collapsed="1" x14ac:dyDescent="0.35">
      <c r="A780" s="254"/>
      <c r="B780" s="263" t="s">
        <v>405</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406</v>
      </c>
      <c r="C782" s="256">
        <f>INT(MAX($C$784:$C$808))+1</f>
        <v>5</v>
      </c>
      <c r="D782" s="279" t="s">
        <v>407</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620</v>
      </c>
      <c r="I783" s="297" t="s">
        <v>621</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408</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622</v>
      </c>
      <c r="I785" s="286"/>
      <c r="J785" s="284"/>
      <c r="K785" s="571" t="s">
        <v>442</v>
      </c>
      <c r="L785" s="306"/>
      <c r="M785" s="306"/>
      <c r="N785" s="286" t="s">
        <v>443</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412</v>
      </c>
      <c r="AR786" s="266"/>
      <c r="AS786" s="254"/>
      <c r="AT786" s="254"/>
      <c r="AU786" s="254"/>
    </row>
    <row r="787" spans="1:47" outlineLevel="1" x14ac:dyDescent="0.35">
      <c r="A787" s="254"/>
      <c r="B787" s="263"/>
      <c r="C787" s="256">
        <f>INT($C$773)+1</f>
        <v>2</v>
      </c>
      <c r="D787" s="279"/>
      <c r="E787" s="334"/>
      <c r="F787" s="334"/>
      <c r="G787" s="279"/>
      <c r="H787" s="337" t="s">
        <v>623</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408</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586</v>
      </c>
      <c r="I789" s="307" t="s">
        <v>624</v>
      </c>
      <c r="J789" s="307"/>
      <c r="K789" s="307" t="s">
        <v>625</v>
      </c>
      <c r="L789" s="307"/>
      <c r="M789" s="307"/>
      <c r="N789" s="398"/>
      <c r="O789" s="398" t="s">
        <v>1119</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626</v>
      </c>
      <c r="J794" s="306"/>
      <c r="K794" s="307" t="s">
        <v>627</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740</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750</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628</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412</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120</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400</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402</v>
      </c>
      <c r="F818" s="331">
        <v>1</v>
      </c>
      <c r="G818" s="272"/>
      <c r="H818" s="413" t="s">
        <v>629</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445</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511</v>
      </c>
      <c r="L823" s="324" t="s">
        <v>512</v>
      </c>
      <c r="M823" s="324" t="s">
        <v>513</v>
      </c>
      <c r="N823" s="324" t="s">
        <v>514</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9" customHeight="1" outlineLevel="2" collapsed="1" x14ac:dyDescent="0.35">
      <c r="A824" s="254"/>
      <c r="B824" s="263" t="s">
        <v>405</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406</v>
      </c>
      <c r="C826" s="256">
        <f>INT(MAX($C$836:$C$866))+1</f>
        <v>6</v>
      </c>
      <c r="D826" s="279" t="s">
        <v>407</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630</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408</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1104</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632</v>
      </c>
      <c r="J830" s="380" t="s">
        <v>633</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635</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636</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637</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412</v>
      </c>
      <c r="AR834" s="266"/>
      <c r="AS834" s="254"/>
      <c r="AT834" s="254"/>
      <c r="AU834" s="254"/>
    </row>
    <row r="835" spans="1:47" outlineLevel="1" x14ac:dyDescent="0.35">
      <c r="A835" s="254"/>
      <c r="B835" s="263"/>
      <c r="C835" s="256">
        <f>INT($C$817)+1</f>
        <v>2</v>
      </c>
      <c r="D835" s="279"/>
      <c r="E835" s="334"/>
      <c r="F835" s="334"/>
      <c r="G835" s="279"/>
      <c r="H835" s="337" t="s">
        <v>638</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408</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1103</v>
      </c>
      <c r="I837" s="284"/>
      <c r="J837" s="284"/>
      <c r="K837" s="300">
        <f>i_s_len</f>
        <v>8</v>
      </c>
      <c r="L837" s="287">
        <v>3</v>
      </c>
      <c r="M837" s="284"/>
      <c r="N837" s="285" t="s">
        <v>639</v>
      </c>
      <c r="O837" s="284"/>
      <c r="P837" s="284"/>
      <c r="Q837" s="284"/>
      <c r="R837" s="284"/>
      <c r="S837" s="284"/>
      <c r="T837" s="284"/>
      <c r="U837" s="284"/>
      <c r="V837" s="284"/>
      <c r="W837" s="284"/>
      <c r="X837" s="284"/>
      <c r="Y837" s="414" t="s">
        <v>631</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640</v>
      </c>
      <c r="I838" s="380" t="s">
        <v>632</v>
      </c>
      <c r="J838" s="380" t="s">
        <v>633</v>
      </c>
      <c r="K838" s="348" t="s">
        <v>1193</v>
      </c>
      <c r="L838" s="348"/>
      <c r="M838" s="348"/>
      <c r="N838" s="348"/>
      <c r="O838" s="348" t="s">
        <v>634</v>
      </c>
      <c r="P838" s="348"/>
      <c r="Q838" s="348"/>
      <c r="R838" s="348"/>
      <c r="S838" s="284"/>
      <c r="T838" s="284"/>
      <c r="U838" s="284"/>
      <c r="V838" s="284"/>
      <c r="W838" s="284"/>
      <c r="X838" s="284"/>
      <c r="Y838" s="419" t="s">
        <v>1193</v>
      </c>
      <c r="Z838" s="419"/>
      <c r="AA838" s="419"/>
      <c r="AB838" s="419"/>
      <c r="AC838" s="419" t="s">
        <v>634</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641</v>
      </c>
      <c r="I839" s="417">
        <v>0</v>
      </c>
      <c r="J839" s="417" t="s">
        <v>642</v>
      </c>
      <c r="K839" s="420"/>
      <c r="L839" s="420"/>
      <c r="M839" s="420"/>
      <c r="N839" s="420"/>
      <c r="O839" s="421"/>
      <c r="P839" s="421"/>
      <c r="Q839" s="421"/>
      <c r="R839" s="421"/>
      <c r="S839" s="737" t="s">
        <v>1101</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643</v>
      </c>
      <c r="I840" s="306"/>
      <c r="J840" s="300" t="s">
        <v>644</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645</v>
      </c>
      <c r="I841" s="306"/>
      <c r="J841" s="300" t="s">
        <v>644</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644</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644</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644</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644</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644</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644</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641</v>
      </c>
      <c r="I848" s="417">
        <v>1</v>
      </c>
      <c r="J848" s="306" t="s">
        <v>646</v>
      </c>
      <c r="K848" s="423">
        <f>INT(4*30.4)</f>
        <v>121</v>
      </c>
      <c r="L848" s="423">
        <v>121</v>
      </c>
      <c r="M848" s="423">
        <v>121</v>
      </c>
      <c r="N848" s="423">
        <v>121</v>
      </c>
      <c r="O848" s="423"/>
      <c r="P848" s="423"/>
      <c r="Q848" s="423"/>
      <c r="R848" s="423"/>
      <c r="S848" s="939" t="s">
        <v>1223</v>
      </c>
      <c r="T848" s="940"/>
      <c r="U848" s="940"/>
      <c r="V848" s="940"/>
      <c r="W848" s="941"/>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643</v>
      </c>
      <c r="I849" s="306"/>
      <c r="J849" s="300" t="s">
        <v>644</v>
      </c>
      <c r="K849" s="423">
        <v>364</v>
      </c>
      <c r="L849" s="423">
        <v>364</v>
      </c>
      <c r="M849" s="423">
        <v>364</v>
      </c>
      <c r="N849" s="423">
        <v>364</v>
      </c>
      <c r="O849" s="423"/>
      <c r="P849" s="423"/>
      <c r="Q849" s="423"/>
      <c r="R849" s="423"/>
      <c r="S849" s="942"/>
      <c r="T849" s="943"/>
      <c r="U849" s="943"/>
      <c r="V849" s="943"/>
      <c r="W849" s="944"/>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645</v>
      </c>
      <c r="I850" s="306"/>
      <c r="J850" s="300" t="s">
        <v>644</v>
      </c>
      <c r="K850" s="423">
        <f t="shared" ref="K850:K856" si="325">K849+364</f>
        <v>728</v>
      </c>
      <c r="L850" s="423">
        <f t="shared" ref="L850:N850" si="326">L849+364</f>
        <v>728</v>
      </c>
      <c r="M850" s="423">
        <f t="shared" si="326"/>
        <v>728</v>
      </c>
      <c r="N850" s="423">
        <f t="shared" si="326"/>
        <v>728</v>
      </c>
      <c r="O850" s="423"/>
      <c r="P850" s="423"/>
      <c r="Q850" s="423"/>
      <c r="R850" s="423"/>
      <c r="S850" s="942"/>
      <c r="T850" s="943"/>
      <c r="U850" s="943"/>
      <c r="V850" s="943"/>
      <c r="W850" s="944"/>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644</v>
      </c>
      <c r="K851" s="423">
        <f t="shared" si="325"/>
        <v>1092</v>
      </c>
      <c r="L851" s="423">
        <f t="shared" ref="L851:N851" si="327">L850+364</f>
        <v>1092</v>
      </c>
      <c r="M851" s="423">
        <f t="shared" si="327"/>
        <v>1092</v>
      </c>
      <c r="N851" s="423">
        <f t="shared" si="327"/>
        <v>1092</v>
      </c>
      <c r="O851" s="423"/>
      <c r="P851" s="423"/>
      <c r="Q851" s="423"/>
      <c r="R851" s="423"/>
      <c r="S851" s="942"/>
      <c r="T851" s="943"/>
      <c r="U851" s="943"/>
      <c r="V851" s="943"/>
      <c r="W851" s="944"/>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644</v>
      </c>
      <c r="K852" s="423">
        <f t="shared" si="325"/>
        <v>1456</v>
      </c>
      <c r="L852" s="423">
        <f t="shared" ref="L852:N852" si="328">L851+364</f>
        <v>1456</v>
      </c>
      <c r="M852" s="423">
        <f t="shared" si="328"/>
        <v>1456</v>
      </c>
      <c r="N852" s="423">
        <f t="shared" si="328"/>
        <v>1456</v>
      </c>
      <c r="O852" s="423"/>
      <c r="P852" s="423"/>
      <c r="Q852" s="423"/>
      <c r="R852" s="423"/>
      <c r="S852" s="942"/>
      <c r="T852" s="943"/>
      <c r="U852" s="943"/>
      <c r="V852" s="943"/>
      <c r="W852" s="944"/>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644</v>
      </c>
      <c r="K853" s="423">
        <f t="shared" si="325"/>
        <v>1820</v>
      </c>
      <c r="L853" s="423">
        <f t="shared" ref="L853:N853" si="329">L852+364</f>
        <v>1820</v>
      </c>
      <c r="M853" s="423">
        <f t="shared" si="329"/>
        <v>1820</v>
      </c>
      <c r="N853" s="423">
        <f t="shared" si="329"/>
        <v>1820</v>
      </c>
      <c r="O853" s="423"/>
      <c r="P853" s="423"/>
      <c r="Q853" s="423"/>
      <c r="R853" s="423"/>
      <c r="S853" s="942"/>
      <c r="T853" s="943"/>
      <c r="U853" s="943"/>
      <c r="V853" s="943"/>
      <c r="W853" s="944"/>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644</v>
      </c>
      <c r="K854" s="423">
        <f t="shared" si="325"/>
        <v>2184</v>
      </c>
      <c r="L854" s="423">
        <f t="shared" ref="L854:N854" si="330">L853+364</f>
        <v>2184</v>
      </c>
      <c r="M854" s="423">
        <f t="shared" si="330"/>
        <v>2184</v>
      </c>
      <c r="N854" s="423">
        <f t="shared" si="330"/>
        <v>2184</v>
      </c>
      <c r="O854" s="423"/>
      <c r="P854" s="423"/>
      <c r="Q854" s="423"/>
      <c r="R854" s="423"/>
      <c r="S854" s="942"/>
      <c r="T854" s="943"/>
      <c r="U854" s="943"/>
      <c r="V854" s="943"/>
      <c r="W854" s="944"/>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644</v>
      </c>
      <c r="K855" s="423">
        <f t="shared" si="325"/>
        <v>2548</v>
      </c>
      <c r="L855" s="423">
        <f t="shared" ref="L855:N855" si="331">L854+364</f>
        <v>2548</v>
      </c>
      <c r="M855" s="423">
        <f t="shared" si="331"/>
        <v>2548</v>
      </c>
      <c r="N855" s="423">
        <f t="shared" si="331"/>
        <v>2548</v>
      </c>
      <c r="O855" s="423"/>
      <c r="P855" s="423"/>
      <c r="Q855" s="423"/>
      <c r="R855" s="423"/>
      <c r="S855" s="942"/>
      <c r="T855" s="943"/>
      <c r="U855" s="943"/>
      <c r="V855" s="943"/>
      <c r="W855" s="944"/>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644</v>
      </c>
      <c r="K856" s="423">
        <f t="shared" si="325"/>
        <v>2912</v>
      </c>
      <c r="L856" s="423">
        <f t="shared" ref="L856:N856" si="332">L855+364</f>
        <v>2912</v>
      </c>
      <c r="M856" s="423">
        <f t="shared" si="332"/>
        <v>2912</v>
      </c>
      <c r="N856" s="423">
        <f t="shared" si="332"/>
        <v>2912</v>
      </c>
      <c r="O856" s="423"/>
      <c r="P856" s="423"/>
      <c r="Q856" s="423"/>
      <c r="R856" s="423"/>
      <c r="S856" s="942"/>
      <c r="T856" s="943"/>
      <c r="U856" s="943"/>
      <c r="V856" s="943"/>
      <c r="W856" s="944"/>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641</v>
      </c>
      <c r="I857" s="417">
        <v>2</v>
      </c>
      <c r="J857" s="417" t="s">
        <v>647</v>
      </c>
      <c r="K857" s="423"/>
      <c r="L857" s="423"/>
      <c r="M857" s="423"/>
      <c r="N857" s="423"/>
      <c r="O857" s="423">
        <v>45</v>
      </c>
      <c r="P857" s="423">
        <v>45</v>
      </c>
      <c r="Q857" s="423">
        <v>45</v>
      </c>
      <c r="R857" s="423">
        <v>47</v>
      </c>
      <c r="S857" s="942"/>
      <c r="T857" s="943"/>
      <c r="U857" s="943"/>
      <c r="V857" s="943"/>
      <c r="W857" s="944"/>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643</v>
      </c>
      <c r="I858" s="306"/>
      <c r="J858" s="306" t="s">
        <v>647</v>
      </c>
      <c r="K858" s="423">
        <f>INT(15*30.4)-7</f>
        <v>449</v>
      </c>
      <c r="L858" s="423">
        <f t="shared" ref="L858:N858" si="337">INT(15*30.4)-7</f>
        <v>449</v>
      </c>
      <c r="M858" s="423">
        <f t="shared" si="337"/>
        <v>449</v>
      </c>
      <c r="N858" s="423">
        <f t="shared" si="337"/>
        <v>449</v>
      </c>
      <c r="O858" s="423">
        <v>45</v>
      </c>
      <c r="P858" s="423">
        <v>45</v>
      </c>
      <c r="Q858" s="423">
        <v>45</v>
      </c>
      <c r="R858" s="423">
        <v>47</v>
      </c>
      <c r="S858" s="942"/>
      <c r="T858" s="943"/>
      <c r="U858" s="943"/>
      <c r="V858" s="943"/>
      <c r="W858" s="944"/>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645</v>
      </c>
      <c r="I859" s="306"/>
      <c r="J859" s="306" t="s">
        <v>1099</v>
      </c>
      <c r="K859" s="423"/>
      <c r="L859" s="423"/>
      <c r="M859" s="423"/>
      <c r="N859" s="423"/>
      <c r="O859" s="423"/>
      <c r="P859" s="423"/>
      <c r="Q859" s="423"/>
      <c r="R859" s="423"/>
      <c r="S859" s="942"/>
      <c r="T859" s="943"/>
      <c r="U859" s="943"/>
      <c r="V859" s="943"/>
      <c r="W859" s="944"/>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644</v>
      </c>
      <c r="K860" s="423"/>
      <c r="L860" s="423"/>
      <c r="M860" s="423"/>
      <c r="N860" s="423"/>
      <c r="O860" s="423"/>
      <c r="P860" s="423"/>
      <c r="Q860" s="423"/>
      <c r="R860" s="423"/>
      <c r="S860" s="942"/>
      <c r="T860" s="943"/>
      <c r="U860" s="943"/>
      <c r="V860" s="943"/>
      <c r="W860" s="944"/>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644</v>
      </c>
      <c r="K861" s="423"/>
      <c r="L861" s="423"/>
      <c r="M861" s="423"/>
      <c r="N861" s="423"/>
      <c r="O861" s="423"/>
      <c r="P861" s="423"/>
      <c r="Q861" s="423"/>
      <c r="R861" s="423"/>
      <c r="S861" s="942"/>
      <c r="T861" s="943"/>
      <c r="U861" s="943"/>
      <c r="V861" s="943"/>
      <c r="W861" s="944"/>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644</v>
      </c>
      <c r="K862" s="423"/>
      <c r="L862" s="423"/>
      <c r="M862" s="423"/>
      <c r="N862" s="423"/>
      <c r="O862" s="423"/>
      <c r="P862" s="423"/>
      <c r="Q862" s="423"/>
      <c r="R862" s="423"/>
      <c r="S862" s="942"/>
      <c r="T862" s="943"/>
      <c r="U862" s="943"/>
      <c r="V862" s="943"/>
      <c r="W862" s="944"/>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644</v>
      </c>
      <c r="K863" s="423"/>
      <c r="L863" s="423"/>
      <c r="M863" s="423"/>
      <c r="N863" s="423"/>
      <c r="O863" s="423"/>
      <c r="P863" s="423"/>
      <c r="Q863" s="423"/>
      <c r="R863" s="423"/>
      <c r="S863" s="942"/>
      <c r="T863" s="943"/>
      <c r="U863" s="943"/>
      <c r="V863" s="943"/>
      <c r="W863" s="944"/>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644</v>
      </c>
      <c r="K864" s="423"/>
      <c r="L864" s="423"/>
      <c r="M864" s="423"/>
      <c r="N864" s="423"/>
      <c r="O864" s="423"/>
      <c r="P864" s="423"/>
      <c r="Q864" s="423"/>
      <c r="R864" s="423"/>
      <c r="S864" s="942"/>
      <c r="T864" s="943"/>
      <c r="U864" s="943"/>
      <c r="V864" s="943"/>
      <c r="W864" s="944"/>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644</v>
      </c>
      <c r="K865" s="423"/>
      <c r="L865" s="423"/>
      <c r="M865" s="423"/>
      <c r="N865" s="423"/>
      <c r="O865" s="423"/>
      <c r="P865" s="423"/>
      <c r="Q865" s="423"/>
      <c r="R865" s="423"/>
      <c r="S865" s="945"/>
      <c r="T865" s="946"/>
      <c r="U865" s="946"/>
      <c r="V865" s="946"/>
      <c r="W865" s="947"/>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412</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120</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400</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402</v>
      </c>
      <c r="F876" s="331">
        <v>1</v>
      </c>
      <c r="G876" s="272"/>
      <c r="H876" s="273" t="s">
        <v>648</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649</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650</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651</v>
      </c>
      <c r="I881" s="278"/>
      <c r="J881" s="278" t="s">
        <v>652</v>
      </c>
      <c r="K881" s="278" t="s">
        <v>155</v>
      </c>
      <c r="L881" s="278" t="s">
        <v>653</v>
      </c>
      <c r="M881" s="278" t="s">
        <v>654</v>
      </c>
      <c r="N881" s="278" t="s">
        <v>655</v>
      </c>
      <c r="O881" s="278" t="s">
        <v>656</v>
      </c>
      <c r="P881" s="278" t="s">
        <v>657</v>
      </c>
      <c r="Q881" s="430" t="s">
        <v>658</v>
      </c>
      <c r="R881" s="278" t="s">
        <v>659</v>
      </c>
      <c r="S881" s="278" t="s">
        <v>660</v>
      </c>
      <c r="T881" s="278" t="s">
        <v>908</v>
      </c>
      <c r="U881" s="278" t="s">
        <v>613</v>
      </c>
      <c r="V881" s="278" t="s">
        <v>661</v>
      </c>
      <c r="W881" s="278" t="s">
        <v>662</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9" customHeight="1" outlineLevel="2" collapsed="1" x14ac:dyDescent="0.35">
      <c r="A882" s="254"/>
      <c r="B882" s="263" t="s">
        <v>405</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406</v>
      </c>
      <c r="C884" s="256">
        <f>INT(MAX($C$885:$C$995))+1</f>
        <v>5</v>
      </c>
      <c r="D884" s="279" t="s">
        <v>407</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408</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663</v>
      </c>
      <c r="F886" s="328" t="s">
        <v>664</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665</v>
      </c>
      <c r="I887" s="434"/>
      <c r="J887" s="416" t="s">
        <v>666</v>
      </c>
      <c r="K887" s="435" t="str">
        <f>IF(L887&lt;0,"-",IFERROR(DATE(2019,1,($L887)*7+1),"-"))</f>
        <v>-</v>
      </c>
      <c r="L887" s="436" t="s">
        <v>667</v>
      </c>
      <c r="M887" s="436" t="s">
        <v>667</v>
      </c>
      <c r="N887" s="436" t="s">
        <v>667</v>
      </c>
      <c r="O887" s="436" t="s">
        <v>667</v>
      </c>
      <c r="P887" s="436" t="s">
        <v>667</v>
      </c>
      <c r="Q887" s="436" t="s">
        <v>667</v>
      </c>
      <c r="R887" s="436" t="s">
        <v>667</v>
      </c>
      <c r="S887" s="436" t="s">
        <v>667</v>
      </c>
      <c r="T887" s="436" t="s">
        <v>667</v>
      </c>
      <c r="U887" s="436" t="s">
        <v>667</v>
      </c>
      <c r="V887" s="436" t="s">
        <v>667</v>
      </c>
      <c r="W887" s="436" t="s">
        <v>667</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5" t="s">
        <v>668</v>
      </c>
      <c r="I888" s="906"/>
      <c r="J888" s="438" t="s">
        <v>669</v>
      </c>
      <c r="K888" s="439">
        <f t="shared" ref="K888:K951" si="339">IF(L888&lt;0,"-",IFERROR(DATE(2019,1,($L888)*7+1),"-"))</f>
        <v>43802</v>
      </c>
      <c r="L888" s="324">
        <v>48</v>
      </c>
      <c r="M888" s="440" t="s">
        <v>667</v>
      </c>
      <c r="N888" s="440" t="s">
        <v>667</v>
      </c>
      <c r="O888" s="440" t="s">
        <v>667</v>
      </c>
      <c r="P888" s="440" t="s">
        <v>667</v>
      </c>
      <c r="Q888" s="440" t="s">
        <v>667</v>
      </c>
      <c r="R888" s="440" t="s">
        <v>667</v>
      </c>
      <c r="S888" s="440" t="s">
        <v>667</v>
      </c>
      <c r="T888" s="440" t="s">
        <v>667</v>
      </c>
      <c r="U888" s="440" t="s">
        <v>667</v>
      </c>
      <c r="V888" s="440" t="s">
        <v>667</v>
      </c>
      <c r="W888" s="440" t="s">
        <v>667</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7"/>
      <c r="I889" s="908"/>
      <c r="J889" s="438" t="s">
        <v>670</v>
      </c>
      <c r="K889" s="439" t="str">
        <f t="shared" si="339"/>
        <v>-</v>
      </c>
      <c r="L889" s="440" t="s">
        <v>671</v>
      </c>
      <c r="M889" s="324">
        <v>26</v>
      </c>
      <c r="N889" s="440" t="s">
        <v>671</v>
      </c>
      <c r="O889" s="440" t="s">
        <v>671</v>
      </c>
      <c r="P889" s="440" t="s">
        <v>671</v>
      </c>
      <c r="Q889" s="440" t="s">
        <v>671</v>
      </c>
      <c r="R889" s="440" t="s">
        <v>671</v>
      </c>
      <c r="S889" s="440" t="s">
        <v>671</v>
      </c>
      <c r="T889" s="440" t="s">
        <v>671</v>
      </c>
      <c r="U889" s="440" t="s">
        <v>671</v>
      </c>
      <c r="V889" s="440" t="s">
        <v>671</v>
      </c>
      <c r="W889" s="440" t="s">
        <v>671</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9"/>
      <c r="I890" s="910"/>
      <c r="J890" s="424" t="s">
        <v>672</v>
      </c>
      <c r="K890" s="441" t="str">
        <f t="shared" si="339"/>
        <v>-</v>
      </c>
      <c r="L890" s="438" t="s">
        <v>667</v>
      </c>
      <c r="M890" s="438" t="s">
        <v>667</v>
      </c>
      <c r="N890" s="438" t="s">
        <v>667</v>
      </c>
      <c r="O890" s="438" t="s">
        <v>667</v>
      </c>
      <c r="P890" s="438" t="s">
        <v>667</v>
      </c>
      <c r="Q890" s="438" t="s">
        <v>667</v>
      </c>
      <c r="R890" s="438" t="s">
        <v>667</v>
      </c>
      <c r="S890" s="438" t="s">
        <v>667</v>
      </c>
      <c r="T890" s="438" t="s">
        <v>667</v>
      </c>
      <c r="U890" s="438" t="s">
        <v>667</v>
      </c>
      <c r="V890" s="442" t="s">
        <v>667</v>
      </c>
      <c r="W890" s="442" t="s">
        <v>667</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673</v>
      </c>
      <c r="I891" s="434"/>
      <c r="J891" s="416" t="s">
        <v>666</v>
      </c>
      <c r="K891" s="435" t="str">
        <f t="shared" si="339"/>
        <v>-</v>
      </c>
      <c r="L891" s="436" t="s">
        <v>667</v>
      </c>
      <c r="M891" s="436" t="s">
        <v>667</v>
      </c>
      <c r="N891" s="436" t="s">
        <v>667</v>
      </c>
      <c r="O891" s="436" t="s">
        <v>667</v>
      </c>
      <c r="P891" s="436" t="s">
        <v>667</v>
      </c>
      <c r="Q891" s="436" t="s">
        <v>667</v>
      </c>
      <c r="R891" s="436" t="s">
        <v>667</v>
      </c>
      <c r="S891" s="436" t="s">
        <v>667</v>
      </c>
      <c r="T891" s="436" t="s">
        <v>667</v>
      </c>
      <c r="U891" s="436" t="s">
        <v>667</v>
      </c>
      <c r="V891" s="436" t="s">
        <v>667</v>
      </c>
      <c r="W891" s="436" t="s">
        <v>667</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5" t="s">
        <v>674</v>
      </c>
      <c r="I892" s="906"/>
      <c r="J892" s="438" t="s">
        <v>669</v>
      </c>
      <c r="K892" s="439">
        <f t="shared" si="339"/>
        <v>43536</v>
      </c>
      <c r="L892" s="324">
        <v>10</v>
      </c>
      <c r="M892" s="440" t="s">
        <v>667</v>
      </c>
      <c r="N892" s="440" t="s">
        <v>667</v>
      </c>
      <c r="O892" s="440" t="s">
        <v>667</v>
      </c>
      <c r="P892" s="440" t="s">
        <v>667</v>
      </c>
      <c r="Q892" s="440" t="s">
        <v>667</v>
      </c>
      <c r="R892" s="440" t="s">
        <v>667</v>
      </c>
      <c r="S892" s="324" t="b">
        <v>1</v>
      </c>
      <c r="T892" s="440" t="s">
        <v>667</v>
      </c>
      <c r="U892" s="440" t="s">
        <v>667</v>
      </c>
      <c r="V892" s="440" t="s">
        <v>667</v>
      </c>
      <c r="W892" s="440" t="s">
        <v>667</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7"/>
      <c r="I893" s="908"/>
      <c r="J893" s="438" t="s">
        <v>670</v>
      </c>
      <c r="K893" s="439" t="str">
        <f t="shared" si="339"/>
        <v>-</v>
      </c>
      <c r="L893" s="440" t="s">
        <v>671</v>
      </c>
      <c r="M893" s="440" t="s">
        <v>671</v>
      </c>
      <c r="N893" s="440" t="s">
        <v>671</v>
      </c>
      <c r="O893" s="440" t="s">
        <v>671</v>
      </c>
      <c r="P893" s="440" t="s">
        <v>671</v>
      </c>
      <c r="Q893" s="440" t="s">
        <v>671</v>
      </c>
      <c r="R893" s="440" t="s">
        <v>671</v>
      </c>
      <c r="S893" s="440" t="s">
        <v>671</v>
      </c>
      <c r="T893" s="440" t="s">
        <v>671</v>
      </c>
      <c r="U893" s="440" t="s">
        <v>671</v>
      </c>
      <c r="V893" s="440" t="s">
        <v>671</v>
      </c>
      <c r="W893" s="440" t="s">
        <v>671</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9"/>
      <c r="I894" s="910"/>
      <c r="J894" s="424" t="s">
        <v>672</v>
      </c>
      <c r="K894" s="441" t="str">
        <f t="shared" si="339"/>
        <v>-</v>
      </c>
      <c r="L894" s="438" t="s">
        <v>667</v>
      </c>
      <c r="M894" s="438" t="s">
        <v>667</v>
      </c>
      <c r="N894" s="438" t="s">
        <v>667</v>
      </c>
      <c r="O894" s="438" t="s">
        <v>667</v>
      </c>
      <c r="P894" s="438" t="s">
        <v>667</v>
      </c>
      <c r="Q894" s="438" t="s">
        <v>667</v>
      </c>
      <c r="R894" s="438" t="s">
        <v>667</v>
      </c>
      <c r="S894" s="438" t="s">
        <v>667</v>
      </c>
      <c r="T894" s="438" t="s">
        <v>667</v>
      </c>
      <c r="U894" s="438" t="s">
        <v>667</v>
      </c>
      <c r="V894" s="442" t="s">
        <v>667</v>
      </c>
      <c r="W894" s="442" t="s">
        <v>667</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675</v>
      </c>
      <c r="I895" s="434"/>
      <c r="J895" s="416" t="s">
        <v>666</v>
      </c>
      <c r="K895" s="435" t="str">
        <f t="shared" si="339"/>
        <v>-</v>
      </c>
      <c r="L895" s="436" t="s">
        <v>667</v>
      </c>
      <c r="M895" s="443">
        <v>42</v>
      </c>
      <c r="N895" s="436" t="s">
        <v>667</v>
      </c>
      <c r="O895" s="436" t="s">
        <v>667</v>
      </c>
      <c r="P895" s="436" t="s">
        <v>667</v>
      </c>
      <c r="Q895" s="436" t="s">
        <v>667</v>
      </c>
      <c r="R895" s="436" t="s">
        <v>667</v>
      </c>
      <c r="S895" s="436" t="s">
        <v>667</v>
      </c>
      <c r="T895" s="436" t="s">
        <v>667</v>
      </c>
      <c r="U895" s="436" t="s">
        <v>667</v>
      </c>
      <c r="V895" s="436" t="s">
        <v>667</v>
      </c>
      <c r="W895" s="436" t="s">
        <v>667</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5" t="s">
        <v>676</v>
      </c>
      <c r="I896" s="906"/>
      <c r="J896" s="438" t="s">
        <v>669</v>
      </c>
      <c r="K896" s="439">
        <f t="shared" si="339"/>
        <v>43536</v>
      </c>
      <c r="L896" s="324">
        <v>10</v>
      </c>
      <c r="M896" s="440" t="s">
        <v>667</v>
      </c>
      <c r="N896" s="440" t="s">
        <v>667</v>
      </c>
      <c r="O896" s="440" t="s">
        <v>667</v>
      </c>
      <c r="P896" s="440" t="s">
        <v>667</v>
      </c>
      <c r="Q896" s="440" t="s">
        <v>667</v>
      </c>
      <c r="R896" s="440" t="s">
        <v>667</v>
      </c>
      <c r="S896" s="440" t="s">
        <v>667</v>
      </c>
      <c r="T896" s="440" t="s">
        <v>667</v>
      </c>
      <c r="U896" s="440" t="s">
        <v>667</v>
      </c>
      <c r="V896" s="440" t="s">
        <v>667</v>
      </c>
      <c r="W896" s="440" t="s">
        <v>667</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7"/>
      <c r="I897" s="908"/>
      <c r="J897" s="438" t="s">
        <v>670</v>
      </c>
      <c r="K897" s="439" t="str">
        <f t="shared" si="339"/>
        <v>-</v>
      </c>
      <c r="L897" s="440" t="s">
        <v>671</v>
      </c>
      <c r="M897" s="440" t="s">
        <v>671</v>
      </c>
      <c r="N897" s="440" t="s">
        <v>671</v>
      </c>
      <c r="O897" s="440" t="s">
        <v>671</v>
      </c>
      <c r="P897" s="440" t="s">
        <v>671</v>
      </c>
      <c r="Q897" s="440" t="s">
        <v>671</v>
      </c>
      <c r="R897" s="440" t="s">
        <v>671</v>
      </c>
      <c r="S897" s="440" t="s">
        <v>671</v>
      </c>
      <c r="T897" s="440" t="s">
        <v>671</v>
      </c>
      <c r="U897" s="440" t="s">
        <v>671</v>
      </c>
      <c r="V897" s="440" t="s">
        <v>671</v>
      </c>
      <c r="W897" s="440" t="s">
        <v>671</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9"/>
      <c r="I898" s="910"/>
      <c r="J898" s="424" t="s">
        <v>672</v>
      </c>
      <c r="K898" s="441" t="str">
        <f t="shared" si="339"/>
        <v>-</v>
      </c>
      <c r="L898" s="438" t="s">
        <v>667</v>
      </c>
      <c r="M898" s="438" t="s">
        <v>667</v>
      </c>
      <c r="N898" s="438" t="s">
        <v>667</v>
      </c>
      <c r="O898" s="438" t="s">
        <v>667</v>
      </c>
      <c r="P898" s="438" t="s">
        <v>667</v>
      </c>
      <c r="Q898" s="438" t="s">
        <v>667</v>
      </c>
      <c r="R898" s="438" t="s">
        <v>667</v>
      </c>
      <c r="S898" s="438" t="s">
        <v>667</v>
      </c>
      <c r="T898" s="438" t="s">
        <v>667</v>
      </c>
      <c r="U898" s="438" t="s">
        <v>667</v>
      </c>
      <c r="V898" s="442" t="s">
        <v>667</v>
      </c>
      <c r="W898" s="442" t="s">
        <v>667</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677</v>
      </c>
      <c r="I899" s="434"/>
      <c r="J899" s="416" t="s">
        <v>666</v>
      </c>
      <c r="K899" s="435" t="str">
        <f t="shared" si="339"/>
        <v>-</v>
      </c>
      <c r="L899" s="436" t="s">
        <v>667</v>
      </c>
      <c r="M899" s="436" t="s">
        <v>667</v>
      </c>
      <c r="N899" s="436" t="s">
        <v>667</v>
      </c>
      <c r="O899" s="436" t="s">
        <v>667</v>
      </c>
      <c r="P899" s="436" t="s">
        <v>667</v>
      </c>
      <c r="Q899" s="436" t="s">
        <v>667</v>
      </c>
      <c r="R899" s="436" t="s">
        <v>667</v>
      </c>
      <c r="S899" s="436" t="s">
        <v>667</v>
      </c>
      <c r="T899" s="436" t="s">
        <v>667</v>
      </c>
      <c r="U899" s="436" t="s">
        <v>667</v>
      </c>
      <c r="V899" s="436" t="s">
        <v>667</v>
      </c>
      <c r="W899" s="436" t="s">
        <v>667</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5" t="s">
        <v>678</v>
      </c>
      <c r="I900" s="906"/>
      <c r="J900" s="438" t="s">
        <v>669</v>
      </c>
      <c r="K900" s="439">
        <f t="shared" si="339"/>
        <v>43802</v>
      </c>
      <c r="L900" s="324">
        <v>48</v>
      </c>
      <c r="M900" s="440" t="s">
        <v>667</v>
      </c>
      <c r="N900" s="440" t="s">
        <v>667</v>
      </c>
      <c r="O900" s="440" t="s">
        <v>667</v>
      </c>
      <c r="P900" s="440" t="s">
        <v>667</v>
      </c>
      <c r="Q900" s="440" t="s">
        <v>667</v>
      </c>
      <c r="R900" s="440" t="s">
        <v>667</v>
      </c>
      <c r="S900" s="440" t="s">
        <v>667</v>
      </c>
      <c r="T900" s="440" t="s">
        <v>667</v>
      </c>
      <c r="U900" s="440" t="s">
        <v>667</v>
      </c>
      <c r="V900" s="440" t="s">
        <v>667</v>
      </c>
      <c r="W900" s="440" t="s">
        <v>667</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7"/>
      <c r="I901" s="908"/>
      <c r="J901" s="438" t="s">
        <v>670</v>
      </c>
      <c r="K901" s="439" t="str">
        <f t="shared" si="339"/>
        <v>-</v>
      </c>
      <c r="L901" s="440" t="s">
        <v>671</v>
      </c>
      <c r="M901" s="324">
        <v>26</v>
      </c>
      <c r="N901" s="440" t="s">
        <v>671</v>
      </c>
      <c r="O901" s="440" t="s">
        <v>671</v>
      </c>
      <c r="P901" s="440" t="s">
        <v>671</v>
      </c>
      <c r="Q901" s="440" t="s">
        <v>671</v>
      </c>
      <c r="R901" s="440" t="s">
        <v>671</v>
      </c>
      <c r="S901" s="440" t="s">
        <v>671</v>
      </c>
      <c r="T901" s="440" t="s">
        <v>671</v>
      </c>
      <c r="U901" s="440" t="s">
        <v>671</v>
      </c>
      <c r="V901" s="440" t="s">
        <v>671</v>
      </c>
      <c r="W901" s="440" t="s">
        <v>671</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9"/>
      <c r="I902" s="910"/>
      <c r="J902" s="424" t="s">
        <v>672</v>
      </c>
      <c r="K902" s="441" t="str">
        <f t="shared" si="339"/>
        <v>-</v>
      </c>
      <c r="L902" s="438" t="s">
        <v>667</v>
      </c>
      <c r="M902" s="438" t="s">
        <v>667</v>
      </c>
      <c r="N902" s="438" t="s">
        <v>667</v>
      </c>
      <c r="O902" s="438" t="s">
        <v>667</v>
      </c>
      <c r="P902" s="438" t="s">
        <v>667</v>
      </c>
      <c r="Q902" s="438" t="s">
        <v>667</v>
      </c>
      <c r="R902" s="438" t="s">
        <v>667</v>
      </c>
      <c r="S902" s="438" t="s">
        <v>667</v>
      </c>
      <c r="T902" s="438" t="s">
        <v>667</v>
      </c>
      <c r="U902" s="438" t="s">
        <v>667</v>
      </c>
      <c r="V902" s="442" t="s">
        <v>667</v>
      </c>
      <c r="W902" s="442" t="s">
        <v>667</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679</v>
      </c>
      <c r="I903" s="434"/>
      <c r="J903" s="416" t="s">
        <v>666</v>
      </c>
      <c r="K903" s="435" t="str">
        <f t="shared" si="339"/>
        <v>-</v>
      </c>
      <c r="L903" s="436" t="s">
        <v>667</v>
      </c>
      <c r="M903" s="436" t="s">
        <v>667</v>
      </c>
      <c r="N903" s="436" t="s">
        <v>667</v>
      </c>
      <c r="O903" s="436" t="s">
        <v>667</v>
      </c>
      <c r="P903" s="436" t="s">
        <v>667</v>
      </c>
      <c r="Q903" s="436" t="s">
        <v>667</v>
      </c>
      <c r="R903" s="436" t="s">
        <v>667</v>
      </c>
      <c r="S903" s="436" t="s">
        <v>667</v>
      </c>
      <c r="T903" s="436" t="s">
        <v>667</v>
      </c>
      <c r="U903" s="436" t="s">
        <v>667</v>
      </c>
      <c r="V903" s="436" t="s">
        <v>667</v>
      </c>
      <c r="W903" s="436" t="s">
        <v>667</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5" t="s">
        <v>680</v>
      </c>
      <c r="I904" s="906"/>
      <c r="J904" s="438" t="s">
        <v>669</v>
      </c>
      <c r="K904" s="439">
        <f t="shared" si="339"/>
        <v>43802</v>
      </c>
      <c r="L904" s="324">
        <v>48</v>
      </c>
      <c r="M904" s="440" t="s">
        <v>667</v>
      </c>
      <c r="N904" s="440" t="s">
        <v>667</v>
      </c>
      <c r="O904" s="440" t="s">
        <v>667</v>
      </c>
      <c r="P904" s="440" t="s">
        <v>667</v>
      </c>
      <c r="Q904" s="440" t="s">
        <v>667</v>
      </c>
      <c r="R904" s="440" t="s">
        <v>667</v>
      </c>
      <c r="S904" s="440" t="s">
        <v>667</v>
      </c>
      <c r="T904" s="440" t="s">
        <v>667</v>
      </c>
      <c r="U904" s="440" t="s">
        <v>667</v>
      </c>
      <c r="V904" s="440" t="s">
        <v>667</v>
      </c>
      <c r="W904" s="440" t="s">
        <v>667</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7"/>
      <c r="I905" s="908"/>
      <c r="J905" s="438" t="s">
        <v>670</v>
      </c>
      <c r="K905" s="439" t="str">
        <f t="shared" si="339"/>
        <v>-</v>
      </c>
      <c r="L905" s="440" t="s">
        <v>671</v>
      </c>
      <c r="M905" s="324">
        <v>34</v>
      </c>
      <c r="N905" s="440" t="s">
        <v>671</v>
      </c>
      <c r="O905" s="440" t="s">
        <v>671</v>
      </c>
      <c r="P905" s="440" t="s">
        <v>671</v>
      </c>
      <c r="Q905" s="440" t="s">
        <v>671</v>
      </c>
      <c r="R905" s="440" t="s">
        <v>671</v>
      </c>
      <c r="S905" s="440" t="s">
        <v>671</v>
      </c>
      <c r="T905" s="440" t="s">
        <v>671</v>
      </c>
      <c r="U905" s="440" t="s">
        <v>671</v>
      </c>
      <c r="V905" s="440" t="s">
        <v>671</v>
      </c>
      <c r="W905" s="440" t="s">
        <v>671</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9"/>
      <c r="I906" s="910"/>
      <c r="J906" s="424" t="s">
        <v>672</v>
      </c>
      <c r="K906" s="441" t="str">
        <f t="shared" si="339"/>
        <v>-</v>
      </c>
      <c r="L906" s="438" t="s">
        <v>667</v>
      </c>
      <c r="M906" s="438" t="s">
        <v>667</v>
      </c>
      <c r="N906" s="438" t="s">
        <v>667</v>
      </c>
      <c r="O906" s="438" t="s">
        <v>667</v>
      </c>
      <c r="P906" s="438" t="s">
        <v>667</v>
      </c>
      <c r="Q906" s="438" t="s">
        <v>667</v>
      </c>
      <c r="R906" s="438" t="s">
        <v>667</v>
      </c>
      <c r="S906" s="438" t="s">
        <v>667</v>
      </c>
      <c r="T906" s="438" t="s">
        <v>667</v>
      </c>
      <c r="U906" s="438" t="s">
        <v>667</v>
      </c>
      <c r="V906" s="442" t="s">
        <v>667</v>
      </c>
      <c r="W906" s="442" t="s">
        <v>667</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681</v>
      </c>
      <c r="I907" s="434"/>
      <c r="J907" s="416" t="s">
        <v>666</v>
      </c>
      <c r="K907" s="435" t="str">
        <f t="shared" si="339"/>
        <v>-</v>
      </c>
      <c r="L907" s="444">
        <v>-1</v>
      </c>
      <c r="M907" s="436" t="s">
        <v>667</v>
      </c>
      <c r="N907" s="436" t="s">
        <v>667</v>
      </c>
      <c r="O907" s="436" t="s">
        <v>667</v>
      </c>
      <c r="P907" s="436" t="s">
        <v>667</v>
      </c>
      <c r="Q907" s="436" t="s">
        <v>667</v>
      </c>
      <c r="R907" s="436" t="s">
        <v>667</v>
      </c>
      <c r="S907" s="436" t="s">
        <v>667</v>
      </c>
      <c r="T907" s="436" t="s">
        <v>667</v>
      </c>
      <c r="U907" s="436" t="s">
        <v>667</v>
      </c>
      <c r="V907" s="436" t="s">
        <v>667</v>
      </c>
      <c r="W907" s="436" t="s">
        <v>667</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5"/>
      <c r="I908" s="906"/>
      <c r="J908" s="438" t="s">
        <v>669</v>
      </c>
      <c r="K908" s="439" t="str">
        <f t="shared" si="339"/>
        <v>-</v>
      </c>
      <c r="L908" s="440" t="s">
        <v>667</v>
      </c>
      <c r="M908" s="440" t="s">
        <v>667</v>
      </c>
      <c r="N908" s="440" t="s">
        <v>667</v>
      </c>
      <c r="O908" s="440" t="s">
        <v>667</v>
      </c>
      <c r="P908" s="440" t="s">
        <v>667</v>
      </c>
      <c r="Q908" s="440" t="s">
        <v>667</v>
      </c>
      <c r="R908" s="440" t="s">
        <v>667</v>
      </c>
      <c r="S908" s="440" t="s">
        <v>667</v>
      </c>
      <c r="T908" s="440" t="s">
        <v>667</v>
      </c>
      <c r="U908" s="440" t="s">
        <v>667</v>
      </c>
      <c r="V908" s="440" t="s">
        <v>667</v>
      </c>
      <c r="W908" s="440" t="s">
        <v>667</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7"/>
      <c r="I909" s="908"/>
      <c r="J909" s="438" t="s">
        <v>670</v>
      </c>
      <c r="K909" s="439" t="str">
        <f t="shared" si="339"/>
        <v>-</v>
      </c>
      <c r="L909" s="440" t="s">
        <v>671</v>
      </c>
      <c r="M909" s="440" t="s">
        <v>671</v>
      </c>
      <c r="N909" s="440" t="s">
        <v>671</v>
      </c>
      <c r="O909" s="440" t="s">
        <v>671</v>
      </c>
      <c r="P909" s="440" t="s">
        <v>671</v>
      </c>
      <c r="Q909" s="440" t="s">
        <v>671</v>
      </c>
      <c r="R909" s="440" t="s">
        <v>671</v>
      </c>
      <c r="S909" s="440" t="s">
        <v>671</v>
      </c>
      <c r="T909" s="440" t="s">
        <v>671</v>
      </c>
      <c r="U909" s="440" t="s">
        <v>671</v>
      </c>
      <c r="V909" s="440" t="s">
        <v>671</v>
      </c>
      <c r="W909" s="440" t="s">
        <v>671</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9"/>
      <c r="I910" s="910"/>
      <c r="J910" s="424" t="s">
        <v>672</v>
      </c>
      <c r="K910" s="441" t="str">
        <f t="shared" si="339"/>
        <v>-</v>
      </c>
      <c r="L910" s="438" t="s">
        <v>667</v>
      </c>
      <c r="M910" s="438" t="s">
        <v>667</v>
      </c>
      <c r="N910" s="438" t="s">
        <v>667</v>
      </c>
      <c r="O910" s="438" t="s">
        <v>667</v>
      </c>
      <c r="P910" s="438" t="s">
        <v>667</v>
      </c>
      <c r="Q910" s="438" t="s">
        <v>667</v>
      </c>
      <c r="R910" s="438" t="s">
        <v>667</v>
      </c>
      <c r="S910" s="438" t="s">
        <v>667</v>
      </c>
      <c r="T910" s="438" t="s">
        <v>667</v>
      </c>
      <c r="U910" s="438" t="s">
        <v>667</v>
      </c>
      <c r="V910" s="442" t="s">
        <v>667</v>
      </c>
      <c r="W910" s="442" t="s">
        <v>667</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682</v>
      </c>
      <c r="I911" s="434"/>
      <c r="J911" s="416" t="s">
        <v>666</v>
      </c>
      <c r="K911" s="435" t="str">
        <f t="shared" si="339"/>
        <v>-</v>
      </c>
      <c r="L911" s="444">
        <v>-1</v>
      </c>
      <c r="M911" s="436" t="s">
        <v>667</v>
      </c>
      <c r="N911" s="436" t="s">
        <v>667</v>
      </c>
      <c r="O911" s="436" t="s">
        <v>667</v>
      </c>
      <c r="P911" s="436" t="s">
        <v>667</v>
      </c>
      <c r="Q911" s="436" t="s">
        <v>667</v>
      </c>
      <c r="R911" s="436" t="s">
        <v>667</v>
      </c>
      <c r="S911" s="436" t="s">
        <v>667</v>
      </c>
      <c r="T911" s="436" t="s">
        <v>667</v>
      </c>
      <c r="U911" s="436" t="s">
        <v>667</v>
      </c>
      <c r="V911" s="436" t="s">
        <v>667</v>
      </c>
      <c r="W911" s="436" t="s">
        <v>667</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5"/>
      <c r="I912" s="906"/>
      <c r="J912" s="438" t="s">
        <v>669</v>
      </c>
      <c r="K912" s="439" t="str">
        <f t="shared" si="339"/>
        <v>-</v>
      </c>
      <c r="L912" s="440" t="s">
        <v>667</v>
      </c>
      <c r="M912" s="440" t="s">
        <v>667</v>
      </c>
      <c r="N912" s="440" t="s">
        <v>667</v>
      </c>
      <c r="O912" s="440" t="s">
        <v>667</v>
      </c>
      <c r="P912" s="440" t="s">
        <v>667</v>
      </c>
      <c r="Q912" s="440" t="s">
        <v>667</v>
      </c>
      <c r="R912" s="440" t="s">
        <v>667</v>
      </c>
      <c r="S912" s="440" t="s">
        <v>667</v>
      </c>
      <c r="T912" s="440" t="s">
        <v>667</v>
      </c>
      <c r="U912" s="440" t="s">
        <v>667</v>
      </c>
      <c r="V912" s="440" t="s">
        <v>667</v>
      </c>
      <c r="W912" s="440" t="s">
        <v>667</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7"/>
      <c r="I913" s="908"/>
      <c r="J913" s="438" t="s">
        <v>670</v>
      </c>
      <c r="K913" s="439" t="str">
        <f t="shared" si="339"/>
        <v>-</v>
      </c>
      <c r="L913" s="440" t="s">
        <v>671</v>
      </c>
      <c r="M913" s="440" t="s">
        <v>671</v>
      </c>
      <c r="N913" s="440" t="s">
        <v>671</v>
      </c>
      <c r="O913" s="440" t="s">
        <v>671</v>
      </c>
      <c r="P913" s="440" t="s">
        <v>671</v>
      </c>
      <c r="Q913" s="440" t="s">
        <v>671</v>
      </c>
      <c r="R913" s="440" t="s">
        <v>671</v>
      </c>
      <c r="S913" s="440" t="s">
        <v>671</v>
      </c>
      <c r="T913" s="440" t="s">
        <v>671</v>
      </c>
      <c r="U913" s="440" t="s">
        <v>671</v>
      </c>
      <c r="V913" s="440" t="s">
        <v>671</v>
      </c>
      <c r="W913" s="440" t="s">
        <v>671</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9"/>
      <c r="I914" s="910"/>
      <c r="J914" s="424" t="s">
        <v>672</v>
      </c>
      <c r="K914" s="441" t="str">
        <f t="shared" si="339"/>
        <v>-</v>
      </c>
      <c r="L914" s="438" t="s">
        <v>667</v>
      </c>
      <c r="M914" s="438" t="s">
        <v>667</v>
      </c>
      <c r="N914" s="438" t="s">
        <v>667</v>
      </c>
      <c r="O914" s="438" t="s">
        <v>667</v>
      </c>
      <c r="P914" s="438" t="s">
        <v>667</v>
      </c>
      <c r="Q914" s="438" t="s">
        <v>667</v>
      </c>
      <c r="R914" s="438" t="s">
        <v>667</v>
      </c>
      <c r="S914" s="438" t="s">
        <v>667</v>
      </c>
      <c r="T914" s="438" t="s">
        <v>667</v>
      </c>
      <c r="U914" s="438" t="s">
        <v>667</v>
      </c>
      <c r="V914" s="442" t="s">
        <v>667</v>
      </c>
      <c r="W914" s="442" t="s">
        <v>667</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683</v>
      </c>
      <c r="I915" s="434"/>
      <c r="J915" s="416" t="s">
        <v>666</v>
      </c>
      <c r="K915" s="435" t="str">
        <f t="shared" si="339"/>
        <v>-</v>
      </c>
      <c r="L915" s="444">
        <v>-1</v>
      </c>
      <c r="M915" s="436" t="s">
        <v>667</v>
      </c>
      <c r="N915" s="436" t="s">
        <v>667</v>
      </c>
      <c r="O915" s="436" t="s">
        <v>667</v>
      </c>
      <c r="P915" s="436" t="s">
        <v>667</v>
      </c>
      <c r="Q915" s="436" t="s">
        <v>667</v>
      </c>
      <c r="R915" s="436" t="s">
        <v>667</v>
      </c>
      <c r="S915" s="436" t="s">
        <v>667</v>
      </c>
      <c r="T915" s="436" t="s">
        <v>667</v>
      </c>
      <c r="U915" s="436" t="s">
        <v>667</v>
      </c>
      <c r="V915" s="436" t="s">
        <v>667</v>
      </c>
      <c r="W915" s="436" t="s">
        <v>667</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5"/>
      <c r="I916" s="906"/>
      <c r="J916" s="438" t="s">
        <v>669</v>
      </c>
      <c r="K916" s="439" t="str">
        <f t="shared" si="339"/>
        <v>-</v>
      </c>
      <c r="L916" s="440" t="s">
        <v>667</v>
      </c>
      <c r="M916" s="440" t="s">
        <v>667</v>
      </c>
      <c r="N916" s="440" t="s">
        <v>667</v>
      </c>
      <c r="O916" s="440" t="s">
        <v>667</v>
      </c>
      <c r="P916" s="440" t="s">
        <v>667</v>
      </c>
      <c r="Q916" s="440" t="s">
        <v>667</v>
      </c>
      <c r="R916" s="440" t="s">
        <v>667</v>
      </c>
      <c r="S916" s="440" t="s">
        <v>667</v>
      </c>
      <c r="T916" s="440" t="s">
        <v>667</v>
      </c>
      <c r="U916" s="440" t="s">
        <v>667</v>
      </c>
      <c r="V916" s="440" t="s">
        <v>667</v>
      </c>
      <c r="W916" s="440" t="s">
        <v>667</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7"/>
      <c r="I917" s="908"/>
      <c r="J917" s="438" t="s">
        <v>670</v>
      </c>
      <c r="K917" s="439" t="str">
        <f t="shared" si="339"/>
        <v>-</v>
      </c>
      <c r="L917" s="440" t="s">
        <v>671</v>
      </c>
      <c r="M917" s="440" t="s">
        <v>671</v>
      </c>
      <c r="N917" s="440" t="s">
        <v>671</v>
      </c>
      <c r="O917" s="440" t="s">
        <v>671</v>
      </c>
      <c r="P917" s="440" t="s">
        <v>671</v>
      </c>
      <c r="Q917" s="440" t="s">
        <v>671</v>
      </c>
      <c r="R917" s="440" t="s">
        <v>671</v>
      </c>
      <c r="S917" s="440" t="s">
        <v>671</v>
      </c>
      <c r="T917" s="440" t="s">
        <v>671</v>
      </c>
      <c r="U917" s="440" t="s">
        <v>671</v>
      </c>
      <c r="V917" s="440" t="s">
        <v>671</v>
      </c>
      <c r="W917" s="440" t="s">
        <v>671</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9"/>
      <c r="I918" s="910"/>
      <c r="J918" s="424" t="s">
        <v>672</v>
      </c>
      <c r="K918" s="441" t="str">
        <f t="shared" si="339"/>
        <v>-</v>
      </c>
      <c r="L918" s="438" t="s">
        <v>667</v>
      </c>
      <c r="M918" s="438" t="s">
        <v>667</v>
      </c>
      <c r="N918" s="438" t="s">
        <v>667</v>
      </c>
      <c r="O918" s="438" t="s">
        <v>667</v>
      </c>
      <c r="P918" s="438" t="s">
        <v>667</v>
      </c>
      <c r="Q918" s="438" t="s">
        <v>667</v>
      </c>
      <c r="R918" s="438" t="s">
        <v>667</v>
      </c>
      <c r="S918" s="438" t="s">
        <v>667</v>
      </c>
      <c r="T918" s="438" t="s">
        <v>667</v>
      </c>
      <c r="U918" s="438" t="s">
        <v>667</v>
      </c>
      <c r="V918" s="442" t="s">
        <v>667</v>
      </c>
      <c r="W918" s="442" t="s">
        <v>667</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1051</v>
      </c>
      <c r="I919" s="434"/>
      <c r="J919" s="416" t="s">
        <v>666</v>
      </c>
      <c r="K919" s="435" t="str">
        <f t="shared" si="339"/>
        <v>-</v>
      </c>
      <c r="L919" s="436" t="s">
        <v>667</v>
      </c>
      <c r="M919" s="436" t="s">
        <v>667</v>
      </c>
      <c r="N919" s="436" t="s">
        <v>667</v>
      </c>
      <c r="O919" s="436" t="s">
        <v>667</v>
      </c>
      <c r="P919" s="436" t="s">
        <v>667</v>
      </c>
      <c r="Q919" s="436" t="s">
        <v>667</v>
      </c>
      <c r="R919" s="436" t="s">
        <v>667</v>
      </c>
      <c r="S919" s="436" t="s">
        <v>667</v>
      </c>
      <c r="T919" s="436" t="s">
        <v>667</v>
      </c>
      <c r="U919" s="436" t="s">
        <v>667</v>
      </c>
      <c r="V919" s="436" t="s">
        <v>667</v>
      </c>
      <c r="W919" s="436" t="s">
        <v>667</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5" t="s">
        <v>1052</v>
      </c>
      <c r="I920" s="906"/>
      <c r="J920" s="438" t="s">
        <v>669</v>
      </c>
      <c r="K920" s="439" t="str">
        <f t="shared" si="339"/>
        <v>-</v>
      </c>
      <c r="L920" s="440" t="s">
        <v>667</v>
      </c>
      <c r="M920" s="440" t="s">
        <v>667</v>
      </c>
      <c r="N920" s="440" t="s">
        <v>667</v>
      </c>
      <c r="O920" s="440" t="s">
        <v>667</v>
      </c>
      <c r="P920" s="440" t="s">
        <v>667</v>
      </c>
      <c r="Q920" s="324">
        <v>0</v>
      </c>
      <c r="R920" s="440" t="s">
        <v>667</v>
      </c>
      <c r="S920" s="324" t="b">
        <v>1</v>
      </c>
      <c r="T920" s="440" t="s">
        <v>667</v>
      </c>
      <c r="U920" s="440" t="s">
        <v>667</v>
      </c>
      <c r="V920" s="440" t="s">
        <v>667</v>
      </c>
      <c r="W920" s="440" t="s">
        <v>667</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7"/>
      <c r="I921" s="908"/>
      <c r="J921" s="438" t="s">
        <v>670</v>
      </c>
      <c r="K921" s="439" t="str">
        <f t="shared" si="339"/>
        <v>-</v>
      </c>
      <c r="L921" s="440" t="s">
        <v>671</v>
      </c>
      <c r="M921" s="440" t="s">
        <v>671</v>
      </c>
      <c r="N921" s="440" t="s">
        <v>671</v>
      </c>
      <c r="O921" s="440" t="s">
        <v>671</v>
      </c>
      <c r="P921" s="440" t="s">
        <v>671</v>
      </c>
      <c r="Q921" s="440" t="s">
        <v>671</v>
      </c>
      <c r="R921" s="440" t="s">
        <v>671</v>
      </c>
      <c r="S921" s="440" t="s">
        <v>671</v>
      </c>
      <c r="T921" s="440" t="s">
        <v>671</v>
      </c>
      <c r="U921" s="440" t="s">
        <v>671</v>
      </c>
      <c r="V921" s="440" t="s">
        <v>671</v>
      </c>
      <c r="W921" s="440" t="s">
        <v>671</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9"/>
      <c r="I922" s="910"/>
      <c r="J922" s="424" t="s">
        <v>672</v>
      </c>
      <c r="K922" s="441" t="str">
        <f t="shared" si="339"/>
        <v>-</v>
      </c>
      <c r="L922" s="438" t="s">
        <v>667</v>
      </c>
      <c r="M922" s="438" t="s">
        <v>667</v>
      </c>
      <c r="N922" s="438" t="s">
        <v>667</v>
      </c>
      <c r="O922" s="438" t="s">
        <v>667</v>
      </c>
      <c r="P922" s="438" t="s">
        <v>667</v>
      </c>
      <c r="Q922" s="438" t="s">
        <v>667</v>
      </c>
      <c r="R922" s="438" t="s">
        <v>667</v>
      </c>
      <c r="S922" s="438" t="s">
        <v>667</v>
      </c>
      <c r="T922" s="438" t="s">
        <v>667</v>
      </c>
      <c r="U922" s="438" t="s">
        <v>667</v>
      </c>
      <c r="V922" s="442" t="s">
        <v>667</v>
      </c>
      <c r="W922" s="442" t="s">
        <v>667</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684</v>
      </c>
      <c r="I923" s="434"/>
      <c r="J923" s="416" t="s">
        <v>666</v>
      </c>
      <c r="K923" s="435" t="str">
        <f t="shared" si="339"/>
        <v>-</v>
      </c>
      <c r="L923" s="436" t="s">
        <v>667</v>
      </c>
      <c r="M923" s="436" t="s">
        <v>667</v>
      </c>
      <c r="N923" s="436" t="s">
        <v>667</v>
      </c>
      <c r="O923" s="436" t="s">
        <v>667</v>
      </c>
      <c r="P923" s="436" t="s">
        <v>667</v>
      </c>
      <c r="Q923" s="436" t="s">
        <v>667</v>
      </c>
      <c r="R923" s="436" t="s">
        <v>667</v>
      </c>
      <c r="S923" s="436" t="s">
        <v>667</v>
      </c>
      <c r="T923" s="436" t="s">
        <v>667</v>
      </c>
      <c r="U923" s="436" t="s">
        <v>667</v>
      </c>
      <c r="V923" s="436" t="s">
        <v>667</v>
      </c>
      <c r="W923" s="436" t="s">
        <v>667</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5" t="s">
        <v>1053</v>
      </c>
      <c r="I924" s="906"/>
      <c r="J924" s="438" t="s">
        <v>669</v>
      </c>
      <c r="K924" s="439" t="str">
        <f t="shared" si="339"/>
        <v>-</v>
      </c>
      <c r="L924" s="440" t="s">
        <v>667</v>
      </c>
      <c r="M924" s="440" t="s">
        <v>667</v>
      </c>
      <c r="N924" s="440" t="s">
        <v>667</v>
      </c>
      <c r="O924" s="440" t="s">
        <v>667</v>
      </c>
      <c r="P924" s="440" t="s">
        <v>667</v>
      </c>
      <c r="Q924" s="762">
        <f>INT($I$392/7)+2</f>
        <v>7</v>
      </c>
      <c r="R924" s="440" t="s">
        <v>667</v>
      </c>
      <c r="S924" s="324" t="b">
        <v>1</v>
      </c>
      <c r="T924" s="440">
        <v>1</v>
      </c>
      <c r="U924" s="440" t="s">
        <v>667</v>
      </c>
      <c r="V924" s="440" t="s">
        <v>667</v>
      </c>
      <c r="W924" s="440" t="s">
        <v>667</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7"/>
      <c r="I925" s="908"/>
      <c r="J925" s="438" t="s">
        <v>670</v>
      </c>
      <c r="K925" s="439" t="str">
        <f t="shared" si="339"/>
        <v>-</v>
      </c>
      <c r="L925" s="440" t="s">
        <v>671</v>
      </c>
      <c r="M925" s="440" t="s">
        <v>671</v>
      </c>
      <c r="N925" s="440" t="s">
        <v>671</v>
      </c>
      <c r="O925" s="440" t="s">
        <v>671</v>
      </c>
      <c r="P925" s="440" t="s">
        <v>671</v>
      </c>
      <c r="Q925" s="440" t="s">
        <v>671</v>
      </c>
      <c r="R925" s="440" t="s">
        <v>671</v>
      </c>
      <c r="S925" s="440" t="s">
        <v>671</v>
      </c>
      <c r="T925" s="440" t="s">
        <v>671</v>
      </c>
      <c r="U925" s="440" t="s">
        <v>671</v>
      </c>
      <c r="V925" s="440" t="s">
        <v>671</v>
      </c>
      <c r="W925" s="440" t="s">
        <v>671</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9"/>
      <c r="I926" s="910"/>
      <c r="J926" s="424" t="s">
        <v>672</v>
      </c>
      <c r="K926" s="441" t="str">
        <f t="shared" si="339"/>
        <v>-</v>
      </c>
      <c r="L926" s="438" t="s">
        <v>667</v>
      </c>
      <c r="M926" s="438" t="s">
        <v>667</v>
      </c>
      <c r="N926" s="438" t="s">
        <v>667</v>
      </c>
      <c r="O926" s="438" t="s">
        <v>667</v>
      </c>
      <c r="P926" s="438" t="s">
        <v>667</v>
      </c>
      <c r="Q926" s="438" t="s">
        <v>667</v>
      </c>
      <c r="R926" s="438" t="s">
        <v>667</v>
      </c>
      <c r="S926" s="438" t="s">
        <v>667</v>
      </c>
      <c r="T926" s="438" t="s">
        <v>667</v>
      </c>
      <c r="U926" s="438" t="s">
        <v>667</v>
      </c>
      <c r="V926" s="442" t="s">
        <v>667</v>
      </c>
      <c r="W926" s="442" t="s">
        <v>667</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685</v>
      </c>
      <c r="I927" s="434"/>
      <c r="J927" s="416" t="s">
        <v>666</v>
      </c>
      <c r="K927" s="435" t="str">
        <f t="shared" si="339"/>
        <v>-</v>
      </c>
      <c r="L927" s="436" t="s">
        <v>667</v>
      </c>
      <c r="M927" s="436" t="s">
        <v>667</v>
      </c>
      <c r="N927" s="436" t="s">
        <v>667</v>
      </c>
      <c r="O927" s="436" t="s">
        <v>667</v>
      </c>
      <c r="P927" s="436" t="s">
        <v>667</v>
      </c>
      <c r="Q927" s="436" t="s">
        <v>667</v>
      </c>
      <c r="R927" s="436" t="s">
        <v>667</v>
      </c>
      <c r="S927" s="436" t="s">
        <v>667</v>
      </c>
      <c r="T927" s="436" t="s">
        <v>667</v>
      </c>
      <c r="U927" s="436" t="s">
        <v>667</v>
      </c>
      <c r="V927" s="436" t="s">
        <v>667</v>
      </c>
      <c r="W927" s="436" t="s">
        <v>667</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5" t="s">
        <v>1054</v>
      </c>
      <c r="I928" s="906"/>
      <c r="J928" s="438" t="s">
        <v>669</v>
      </c>
      <c r="K928" s="439" t="str">
        <f t="shared" si="339"/>
        <v>-</v>
      </c>
      <c r="L928" s="440" t="s">
        <v>667</v>
      </c>
      <c r="M928" s="440" t="s">
        <v>667</v>
      </c>
      <c r="N928" s="440" t="s">
        <v>667</v>
      </c>
      <c r="O928" s="440" t="s">
        <v>667</v>
      </c>
      <c r="P928" s="440" t="s">
        <v>667</v>
      </c>
      <c r="Q928" s="762">
        <f>INT($I$393/7)+2</f>
        <v>9</v>
      </c>
      <c r="R928" s="440" t="s">
        <v>667</v>
      </c>
      <c r="S928" s="324" t="b">
        <v>1</v>
      </c>
      <c r="T928" s="440">
        <v>2</v>
      </c>
      <c r="U928" s="440" t="s">
        <v>667</v>
      </c>
      <c r="V928" s="440" t="s">
        <v>667</v>
      </c>
      <c r="W928" s="440" t="s">
        <v>667</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7"/>
      <c r="I929" s="908"/>
      <c r="J929" s="438" t="s">
        <v>670</v>
      </c>
      <c r="K929" s="439" t="str">
        <f t="shared" si="339"/>
        <v>-</v>
      </c>
      <c r="L929" s="440" t="s">
        <v>671</v>
      </c>
      <c r="M929" s="440" t="s">
        <v>671</v>
      </c>
      <c r="N929" s="440" t="s">
        <v>671</v>
      </c>
      <c r="O929" s="440" t="s">
        <v>671</v>
      </c>
      <c r="P929" s="440" t="s">
        <v>671</v>
      </c>
      <c r="Q929" s="440" t="s">
        <v>671</v>
      </c>
      <c r="R929" s="440" t="s">
        <v>671</v>
      </c>
      <c r="S929" s="440" t="s">
        <v>671</v>
      </c>
      <c r="T929" s="440" t="s">
        <v>671</v>
      </c>
      <c r="U929" s="440" t="s">
        <v>671</v>
      </c>
      <c r="V929" s="440" t="s">
        <v>671</v>
      </c>
      <c r="W929" s="440" t="s">
        <v>671</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9"/>
      <c r="I930" s="910"/>
      <c r="J930" s="424" t="s">
        <v>672</v>
      </c>
      <c r="K930" s="441" t="str">
        <f t="shared" si="339"/>
        <v>-</v>
      </c>
      <c r="L930" s="438" t="s">
        <v>667</v>
      </c>
      <c r="M930" s="438" t="s">
        <v>667</v>
      </c>
      <c r="N930" s="438" t="s">
        <v>667</v>
      </c>
      <c r="O930" s="438" t="s">
        <v>667</v>
      </c>
      <c r="P930" s="438" t="s">
        <v>667</v>
      </c>
      <c r="Q930" s="438" t="s">
        <v>667</v>
      </c>
      <c r="R930" s="438" t="s">
        <v>667</v>
      </c>
      <c r="S930" s="438" t="s">
        <v>667</v>
      </c>
      <c r="T930" s="438" t="s">
        <v>667</v>
      </c>
      <c r="U930" s="438" t="s">
        <v>667</v>
      </c>
      <c r="V930" s="442" t="s">
        <v>667</v>
      </c>
      <c r="W930" s="442" t="s">
        <v>667</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686</v>
      </c>
      <c r="I931" s="434"/>
      <c r="J931" s="416" t="s">
        <v>666</v>
      </c>
      <c r="K931" s="435" t="str">
        <f t="shared" si="339"/>
        <v>-</v>
      </c>
      <c r="L931" s="436" t="s">
        <v>667</v>
      </c>
      <c r="M931" s="436" t="s">
        <v>667</v>
      </c>
      <c r="N931" s="436" t="s">
        <v>667</v>
      </c>
      <c r="O931" s="436" t="s">
        <v>667</v>
      </c>
      <c r="P931" s="436" t="s">
        <v>667</v>
      </c>
      <c r="Q931" s="436" t="s">
        <v>667</v>
      </c>
      <c r="R931" s="436" t="s">
        <v>667</v>
      </c>
      <c r="S931" s="436" t="s">
        <v>667</v>
      </c>
      <c r="T931" s="436" t="s">
        <v>667</v>
      </c>
      <c r="U931" s="436" t="s">
        <v>667</v>
      </c>
      <c r="V931" s="436" t="s">
        <v>667</v>
      </c>
      <c r="W931" s="436" t="s">
        <v>667</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5" t="s">
        <v>1054</v>
      </c>
      <c r="I932" s="906"/>
      <c r="J932" s="438" t="s">
        <v>669</v>
      </c>
      <c r="K932" s="439" t="str">
        <f t="shared" si="339"/>
        <v>-</v>
      </c>
      <c r="L932" s="440" t="s">
        <v>667</v>
      </c>
      <c r="M932" s="440" t="s">
        <v>667</v>
      </c>
      <c r="N932" s="440" t="s">
        <v>667</v>
      </c>
      <c r="O932" s="440" t="s">
        <v>667</v>
      </c>
      <c r="P932" s="440" t="s">
        <v>667</v>
      </c>
      <c r="Q932" s="762">
        <f>INT($I$394/7)+2</f>
        <v>9</v>
      </c>
      <c r="R932" s="440" t="s">
        <v>667</v>
      </c>
      <c r="S932" s="324" t="b">
        <v>1</v>
      </c>
      <c r="T932" s="440">
        <v>3</v>
      </c>
      <c r="U932" s="440" t="s">
        <v>667</v>
      </c>
      <c r="V932" s="440" t="s">
        <v>667</v>
      </c>
      <c r="W932" s="440" t="s">
        <v>667</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7"/>
      <c r="I933" s="908"/>
      <c r="J933" s="438" t="s">
        <v>670</v>
      </c>
      <c r="K933" s="439" t="str">
        <f t="shared" si="339"/>
        <v>-</v>
      </c>
      <c r="L933" s="440" t="s">
        <v>671</v>
      </c>
      <c r="M933" s="440" t="s">
        <v>671</v>
      </c>
      <c r="N933" s="440" t="s">
        <v>671</v>
      </c>
      <c r="O933" s="440" t="s">
        <v>671</v>
      </c>
      <c r="P933" s="440" t="s">
        <v>671</v>
      </c>
      <c r="Q933" s="440" t="s">
        <v>671</v>
      </c>
      <c r="R933" s="440" t="s">
        <v>671</v>
      </c>
      <c r="S933" s="440" t="s">
        <v>671</v>
      </c>
      <c r="T933" s="440" t="s">
        <v>671</v>
      </c>
      <c r="U933" s="440" t="s">
        <v>671</v>
      </c>
      <c r="V933" s="440" t="s">
        <v>671</v>
      </c>
      <c r="W933" s="440" t="s">
        <v>671</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9"/>
      <c r="I934" s="910"/>
      <c r="J934" s="424" t="s">
        <v>672</v>
      </c>
      <c r="K934" s="441" t="str">
        <f t="shared" si="339"/>
        <v>-</v>
      </c>
      <c r="L934" s="438" t="s">
        <v>667</v>
      </c>
      <c r="M934" s="438" t="s">
        <v>667</v>
      </c>
      <c r="N934" s="438" t="s">
        <v>667</v>
      </c>
      <c r="O934" s="438" t="s">
        <v>667</v>
      </c>
      <c r="P934" s="438" t="s">
        <v>667</v>
      </c>
      <c r="Q934" s="438" t="s">
        <v>667</v>
      </c>
      <c r="R934" s="438" t="s">
        <v>667</v>
      </c>
      <c r="S934" s="438" t="s">
        <v>667</v>
      </c>
      <c r="T934" s="438" t="s">
        <v>667</v>
      </c>
      <c r="U934" s="438" t="s">
        <v>667</v>
      </c>
      <c r="V934" s="442" t="s">
        <v>667</v>
      </c>
      <c r="W934" s="442" t="s">
        <v>667</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687</v>
      </c>
      <c r="I935" s="434"/>
      <c r="J935" s="416" t="s">
        <v>666</v>
      </c>
      <c r="K935" s="435" t="str">
        <f t="shared" si="339"/>
        <v>-</v>
      </c>
      <c r="L935" s="436" t="s">
        <v>667</v>
      </c>
      <c r="M935" s="436" t="s">
        <v>667</v>
      </c>
      <c r="N935" s="436" t="s">
        <v>667</v>
      </c>
      <c r="O935" s="436" t="s">
        <v>667</v>
      </c>
      <c r="P935" s="436" t="s">
        <v>667</v>
      </c>
      <c r="Q935" s="436" t="s">
        <v>667</v>
      </c>
      <c r="R935" s="436" t="s">
        <v>667</v>
      </c>
      <c r="S935" s="436" t="s">
        <v>667</v>
      </c>
      <c r="T935" s="436" t="s">
        <v>667</v>
      </c>
      <c r="U935" s="436" t="s">
        <v>667</v>
      </c>
      <c r="V935" s="436" t="s">
        <v>667</v>
      </c>
      <c r="W935" s="436" t="s">
        <v>667</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5" t="s">
        <v>1054</v>
      </c>
      <c r="I936" s="906"/>
      <c r="J936" s="438" t="s">
        <v>669</v>
      </c>
      <c r="K936" s="439" t="str">
        <f t="shared" si="339"/>
        <v>-</v>
      </c>
      <c r="L936" s="440" t="s">
        <v>667</v>
      </c>
      <c r="M936" s="440" t="s">
        <v>667</v>
      </c>
      <c r="N936" s="440" t="s">
        <v>667</v>
      </c>
      <c r="O936" s="440" t="s">
        <v>667</v>
      </c>
      <c r="P936" s="440" t="s">
        <v>667</v>
      </c>
      <c r="Q936" s="762">
        <f>INT($I$395/7)+2</f>
        <v>9</v>
      </c>
      <c r="R936" s="440" t="s">
        <v>667</v>
      </c>
      <c r="S936" s="324" t="b">
        <v>1</v>
      </c>
      <c r="T936" s="440">
        <v>4</v>
      </c>
      <c r="U936" s="440" t="s">
        <v>667</v>
      </c>
      <c r="V936" s="440" t="s">
        <v>667</v>
      </c>
      <c r="W936" s="440" t="s">
        <v>667</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7"/>
      <c r="I937" s="908"/>
      <c r="J937" s="438" t="s">
        <v>670</v>
      </c>
      <c r="K937" s="439" t="str">
        <f t="shared" si="339"/>
        <v>-</v>
      </c>
      <c r="L937" s="440" t="s">
        <v>671</v>
      </c>
      <c r="M937" s="440" t="s">
        <v>671</v>
      </c>
      <c r="N937" s="440" t="s">
        <v>671</v>
      </c>
      <c r="O937" s="440" t="s">
        <v>671</v>
      </c>
      <c r="P937" s="440" t="s">
        <v>671</v>
      </c>
      <c r="Q937" s="440" t="s">
        <v>671</v>
      </c>
      <c r="R937" s="440" t="s">
        <v>671</v>
      </c>
      <c r="S937" s="440" t="s">
        <v>671</v>
      </c>
      <c r="T937" s="440" t="s">
        <v>671</v>
      </c>
      <c r="U937" s="440" t="s">
        <v>671</v>
      </c>
      <c r="V937" s="440" t="s">
        <v>671</v>
      </c>
      <c r="W937" s="440" t="s">
        <v>671</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9"/>
      <c r="I938" s="910"/>
      <c r="J938" s="424" t="s">
        <v>672</v>
      </c>
      <c r="K938" s="441" t="str">
        <f t="shared" si="339"/>
        <v>-</v>
      </c>
      <c r="L938" s="438" t="s">
        <v>667</v>
      </c>
      <c r="M938" s="438" t="s">
        <v>667</v>
      </c>
      <c r="N938" s="438" t="s">
        <v>667</v>
      </c>
      <c r="O938" s="438" t="s">
        <v>667</v>
      </c>
      <c r="P938" s="438" t="s">
        <v>667</v>
      </c>
      <c r="Q938" s="438" t="s">
        <v>667</v>
      </c>
      <c r="R938" s="438" t="s">
        <v>667</v>
      </c>
      <c r="S938" s="438" t="s">
        <v>667</v>
      </c>
      <c r="T938" s="438" t="s">
        <v>667</v>
      </c>
      <c r="U938" s="438" t="s">
        <v>667</v>
      </c>
      <c r="V938" s="442" t="s">
        <v>667</v>
      </c>
      <c r="W938" s="442" t="s">
        <v>667</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688</v>
      </c>
      <c r="I939" s="434"/>
      <c r="J939" s="416" t="s">
        <v>666</v>
      </c>
      <c r="K939" s="435" t="str">
        <f t="shared" si="339"/>
        <v>-</v>
      </c>
      <c r="L939" s="444">
        <v>-1</v>
      </c>
      <c r="M939" s="436" t="s">
        <v>667</v>
      </c>
      <c r="N939" s="436" t="s">
        <v>667</v>
      </c>
      <c r="O939" s="436" t="s">
        <v>667</v>
      </c>
      <c r="P939" s="436" t="s">
        <v>667</v>
      </c>
      <c r="Q939" s="436" t="s">
        <v>667</v>
      </c>
      <c r="R939" s="436" t="s">
        <v>667</v>
      </c>
      <c r="S939" s="436" t="s">
        <v>667</v>
      </c>
      <c r="T939" s="436" t="s">
        <v>667</v>
      </c>
      <c r="U939" s="436" t="s">
        <v>667</v>
      </c>
      <c r="V939" s="436" t="s">
        <v>667</v>
      </c>
      <c r="W939" s="436" t="s">
        <v>667</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5" t="s">
        <v>689</v>
      </c>
      <c r="I940" s="906"/>
      <c r="J940" s="438" t="s">
        <v>669</v>
      </c>
      <c r="K940" s="439" t="str">
        <f t="shared" si="339"/>
        <v>-</v>
      </c>
      <c r="L940" s="440" t="s">
        <v>667</v>
      </c>
      <c r="M940" s="440" t="s">
        <v>667</v>
      </c>
      <c r="N940" s="440" t="s">
        <v>667</v>
      </c>
      <c r="O940" s="440" t="s">
        <v>667</v>
      </c>
      <c r="P940" s="440" t="s">
        <v>667</v>
      </c>
      <c r="Q940" s="324">
        <f>INT(150/7)+2</f>
        <v>23</v>
      </c>
      <c r="R940" s="440" t="s">
        <v>667</v>
      </c>
      <c r="S940" s="324" t="b">
        <v>1</v>
      </c>
      <c r="T940" s="440" t="s">
        <v>667</v>
      </c>
      <c r="U940" s="440" t="s">
        <v>667</v>
      </c>
      <c r="V940" s="440" t="s">
        <v>667</v>
      </c>
      <c r="W940" s="440" t="s">
        <v>667</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7"/>
      <c r="I941" s="908"/>
      <c r="J941" s="438" t="s">
        <v>670</v>
      </c>
      <c r="K941" s="439" t="str">
        <f t="shared" si="339"/>
        <v>-</v>
      </c>
      <c r="L941" s="440" t="s">
        <v>671</v>
      </c>
      <c r="M941" s="440" t="s">
        <v>671</v>
      </c>
      <c r="N941" s="440" t="s">
        <v>671</v>
      </c>
      <c r="O941" s="440" t="s">
        <v>671</v>
      </c>
      <c r="P941" s="440" t="s">
        <v>671</v>
      </c>
      <c r="Q941" s="440" t="s">
        <v>671</v>
      </c>
      <c r="R941" s="440" t="s">
        <v>671</v>
      </c>
      <c r="S941" s="440" t="s">
        <v>671</v>
      </c>
      <c r="T941" s="440" t="s">
        <v>671</v>
      </c>
      <c r="U941" s="440" t="s">
        <v>671</v>
      </c>
      <c r="V941" s="440" t="s">
        <v>671</v>
      </c>
      <c r="W941" s="440" t="s">
        <v>671</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9"/>
      <c r="I942" s="910"/>
      <c r="J942" s="424" t="s">
        <v>672</v>
      </c>
      <c r="K942" s="441" t="str">
        <f t="shared" si="339"/>
        <v>-</v>
      </c>
      <c r="L942" s="438" t="s">
        <v>667</v>
      </c>
      <c r="M942" s="438" t="s">
        <v>667</v>
      </c>
      <c r="N942" s="438" t="s">
        <v>667</v>
      </c>
      <c r="O942" s="438" t="s">
        <v>667</v>
      </c>
      <c r="P942" s="438" t="s">
        <v>667</v>
      </c>
      <c r="Q942" s="438" t="s">
        <v>667</v>
      </c>
      <c r="R942" s="438" t="s">
        <v>667</v>
      </c>
      <c r="S942" s="438" t="s">
        <v>667</v>
      </c>
      <c r="T942" s="438" t="s">
        <v>667</v>
      </c>
      <c r="U942" s="438" t="s">
        <v>667</v>
      </c>
      <c r="V942" s="442" t="s">
        <v>667</v>
      </c>
      <c r="W942" s="442" t="s">
        <v>667</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690</v>
      </c>
      <c r="I943" s="434"/>
      <c r="J943" s="416" t="s">
        <v>666</v>
      </c>
      <c r="K943" s="435" t="str">
        <f t="shared" si="339"/>
        <v>-</v>
      </c>
      <c r="L943" s="436" t="s">
        <v>667</v>
      </c>
      <c r="M943" s="436" t="s">
        <v>667</v>
      </c>
      <c r="N943" s="436" t="s">
        <v>667</v>
      </c>
      <c r="O943" s="436" t="s">
        <v>667</v>
      </c>
      <c r="P943" s="436" t="s">
        <v>667</v>
      </c>
      <c r="Q943" s="436" t="s">
        <v>667</v>
      </c>
      <c r="R943" s="436" t="s">
        <v>667</v>
      </c>
      <c r="S943" s="436" t="s">
        <v>667</v>
      </c>
      <c r="T943" s="436" t="s">
        <v>667</v>
      </c>
      <c r="U943" s="436" t="s">
        <v>667</v>
      </c>
      <c r="V943" s="436" t="s">
        <v>667</v>
      </c>
      <c r="W943" s="436" t="s">
        <v>667</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5" t="s">
        <v>691</v>
      </c>
      <c r="I944" s="906"/>
      <c r="J944" s="438" t="s">
        <v>669</v>
      </c>
      <c r="K944" s="439" t="str">
        <f t="shared" si="339"/>
        <v>-</v>
      </c>
      <c r="L944" s="440" t="s">
        <v>667</v>
      </c>
      <c r="M944" s="440" t="s">
        <v>667</v>
      </c>
      <c r="N944" s="440" t="s">
        <v>667</v>
      </c>
      <c r="O944" s="440" t="s">
        <v>667</v>
      </c>
      <c r="P944" s="440" t="s">
        <v>667</v>
      </c>
      <c r="Q944" s="324">
        <f>INT(150/7)+2</f>
        <v>23</v>
      </c>
      <c r="R944" s="440" t="s">
        <v>667</v>
      </c>
      <c r="S944" s="324" t="b">
        <v>1</v>
      </c>
      <c r="T944" s="440" t="s">
        <v>667</v>
      </c>
      <c r="U944" s="440" t="s">
        <v>667</v>
      </c>
      <c r="V944" s="440" t="s">
        <v>667</v>
      </c>
      <c r="W944" s="440" t="s">
        <v>667</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7"/>
      <c r="I945" s="908"/>
      <c r="J945" s="438" t="s">
        <v>670</v>
      </c>
      <c r="K945" s="439" t="str">
        <f t="shared" si="339"/>
        <v>-</v>
      </c>
      <c r="L945" s="440" t="s">
        <v>671</v>
      </c>
      <c r="M945" s="440" t="s">
        <v>671</v>
      </c>
      <c r="N945" s="440" t="s">
        <v>671</v>
      </c>
      <c r="O945" s="440" t="s">
        <v>671</v>
      </c>
      <c r="P945" s="440" t="s">
        <v>671</v>
      </c>
      <c r="Q945" s="440" t="s">
        <v>671</v>
      </c>
      <c r="R945" s="440" t="s">
        <v>671</v>
      </c>
      <c r="S945" s="440" t="s">
        <v>671</v>
      </c>
      <c r="T945" s="440" t="s">
        <v>671</v>
      </c>
      <c r="U945" s="440" t="s">
        <v>671</v>
      </c>
      <c r="V945" s="440" t="s">
        <v>671</v>
      </c>
      <c r="W945" s="440" t="s">
        <v>671</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9"/>
      <c r="I946" s="910"/>
      <c r="J946" s="424" t="s">
        <v>672</v>
      </c>
      <c r="K946" s="441" t="str">
        <f t="shared" si="339"/>
        <v>-</v>
      </c>
      <c r="L946" s="438" t="s">
        <v>667</v>
      </c>
      <c r="M946" s="438" t="s">
        <v>667</v>
      </c>
      <c r="N946" s="438" t="s">
        <v>667</v>
      </c>
      <c r="O946" s="438" t="s">
        <v>667</v>
      </c>
      <c r="P946" s="438" t="s">
        <v>667</v>
      </c>
      <c r="Q946" s="438" t="s">
        <v>667</v>
      </c>
      <c r="R946" s="438" t="s">
        <v>667</v>
      </c>
      <c r="S946" s="438" t="s">
        <v>667</v>
      </c>
      <c r="T946" s="438" t="s">
        <v>667</v>
      </c>
      <c r="U946" s="438" t="s">
        <v>667</v>
      </c>
      <c r="V946" s="442" t="s">
        <v>667</v>
      </c>
      <c r="W946" s="442" t="s">
        <v>667</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692</v>
      </c>
      <c r="I947" s="434"/>
      <c r="J947" s="416" t="s">
        <v>666</v>
      </c>
      <c r="K947" s="435" t="str">
        <f t="shared" si="339"/>
        <v>-</v>
      </c>
      <c r="L947" s="436" t="s">
        <v>667</v>
      </c>
      <c r="M947" s="436" t="s">
        <v>667</v>
      </c>
      <c r="N947" s="436" t="s">
        <v>667</v>
      </c>
      <c r="O947" s="436" t="s">
        <v>667</v>
      </c>
      <c r="P947" s="436" t="s">
        <v>667</v>
      </c>
      <c r="Q947" s="436" t="s">
        <v>667</v>
      </c>
      <c r="R947" s="436" t="s">
        <v>667</v>
      </c>
      <c r="S947" s="436" t="s">
        <v>667</v>
      </c>
      <c r="T947" s="436" t="s">
        <v>667</v>
      </c>
      <c r="U947" s="436" t="s">
        <v>667</v>
      </c>
      <c r="V947" s="436" t="s">
        <v>667</v>
      </c>
      <c r="W947" s="436" t="s">
        <v>667</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5" t="s">
        <v>693</v>
      </c>
      <c r="I948" s="906"/>
      <c r="J948" s="438" t="s">
        <v>669</v>
      </c>
      <c r="K948" s="439" t="str">
        <f t="shared" si="339"/>
        <v>-</v>
      </c>
      <c r="L948" s="440" t="s">
        <v>667</v>
      </c>
      <c r="M948" s="440" t="s">
        <v>667</v>
      </c>
      <c r="N948" s="440" t="s">
        <v>667</v>
      </c>
      <c r="O948" s="440" t="s">
        <v>667</v>
      </c>
      <c r="P948" s="440" t="s">
        <v>667</v>
      </c>
      <c r="Q948" s="324">
        <f>INT(150/7)+2</f>
        <v>23</v>
      </c>
      <c r="R948" s="440" t="s">
        <v>667</v>
      </c>
      <c r="S948" s="324" t="b">
        <v>1</v>
      </c>
      <c r="T948" s="440" t="s">
        <v>667</v>
      </c>
      <c r="U948" s="440" t="s">
        <v>667</v>
      </c>
      <c r="V948" s="440" t="s">
        <v>667</v>
      </c>
      <c r="W948" s="440" t="s">
        <v>667</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7"/>
      <c r="I949" s="908"/>
      <c r="J949" s="438" t="s">
        <v>670</v>
      </c>
      <c r="K949" s="439" t="str">
        <f t="shared" si="339"/>
        <v>-</v>
      </c>
      <c r="L949" s="440" t="s">
        <v>671</v>
      </c>
      <c r="M949" s="440" t="s">
        <v>671</v>
      </c>
      <c r="N949" s="440" t="s">
        <v>671</v>
      </c>
      <c r="O949" s="440" t="s">
        <v>671</v>
      </c>
      <c r="P949" s="440" t="s">
        <v>671</v>
      </c>
      <c r="Q949" s="440" t="s">
        <v>671</v>
      </c>
      <c r="R949" s="440" t="s">
        <v>671</v>
      </c>
      <c r="S949" s="440" t="s">
        <v>671</v>
      </c>
      <c r="T949" s="440" t="s">
        <v>671</v>
      </c>
      <c r="U949" s="440" t="s">
        <v>671</v>
      </c>
      <c r="V949" s="440" t="s">
        <v>671</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9"/>
      <c r="I950" s="910"/>
      <c r="J950" s="424" t="s">
        <v>672</v>
      </c>
      <c r="K950" s="441" t="str">
        <f t="shared" si="339"/>
        <v>-</v>
      </c>
      <c r="L950" s="438" t="s">
        <v>667</v>
      </c>
      <c r="M950" s="438" t="s">
        <v>667</v>
      </c>
      <c r="N950" s="438" t="s">
        <v>667</v>
      </c>
      <c r="O950" s="438" t="s">
        <v>667</v>
      </c>
      <c r="P950" s="438" t="s">
        <v>667</v>
      </c>
      <c r="Q950" s="438" t="s">
        <v>667</v>
      </c>
      <c r="R950" s="438" t="s">
        <v>667</v>
      </c>
      <c r="S950" s="438" t="s">
        <v>667</v>
      </c>
      <c r="T950" s="438" t="s">
        <v>667</v>
      </c>
      <c r="U950" s="438" t="s">
        <v>667</v>
      </c>
      <c r="V950" s="442" t="s">
        <v>667</v>
      </c>
      <c r="W950" s="442" t="s">
        <v>667</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694</v>
      </c>
      <c r="I951" s="434"/>
      <c r="J951" s="416" t="s">
        <v>666</v>
      </c>
      <c r="K951" s="435" t="str">
        <f t="shared" si="339"/>
        <v>-</v>
      </c>
      <c r="L951" s="436" t="s">
        <v>667</v>
      </c>
      <c r="M951" s="436" t="s">
        <v>667</v>
      </c>
      <c r="N951" s="436" t="s">
        <v>667</v>
      </c>
      <c r="O951" s="436" t="s">
        <v>667</v>
      </c>
      <c r="P951" s="436" t="s">
        <v>667</v>
      </c>
      <c r="Q951" s="436" t="s">
        <v>667</v>
      </c>
      <c r="R951" s="436" t="s">
        <v>667</v>
      </c>
      <c r="S951" s="436" t="s">
        <v>667</v>
      </c>
      <c r="T951" s="436" t="s">
        <v>667</v>
      </c>
      <c r="U951" s="436" t="s">
        <v>667</v>
      </c>
      <c r="V951" s="436" t="s">
        <v>667</v>
      </c>
      <c r="W951" s="436" t="s">
        <v>667</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5"/>
      <c r="I952" s="906"/>
      <c r="J952" s="438" t="s">
        <v>669</v>
      </c>
      <c r="K952" s="439" t="str">
        <f t="shared" ref="K952:K994" si="344">IF(L952&lt;0,"-",IFERROR(DATE(2019,1,($L952)*7+1),"-"))</f>
        <v>-</v>
      </c>
      <c r="L952" s="440" t="s">
        <v>667</v>
      </c>
      <c r="M952" s="440" t="s">
        <v>667</v>
      </c>
      <c r="N952" s="440" t="s">
        <v>667</v>
      </c>
      <c r="O952" s="440" t="s">
        <v>667</v>
      </c>
      <c r="P952" s="440" t="s">
        <v>667</v>
      </c>
      <c r="Q952" s="440" t="s">
        <v>667</v>
      </c>
      <c r="R952" s="324">
        <v>0</v>
      </c>
      <c r="S952" s="324" t="b">
        <v>1</v>
      </c>
      <c r="T952" s="440" t="s">
        <v>667</v>
      </c>
      <c r="U952" s="440" t="s">
        <v>667</v>
      </c>
      <c r="V952" s="440" t="s">
        <v>667</v>
      </c>
      <c r="W952" s="440" t="s">
        <v>667</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7"/>
      <c r="I953" s="908"/>
      <c r="J953" s="438" t="s">
        <v>670</v>
      </c>
      <c r="K953" s="439" t="str">
        <f t="shared" si="344"/>
        <v>-</v>
      </c>
      <c r="L953" s="440" t="s">
        <v>671</v>
      </c>
      <c r="M953" s="440" t="s">
        <v>671</v>
      </c>
      <c r="N953" s="440" t="s">
        <v>671</v>
      </c>
      <c r="O953" s="440" t="s">
        <v>671</v>
      </c>
      <c r="P953" s="440" t="s">
        <v>671</v>
      </c>
      <c r="Q953" s="440" t="s">
        <v>671</v>
      </c>
      <c r="R953" s="440" t="s">
        <v>671</v>
      </c>
      <c r="S953" s="440" t="s">
        <v>671</v>
      </c>
      <c r="T953" s="440" t="s">
        <v>671</v>
      </c>
      <c r="U953" s="440" t="s">
        <v>671</v>
      </c>
      <c r="V953" s="440" t="s">
        <v>671</v>
      </c>
      <c r="W953" s="440" t="s">
        <v>671</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9"/>
      <c r="I954" s="910"/>
      <c r="J954" s="424" t="s">
        <v>672</v>
      </c>
      <c r="K954" s="441" t="str">
        <f t="shared" si="344"/>
        <v>-</v>
      </c>
      <c r="L954" s="438" t="s">
        <v>667</v>
      </c>
      <c r="M954" s="438" t="s">
        <v>667</v>
      </c>
      <c r="N954" s="438" t="s">
        <v>667</v>
      </c>
      <c r="O954" s="438" t="s">
        <v>667</v>
      </c>
      <c r="P954" s="438" t="s">
        <v>667</v>
      </c>
      <c r="Q954" s="438" t="s">
        <v>667</v>
      </c>
      <c r="R954" s="438" t="s">
        <v>667</v>
      </c>
      <c r="S954" s="438" t="s">
        <v>667</v>
      </c>
      <c r="T954" s="438" t="s">
        <v>667</v>
      </c>
      <c r="U954" s="438" t="s">
        <v>667</v>
      </c>
      <c r="V954" s="442" t="s">
        <v>667</v>
      </c>
      <c r="W954" s="442" t="s">
        <v>667</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695</v>
      </c>
      <c r="I955" s="434"/>
      <c r="J955" s="416" t="s">
        <v>666</v>
      </c>
      <c r="K955" s="435" t="str">
        <f t="shared" si="344"/>
        <v>-</v>
      </c>
      <c r="L955" s="436" t="s">
        <v>667</v>
      </c>
      <c r="M955" s="443">
        <v>42</v>
      </c>
      <c r="N955" s="436" t="s">
        <v>667</v>
      </c>
      <c r="O955" s="436" t="s">
        <v>667</v>
      </c>
      <c r="P955" s="436" t="s">
        <v>667</v>
      </c>
      <c r="Q955" s="436" t="s">
        <v>667</v>
      </c>
      <c r="R955" s="436" t="s">
        <v>667</v>
      </c>
      <c r="S955" s="436" t="s">
        <v>667</v>
      </c>
      <c r="T955" s="436" t="s">
        <v>667</v>
      </c>
      <c r="U955" s="436" t="s">
        <v>667</v>
      </c>
      <c r="V955" s="436" t="s">
        <v>667</v>
      </c>
      <c r="W955" s="436" t="s">
        <v>667</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5" t="s">
        <v>696</v>
      </c>
      <c r="I956" s="906"/>
      <c r="J956" s="438" t="s">
        <v>669</v>
      </c>
      <c r="K956" s="439" t="str">
        <f t="shared" si="344"/>
        <v>-</v>
      </c>
      <c r="L956" s="440" t="s">
        <v>667</v>
      </c>
      <c r="M956" s="440" t="s">
        <v>667</v>
      </c>
      <c r="N956" s="440" t="s">
        <v>667</v>
      </c>
      <c r="O956" s="440" t="s">
        <v>667</v>
      </c>
      <c r="P956" s="440" t="s">
        <v>667</v>
      </c>
      <c r="Q956" s="440" t="s">
        <v>667</v>
      </c>
      <c r="R956" s="324">
        <v>0</v>
      </c>
      <c r="S956" s="440" t="s">
        <v>667</v>
      </c>
      <c r="T956" s="440" t="s">
        <v>667</v>
      </c>
      <c r="U956" s="440" t="s">
        <v>667</v>
      </c>
      <c r="V956" s="440" t="s">
        <v>667</v>
      </c>
      <c r="W956" s="440" t="s">
        <v>667</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7"/>
      <c r="I957" s="908"/>
      <c r="J957" s="438" t="s">
        <v>670</v>
      </c>
      <c r="K957" s="439" t="str">
        <f t="shared" si="344"/>
        <v>-</v>
      </c>
      <c r="L957" s="440" t="s">
        <v>671</v>
      </c>
      <c r="M957" s="440" t="s">
        <v>671</v>
      </c>
      <c r="N957" s="440" t="s">
        <v>671</v>
      </c>
      <c r="O957" s="440" t="s">
        <v>671</v>
      </c>
      <c r="P957" s="440" t="s">
        <v>671</v>
      </c>
      <c r="Q957" s="440" t="s">
        <v>671</v>
      </c>
      <c r="R957" s="440" t="s">
        <v>671</v>
      </c>
      <c r="S957" s="440" t="s">
        <v>671</v>
      </c>
      <c r="T957" s="440" t="s">
        <v>671</v>
      </c>
      <c r="U957" s="440" t="s">
        <v>671</v>
      </c>
      <c r="V957" s="440" t="s">
        <v>671</v>
      </c>
      <c r="W957" s="440" t="s">
        <v>671</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9"/>
      <c r="I958" s="910"/>
      <c r="J958" s="424" t="s">
        <v>672</v>
      </c>
      <c r="K958" s="441" t="str">
        <f t="shared" si="344"/>
        <v>-</v>
      </c>
      <c r="L958" s="438" t="s">
        <v>667</v>
      </c>
      <c r="M958" s="438" t="s">
        <v>667</v>
      </c>
      <c r="N958" s="438" t="s">
        <v>667</v>
      </c>
      <c r="O958" s="438" t="s">
        <v>667</v>
      </c>
      <c r="P958" s="438" t="s">
        <v>667</v>
      </c>
      <c r="Q958" s="438" t="s">
        <v>667</v>
      </c>
      <c r="R958" s="438" t="s">
        <v>667</v>
      </c>
      <c r="S958" s="438" t="s">
        <v>667</v>
      </c>
      <c r="T958" s="438" t="s">
        <v>667</v>
      </c>
      <c r="U958" s="438" t="s">
        <v>667</v>
      </c>
      <c r="V958" s="442" t="s">
        <v>667</v>
      </c>
      <c r="W958" s="442" t="s">
        <v>667</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697</v>
      </c>
      <c r="I959" s="434"/>
      <c r="J959" s="416" t="s">
        <v>666</v>
      </c>
      <c r="K959" s="435" t="str">
        <f t="shared" si="344"/>
        <v>-</v>
      </c>
      <c r="L959" s="436" t="s">
        <v>667</v>
      </c>
      <c r="M959" s="436" t="s">
        <v>667</v>
      </c>
      <c r="N959" s="436" t="s">
        <v>667</v>
      </c>
      <c r="O959" s="436" t="s">
        <v>667</v>
      </c>
      <c r="P959" s="436" t="s">
        <v>667</v>
      </c>
      <c r="Q959" s="436" t="s">
        <v>667</v>
      </c>
      <c r="R959" s="436" t="s">
        <v>667</v>
      </c>
      <c r="S959" s="436" t="s">
        <v>667</v>
      </c>
      <c r="T959" s="436" t="s">
        <v>667</v>
      </c>
      <c r="U959" s="436" t="s">
        <v>667</v>
      </c>
      <c r="V959" s="436" t="s">
        <v>667</v>
      </c>
      <c r="W959" s="436" t="s">
        <v>667</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5" t="s">
        <v>698</v>
      </c>
      <c r="I960" s="906"/>
      <c r="J960" s="438" t="s">
        <v>669</v>
      </c>
      <c r="K960" s="439" t="str">
        <f t="shared" si="344"/>
        <v>-</v>
      </c>
      <c r="L960" s="440" t="s">
        <v>667</v>
      </c>
      <c r="M960" s="440" t="s">
        <v>667</v>
      </c>
      <c r="N960" s="440" t="s">
        <v>667</v>
      </c>
      <c r="O960" s="324">
        <v>1</v>
      </c>
      <c r="P960" s="440" t="s">
        <v>667</v>
      </c>
      <c r="Q960" s="440" t="s">
        <v>667</v>
      </c>
      <c r="R960" s="440" t="s">
        <v>667</v>
      </c>
      <c r="S960" s="440" t="s">
        <v>667</v>
      </c>
      <c r="T960" s="440" t="s">
        <v>667</v>
      </c>
      <c r="U960" s="440" t="s">
        <v>667</v>
      </c>
      <c r="V960" s="440" t="s">
        <v>667</v>
      </c>
      <c r="W960" s="440" t="s">
        <v>667</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7"/>
      <c r="I961" s="908"/>
      <c r="J961" s="438" t="s">
        <v>670</v>
      </c>
      <c r="K961" s="439" t="str">
        <f t="shared" si="344"/>
        <v>-</v>
      </c>
      <c r="L961" s="440" t="s">
        <v>671</v>
      </c>
      <c r="M961" s="324">
        <v>38</v>
      </c>
      <c r="N961" s="440" t="s">
        <v>671</v>
      </c>
      <c r="O961" s="440" t="s">
        <v>671</v>
      </c>
      <c r="P961" s="440" t="s">
        <v>671</v>
      </c>
      <c r="Q961" s="440" t="s">
        <v>671</v>
      </c>
      <c r="R961" s="440" t="s">
        <v>671</v>
      </c>
      <c r="S961" s="440" t="s">
        <v>671</v>
      </c>
      <c r="T961" s="440" t="s">
        <v>671</v>
      </c>
      <c r="U961" s="440" t="s">
        <v>671</v>
      </c>
      <c r="V961" s="440" t="s">
        <v>671</v>
      </c>
      <c r="W961" s="440" t="s">
        <v>671</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9"/>
      <c r="I962" s="910"/>
      <c r="J962" s="424" t="s">
        <v>672</v>
      </c>
      <c r="K962" s="441" t="str">
        <f t="shared" si="344"/>
        <v>-</v>
      </c>
      <c r="L962" s="438" t="s">
        <v>667</v>
      </c>
      <c r="M962" s="438" t="s">
        <v>667</v>
      </c>
      <c r="N962" s="438" t="s">
        <v>667</v>
      </c>
      <c r="O962" s="438" t="s">
        <v>667</v>
      </c>
      <c r="P962" s="438" t="s">
        <v>667</v>
      </c>
      <c r="Q962" s="438" t="s">
        <v>667</v>
      </c>
      <c r="R962" s="438" t="s">
        <v>667</v>
      </c>
      <c r="S962" s="438" t="s">
        <v>667</v>
      </c>
      <c r="T962" s="438" t="s">
        <v>667</v>
      </c>
      <c r="U962" s="438" t="s">
        <v>667</v>
      </c>
      <c r="V962" s="442" t="s">
        <v>667</v>
      </c>
      <c r="W962" s="442" t="s">
        <v>667</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699</v>
      </c>
      <c r="I963" s="434"/>
      <c r="J963" s="416" t="s">
        <v>666</v>
      </c>
      <c r="K963" s="435" t="str">
        <f t="shared" si="344"/>
        <v>-</v>
      </c>
      <c r="L963" s="436" t="s">
        <v>667</v>
      </c>
      <c r="M963" s="436" t="s">
        <v>667</v>
      </c>
      <c r="N963" s="436" t="s">
        <v>667</v>
      </c>
      <c r="O963" s="436" t="s">
        <v>667</v>
      </c>
      <c r="P963" s="436" t="s">
        <v>667</v>
      </c>
      <c r="Q963" s="436" t="s">
        <v>667</v>
      </c>
      <c r="R963" s="436" t="s">
        <v>667</v>
      </c>
      <c r="S963" s="436" t="s">
        <v>667</v>
      </c>
      <c r="T963" s="436" t="s">
        <v>667</v>
      </c>
      <c r="U963" s="436" t="s">
        <v>667</v>
      </c>
      <c r="V963" s="436" t="s">
        <v>667</v>
      </c>
      <c r="W963" s="436" t="s">
        <v>667</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5" t="s">
        <v>700</v>
      </c>
      <c r="I964" s="906"/>
      <c r="J964" s="438" t="s">
        <v>669</v>
      </c>
      <c r="K964" s="439">
        <f t="shared" si="344"/>
        <v>43543</v>
      </c>
      <c r="L964" s="324">
        <v>11</v>
      </c>
      <c r="M964" s="440" t="s">
        <v>667</v>
      </c>
      <c r="N964" s="440" t="s">
        <v>667</v>
      </c>
      <c r="O964" s="440" t="s">
        <v>667</v>
      </c>
      <c r="P964" s="440" t="s">
        <v>667</v>
      </c>
      <c r="Q964" s="440" t="s">
        <v>667</v>
      </c>
      <c r="R964" s="440" t="s">
        <v>667</v>
      </c>
      <c r="S964" s="440" t="s">
        <v>667</v>
      </c>
      <c r="T964" s="440" t="s">
        <v>667</v>
      </c>
      <c r="U964" s="440" t="s">
        <v>667</v>
      </c>
      <c r="V964" s="440" t="s">
        <v>667</v>
      </c>
      <c r="W964" s="440" t="s">
        <v>667</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7"/>
      <c r="I965" s="908"/>
      <c r="J965" s="438" t="s">
        <v>670</v>
      </c>
      <c r="K965" s="439" t="str">
        <f t="shared" si="344"/>
        <v>-</v>
      </c>
      <c r="L965" s="440" t="s">
        <v>671</v>
      </c>
      <c r="M965" s="440" t="s">
        <v>671</v>
      </c>
      <c r="N965" s="324">
        <v>20</v>
      </c>
      <c r="O965" s="324">
        <v>3</v>
      </c>
      <c r="P965" s="440" t="s">
        <v>671</v>
      </c>
      <c r="Q965" s="440" t="s">
        <v>671</v>
      </c>
      <c r="R965" s="440" t="s">
        <v>671</v>
      </c>
      <c r="S965" s="440" t="s">
        <v>671</v>
      </c>
      <c r="T965" s="440" t="s">
        <v>671</v>
      </c>
      <c r="U965" s="440" t="s">
        <v>671</v>
      </c>
      <c r="V965" s="440" t="s">
        <v>671</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9"/>
      <c r="I966" s="910"/>
      <c r="J966" s="424" t="s">
        <v>672</v>
      </c>
      <c r="K966" s="441" t="str">
        <f t="shared" si="344"/>
        <v>-</v>
      </c>
      <c r="L966" s="438" t="s">
        <v>667</v>
      </c>
      <c r="M966" s="438" t="s">
        <v>667</v>
      </c>
      <c r="N966" s="438" t="s">
        <v>667</v>
      </c>
      <c r="O966" s="438" t="s">
        <v>667</v>
      </c>
      <c r="P966" s="438" t="s">
        <v>667</v>
      </c>
      <c r="Q966" s="438" t="s">
        <v>667</v>
      </c>
      <c r="R966" s="438" t="s">
        <v>667</v>
      </c>
      <c r="S966" s="438" t="s">
        <v>667</v>
      </c>
      <c r="T966" s="438" t="s">
        <v>667</v>
      </c>
      <c r="U966" s="438" t="s">
        <v>667</v>
      </c>
      <c r="V966" s="442" t="s">
        <v>667</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701</v>
      </c>
      <c r="I967" s="434"/>
      <c r="J967" s="416" t="s">
        <v>666</v>
      </c>
      <c r="K967" s="435" t="str">
        <f t="shared" si="344"/>
        <v>-</v>
      </c>
      <c r="L967" s="436" t="s">
        <v>667</v>
      </c>
      <c r="M967" s="436" t="s">
        <v>667</v>
      </c>
      <c r="N967" s="436" t="s">
        <v>667</v>
      </c>
      <c r="O967" s="436" t="s">
        <v>667</v>
      </c>
      <c r="P967" s="436" t="s">
        <v>667</v>
      </c>
      <c r="Q967" s="436" t="s">
        <v>667</v>
      </c>
      <c r="R967" s="436" t="s">
        <v>667</v>
      </c>
      <c r="S967" s="436" t="s">
        <v>667</v>
      </c>
      <c r="T967" s="436" t="s">
        <v>667</v>
      </c>
      <c r="U967" s="436" t="s">
        <v>667</v>
      </c>
      <c r="V967" s="436" t="s">
        <v>667</v>
      </c>
      <c r="W967" s="436" t="s">
        <v>667</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5" t="s">
        <v>702</v>
      </c>
      <c r="I968" s="906"/>
      <c r="J968" s="438" t="s">
        <v>669</v>
      </c>
      <c r="K968" s="439">
        <f t="shared" si="344"/>
        <v>43718</v>
      </c>
      <c r="L968" s="324">
        <v>36</v>
      </c>
      <c r="M968" s="440" t="s">
        <v>667</v>
      </c>
      <c r="N968" s="440" t="s">
        <v>667</v>
      </c>
      <c r="O968" s="440" t="s">
        <v>667</v>
      </c>
      <c r="P968" s="440" t="s">
        <v>667</v>
      </c>
      <c r="Q968" s="440" t="s">
        <v>667</v>
      </c>
      <c r="R968" s="440" t="s">
        <v>667</v>
      </c>
      <c r="S968" s="440" t="s">
        <v>667</v>
      </c>
      <c r="T968" s="440" t="s">
        <v>667</v>
      </c>
      <c r="U968" s="440" t="s">
        <v>667</v>
      </c>
      <c r="V968" s="440" t="s">
        <v>667</v>
      </c>
      <c r="W968" s="440" t="s">
        <v>667</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7"/>
      <c r="I969" s="908"/>
      <c r="J969" s="438" t="s">
        <v>670</v>
      </c>
      <c r="K969" s="439" t="str">
        <f t="shared" si="344"/>
        <v>-</v>
      </c>
      <c r="L969" s="440" t="s">
        <v>671</v>
      </c>
      <c r="M969" s="440" t="s">
        <v>671</v>
      </c>
      <c r="N969" s="324">
        <v>20</v>
      </c>
      <c r="O969" s="324">
        <v>6</v>
      </c>
      <c r="P969" s="440" t="s">
        <v>671</v>
      </c>
      <c r="Q969" s="440" t="s">
        <v>671</v>
      </c>
      <c r="R969" s="440" t="s">
        <v>671</v>
      </c>
      <c r="S969" s="440" t="s">
        <v>671</v>
      </c>
      <c r="T969" s="440" t="s">
        <v>671</v>
      </c>
      <c r="U969" s="440" t="s">
        <v>671</v>
      </c>
      <c r="V969" s="440" t="s">
        <v>671</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9"/>
      <c r="I970" s="910"/>
      <c r="J970" s="424" t="s">
        <v>672</v>
      </c>
      <c r="K970" s="441" t="str">
        <f t="shared" si="344"/>
        <v>-</v>
      </c>
      <c r="L970" s="438" t="s">
        <v>667</v>
      </c>
      <c r="M970" s="438" t="s">
        <v>667</v>
      </c>
      <c r="N970" s="438" t="s">
        <v>667</v>
      </c>
      <c r="O970" s="438" t="s">
        <v>667</v>
      </c>
      <c r="P970" s="438" t="s">
        <v>667</v>
      </c>
      <c r="Q970" s="438" t="s">
        <v>667</v>
      </c>
      <c r="R970" s="438" t="s">
        <v>667</v>
      </c>
      <c r="S970" s="438" t="s">
        <v>667</v>
      </c>
      <c r="T970" s="438" t="s">
        <v>667</v>
      </c>
      <c r="U970" s="438" t="s">
        <v>667</v>
      </c>
      <c r="V970" s="442" t="s">
        <v>667</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703</v>
      </c>
      <c r="I971" s="434"/>
      <c r="J971" s="416" t="s">
        <v>666</v>
      </c>
      <c r="K971" s="435" t="str">
        <f t="shared" si="344"/>
        <v>-</v>
      </c>
      <c r="L971" s="436" t="s">
        <v>667</v>
      </c>
      <c r="M971" s="436" t="s">
        <v>667</v>
      </c>
      <c r="N971" s="436" t="s">
        <v>667</v>
      </c>
      <c r="O971" s="436" t="s">
        <v>667</v>
      </c>
      <c r="P971" s="436" t="s">
        <v>667</v>
      </c>
      <c r="Q971" s="436" t="s">
        <v>667</v>
      </c>
      <c r="R971" s="436" t="s">
        <v>667</v>
      </c>
      <c r="S971" s="436" t="s">
        <v>667</v>
      </c>
      <c r="T971" s="436" t="s">
        <v>667</v>
      </c>
      <c r="U971" s="436" t="s">
        <v>667</v>
      </c>
      <c r="V971" s="436" t="s">
        <v>667</v>
      </c>
      <c r="W971" s="436" t="s">
        <v>667</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5" t="s">
        <v>704</v>
      </c>
      <c r="I972" s="906"/>
      <c r="J972" s="438" t="s">
        <v>669</v>
      </c>
      <c r="K972" s="439">
        <f t="shared" si="344"/>
        <v>43760</v>
      </c>
      <c r="L972" s="324">
        <v>42</v>
      </c>
      <c r="M972" s="440" t="s">
        <v>667</v>
      </c>
      <c r="N972" s="440" t="s">
        <v>667</v>
      </c>
      <c r="O972" s="440" t="s">
        <v>667</v>
      </c>
      <c r="P972" s="440" t="s">
        <v>667</v>
      </c>
      <c r="Q972" s="440" t="s">
        <v>667</v>
      </c>
      <c r="R972" s="440" t="s">
        <v>667</v>
      </c>
      <c r="S972" s="440" t="s">
        <v>667</v>
      </c>
      <c r="T972" s="440" t="s">
        <v>667</v>
      </c>
      <c r="U972" s="440" t="s">
        <v>667</v>
      </c>
      <c r="V972" s="440" t="s">
        <v>667</v>
      </c>
      <c r="W972" s="440" t="s">
        <v>667</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7"/>
      <c r="I973" s="908"/>
      <c r="J973" s="438" t="s">
        <v>670</v>
      </c>
      <c r="K973" s="439" t="str">
        <f t="shared" si="344"/>
        <v>-</v>
      </c>
      <c r="L973" s="440" t="s">
        <v>671</v>
      </c>
      <c r="M973" s="440" t="s">
        <v>671</v>
      </c>
      <c r="N973" s="324">
        <v>28</v>
      </c>
      <c r="O973" s="324">
        <v>3</v>
      </c>
      <c r="P973" s="440" t="s">
        <v>671</v>
      </c>
      <c r="Q973" s="440" t="s">
        <v>671</v>
      </c>
      <c r="R973" s="440" t="s">
        <v>671</v>
      </c>
      <c r="S973" s="440" t="s">
        <v>671</v>
      </c>
      <c r="T973" s="440" t="s">
        <v>671</v>
      </c>
      <c r="U973" s="440" t="s">
        <v>671</v>
      </c>
      <c r="V973" s="440" t="s">
        <v>671</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9"/>
      <c r="I974" s="910"/>
      <c r="J974" s="424" t="s">
        <v>672</v>
      </c>
      <c r="K974" s="441" t="str">
        <f t="shared" si="344"/>
        <v>-</v>
      </c>
      <c r="L974" s="438" t="s">
        <v>667</v>
      </c>
      <c r="M974" s="438" t="s">
        <v>667</v>
      </c>
      <c r="N974" s="438" t="s">
        <v>667</v>
      </c>
      <c r="O974" s="438" t="s">
        <v>667</v>
      </c>
      <c r="P974" s="438" t="s">
        <v>667</v>
      </c>
      <c r="Q974" s="438" t="s">
        <v>667</v>
      </c>
      <c r="R974" s="438" t="s">
        <v>667</v>
      </c>
      <c r="S974" s="438" t="s">
        <v>667</v>
      </c>
      <c r="T974" s="438" t="s">
        <v>667</v>
      </c>
      <c r="U974" s="438" t="s">
        <v>667</v>
      </c>
      <c r="V974" s="442" t="s">
        <v>667</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705</v>
      </c>
      <c r="I975" s="434"/>
      <c r="J975" s="416" t="s">
        <v>666</v>
      </c>
      <c r="K975" s="435" t="str">
        <f t="shared" si="344"/>
        <v>-</v>
      </c>
      <c r="L975" s="436" t="s">
        <v>667</v>
      </c>
      <c r="M975" s="436" t="s">
        <v>667</v>
      </c>
      <c r="N975" s="436" t="s">
        <v>667</v>
      </c>
      <c r="O975" s="436" t="s">
        <v>667</v>
      </c>
      <c r="P975" s="436" t="s">
        <v>667</v>
      </c>
      <c r="Q975" s="436" t="s">
        <v>667</v>
      </c>
      <c r="R975" s="436" t="s">
        <v>667</v>
      </c>
      <c r="S975" s="436" t="s">
        <v>667</v>
      </c>
      <c r="T975" s="436" t="s">
        <v>667</v>
      </c>
      <c r="U975" s="436" t="s">
        <v>667</v>
      </c>
      <c r="V975" s="436" t="s">
        <v>667</v>
      </c>
      <c r="W975" s="436" t="s">
        <v>667</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5" t="s">
        <v>706</v>
      </c>
      <c r="I976" s="906"/>
      <c r="J976" s="438" t="s">
        <v>669</v>
      </c>
      <c r="K976" s="439" t="str">
        <f t="shared" si="344"/>
        <v>-</v>
      </c>
      <c r="L976" s="440" t="s">
        <v>667</v>
      </c>
      <c r="M976" s="440" t="s">
        <v>667</v>
      </c>
      <c r="N976" s="324">
        <v>0</v>
      </c>
      <c r="O976" s="440" t="s">
        <v>667</v>
      </c>
      <c r="P976" s="440" t="s">
        <v>667</v>
      </c>
      <c r="Q976" s="440" t="s">
        <v>667</v>
      </c>
      <c r="R976" s="440" t="s">
        <v>667</v>
      </c>
      <c r="S976" s="440" t="s">
        <v>667</v>
      </c>
      <c r="T976" s="440" t="s">
        <v>667</v>
      </c>
      <c r="U976" s="440" t="s">
        <v>667</v>
      </c>
      <c r="V976" s="440" t="s">
        <v>667</v>
      </c>
      <c r="W976" s="440" t="s">
        <v>667</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7"/>
      <c r="I977" s="908"/>
      <c r="J977" s="438" t="s">
        <v>670</v>
      </c>
      <c r="K977" s="439" t="str">
        <f t="shared" si="344"/>
        <v>-</v>
      </c>
      <c r="L977" s="440" t="s">
        <v>671</v>
      </c>
      <c r="M977" s="440" t="s">
        <v>671</v>
      </c>
      <c r="N977" s="440" t="s">
        <v>671</v>
      </c>
      <c r="O977" s="440" t="s">
        <v>671</v>
      </c>
      <c r="P977" s="440" t="s">
        <v>671</v>
      </c>
      <c r="Q977" s="440" t="s">
        <v>671</v>
      </c>
      <c r="R977" s="440" t="s">
        <v>671</v>
      </c>
      <c r="S977" s="440" t="s">
        <v>671</v>
      </c>
      <c r="T977" s="440" t="s">
        <v>671</v>
      </c>
      <c r="U977" s="440" t="s">
        <v>671</v>
      </c>
      <c r="V977" s="440" t="s">
        <v>671</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9"/>
      <c r="I978" s="910"/>
      <c r="J978" s="424" t="s">
        <v>672</v>
      </c>
      <c r="K978" s="441" t="str">
        <f t="shared" si="344"/>
        <v>-</v>
      </c>
      <c r="L978" s="438" t="s">
        <v>667</v>
      </c>
      <c r="M978" s="438" t="s">
        <v>667</v>
      </c>
      <c r="N978" s="438" t="s">
        <v>667</v>
      </c>
      <c r="O978" s="438" t="s">
        <v>667</v>
      </c>
      <c r="P978" s="438" t="s">
        <v>667</v>
      </c>
      <c r="Q978" s="438" t="s">
        <v>667</v>
      </c>
      <c r="R978" s="438" t="s">
        <v>667</v>
      </c>
      <c r="S978" s="438" t="s">
        <v>667</v>
      </c>
      <c r="T978" s="438" t="s">
        <v>667</v>
      </c>
      <c r="U978" s="438" t="s">
        <v>667</v>
      </c>
      <c r="V978" s="442" t="s">
        <v>667</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707</v>
      </c>
      <c r="I979" s="434"/>
      <c r="J979" s="416" t="s">
        <v>666</v>
      </c>
      <c r="K979" s="435" t="str">
        <f t="shared" si="344"/>
        <v>-</v>
      </c>
      <c r="L979" s="436" t="s">
        <v>667</v>
      </c>
      <c r="M979" s="436" t="s">
        <v>667</v>
      </c>
      <c r="N979" s="436" t="s">
        <v>667</v>
      </c>
      <c r="O979" s="436" t="s">
        <v>667</v>
      </c>
      <c r="P979" s="436" t="s">
        <v>667</v>
      </c>
      <c r="Q979" s="436" t="s">
        <v>667</v>
      </c>
      <c r="R979" s="436" t="s">
        <v>667</v>
      </c>
      <c r="S979" s="436" t="s">
        <v>667</v>
      </c>
      <c r="T979" s="436" t="s">
        <v>667</v>
      </c>
      <c r="U979" s="436" t="s">
        <v>667</v>
      </c>
      <c r="V979" s="436" t="s">
        <v>667</v>
      </c>
      <c r="W979" s="436" t="s">
        <v>667</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5" t="s">
        <v>708</v>
      </c>
      <c r="I980" s="906"/>
      <c r="J980" s="438" t="s">
        <v>669</v>
      </c>
      <c r="K980" s="439" t="str">
        <f t="shared" si="344"/>
        <v>-</v>
      </c>
      <c r="L980" s="440" t="s">
        <v>667</v>
      </c>
      <c r="M980" s="440" t="s">
        <v>667</v>
      </c>
      <c r="N980" s="324">
        <v>0</v>
      </c>
      <c r="O980" s="440" t="s">
        <v>667</v>
      </c>
      <c r="P980" s="440" t="s">
        <v>667</v>
      </c>
      <c r="Q980" s="440" t="s">
        <v>667</v>
      </c>
      <c r="R980" s="440" t="s">
        <v>667</v>
      </c>
      <c r="S980" s="440" t="s">
        <v>667</v>
      </c>
      <c r="T980" s="440" t="s">
        <v>667</v>
      </c>
      <c r="U980" s="440" t="s">
        <v>667</v>
      </c>
      <c r="V980" s="440" t="s">
        <v>667</v>
      </c>
      <c r="W980" s="440" t="s">
        <v>667</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7"/>
      <c r="I981" s="908"/>
      <c r="J981" s="438" t="s">
        <v>670</v>
      </c>
      <c r="K981" s="439" t="str">
        <f t="shared" si="344"/>
        <v>-</v>
      </c>
      <c r="L981" s="440" t="s">
        <v>671</v>
      </c>
      <c r="M981" s="440" t="s">
        <v>671</v>
      </c>
      <c r="N981" s="440" t="s">
        <v>671</v>
      </c>
      <c r="O981" s="440" t="s">
        <v>671</v>
      </c>
      <c r="P981" s="440" t="s">
        <v>671</v>
      </c>
      <c r="Q981" s="440" t="s">
        <v>671</v>
      </c>
      <c r="R981" s="440" t="s">
        <v>671</v>
      </c>
      <c r="S981" s="440" t="s">
        <v>671</v>
      </c>
      <c r="T981" s="440" t="s">
        <v>671</v>
      </c>
      <c r="U981" s="440" t="s">
        <v>671</v>
      </c>
      <c r="V981" s="440" t="s">
        <v>671</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9"/>
      <c r="I982" s="910"/>
      <c r="J982" s="424" t="s">
        <v>672</v>
      </c>
      <c r="K982" s="441" t="str">
        <f t="shared" si="344"/>
        <v>-</v>
      </c>
      <c r="L982" s="438" t="s">
        <v>667</v>
      </c>
      <c r="M982" s="438" t="s">
        <v>667</v>
      </c>
      <c r="N982" s="438" t="s">
        <v>667</v>
      </c>
      <c r="O982" s="438" t="s">
        <v>667</v>
      </c>
      <c r="P982" s="438" t="s">
        <v>667</v>
      </c>
      <c r="Q982" s="438" t="s">
        <v>667</v>
      </c>
      <c r="R982" s="438" t="s">
        <v>667</v>
      </c>
      <c r="S982" s="438" t="s">
        <v>667</v>
      </c>
      <c r="T982" s="438" t="s">
        <v>667</v>
      </c>
      <c r="U982" s="438" t="s">
        <v>667</v>
      </c>
      <c r="V982" s="442" t="s">
        <v>667</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709</v>
      </c>
      <c r="I983" s="434"/>
      <c r="J983" s="416" t="s">
        <v>666</v>
      </c>
      <c r="K983" s="435" t="str">
        <f t="shared" si="344"/>
        <v>-</v>
      </c>
      <c r="L983" s="436" t="s">
        <v>667</v>
      </c>
      <c r="M983" s="436" t="s">
        <v>667</v>
      </c>
      <c r="N983" s="436" t="s">
        <v>667</v>
      </c>
      <c r="O983" s="436" t="s">
        <v>667</v>
      </c>
      <c r="P983" s="436" t="s">
        <v>667</v>
      </c>
      <c r="Q983" s="436" t="s">
        <v>667</v>
      </c>
      <c r="R983" s="436" t="s">
        <v>667</v>
      </c>
      <c r="S983" s="436" t="s">
        <v>667</v>
      </c>
      <c r="T983" s="436" t="s">
        <v>667</v>
      </c>
      <c r="U983" s="436" t="s">
        <v>667</v>
      </c>
      <c r="V983" s="436" t="s">
        <v>667</v>
      </c>
      <c r="W983" s="436" t="s">
        <v>667</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5" t="s">
        <v>710</v>
      </c>
      <c r="I984" s="906"/>
      <c r="J984" s="438" t="s">
        <v>669</v>
      </c>
      <c r="K984" s="439" t="str">
        <f t="shared" si="344"/>
        <v>-</v>
      </c>
      <c r="L984" s="440" t="s">
        <v>667</v>
      </c>
      <c r="M984" s="440" t="s">
        <v>667</v>
      </c>
      <c r="N984" s="440" t="s">
        <v>667</v>
      </c>
      <c r="O984" s="440" t="s">
        <v>667</v>
      </c>
      <c r="P984" s="440" t="s">
        <v>667</v>
      </c>
      <c r="Q984" s="440" t="s">
        <v>667</v>
      </c>
      <c r="R984" s="440" t="s">
        <v>667</v>
      </c>
      <c r="S984" s="440" t="s">
        <v>667</v>
      </c>
      <c r="T984" s="440" t="s">
        <v>667</v>
      </c>
      <c r="U984" s="440" t="s">
        <v>667</v>
      </c>
      <c r="V984" s="440" t="s">
        <v>667</v>
      </c>
      <c r="W984" s="440" t="s">
        <v>667</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7"/>
      <c r="I985" s="908"/>
      <c r="J985" s="438" t="s">
        <v>670</v>
      </c>
      <c r="K985" s="439" t="str">
        <f t="shared" si="344"/>
        <v>-</v>
      </c>
      <c r="L985" s="440" t="s">
        <v>671</v>
      </c>
      <c r="M985" s="440" t="s">
        <v>671</v>
      </c>
      <c r="N985" s="440" t="s">
        <v>671</v>
      </c>
      <c r="O985" s="440" t="s">
        <v>671</v>
      </c>
      <c r="P985" s="440" t="s">
        <v>671</v>
      </c>
      <c r="Q985" s="440" t="s">
        <v>671</v>
      </c>
      <c r="R985" s="440" t="s">
        <v>671</v>
      </c>
      <c r="S985" s="440" t="s">
        <v>671</v>
      </c>
      <c r="T985" s="440" t="s">
        <v>671</v>
      </c>
      <c r="U985" s="440" t="s">
        <v>671</v>
      </c>
      <c r="V985" s="440" t="s">
        <v>671</v>
      </c>
      <c r="W985" s="440" t="s">
        <v>671</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9"/>
      <c r="I986" s="910"/>
      <c r="J986" s="424" t="s">
        <v>672</v>
      </c>
      <c r="K986" s="441" t="str">
        <f t="shared" si="344"/>
        <v>-</v>
      </c>
      <c r="L986" s="438" t="s">
        <v>667</v>
      </c>
      <c r="M986" s="438" t="s">
        <v>667</v>
      </c>
      <c r="N986" s="438" t="s">
        <v>667</v>
      </c>
      <c r="O986" s="438" t="s">
        <v>667</v>
      </c>
      <c r="P986" s="438" t="s">
        <v>667</v>
      </c>
      <c r="Q986" s="438" t="s">
        <v>667</v>
      </c>
      <c r="R986" s="438" t="s">
        <v>667</v>
      </c>
      <c r="S986" s="438" t="s">
        <v>667</v>
      </c>
      <c r="T986" s="438" t="s">
        <v>667</v>
      </c>
      <c r="U986" s="438" t="s">
        <v>667</v>
      </c>
      <c r="V986" s="442" t="s">
        <v>667</v>
      </c>
      <c r="W986" s="442" t="s">
        <v>667</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1047</v>
      </c>
      <c r="I987" s="434"/>
      <c r="J987" s="416" t="s">
        <v>666</v>
      </c>
      <c r="K987" s="435" t="str">
        <f t="shared" si="344"/>
        <v>-</v>
      </c>
      <c r="L987" s="436" t="s">
        <v>667</v>
      </c>
      <c r="M987" s="436" t="s">
        <v>667</v>
      </c>
      <c r="N987" s="436" t="s">
        <v>667</v>
      </c>
      <c r="O987" s="436" t="s">
        <v>667</v>
      </c>
      <c r="P987" s="436" t="s">
        <v>667</v>
      </c>
      <c r="Q987" s="443">
        <v>21</v>
      </c>
      <c r="R987" s="436" t="s">
        <v>667</v>
      </c>
      <c r="S987" s="436" t="s">
        <v>667</v>
      </c>
      <c r="T987" s="436" t="s">
        <v>667</v>
      </c>
      <c r="U987" s="436" t="s">
        <v>667</v>
      </c>
      <c r="V987" s="436" t="s">
        <v>667</v>
      </c>
      <c r="W987" s="436" t="s">
        <v>667</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5" t="s">
        <v>1048</v>
      </c>
      <c r="I988" s="906"/>
      <c r="J988" s="438" t="s">
        <v>669</v>
      </c>
      <c r="K988" s="439" t="str">
        <f t="shared" si="344"/>
        <v>-</v>
      </c>
      <c r="L988" s="440" t="s">
        <v>667</v>
      </c>
      <c r="M988" s="440" t="s">
        <v>667</v>
      </c>
      <c r="N988" s="440" t="s">
        <v>667</v>
      </c>
      <c r="O988" s="440" t="s">
        <v>667</v>
      </c>
      <c r="P988" s="440" t="s">
        <v>667</v>
      </c>
      <c r="Q988" s="440" t="s">
        <v>667</v>
      </c>
      <c r="R988" s="440" t="s">
        <v>667</v>
      </c>
      <c r="S988" s="324" t="b">
        <v>1</v>
      </c>
      <c r="T988" s="440" t="s">
        <v>667</v>
      </c>
      <c r="U988" s="440" t="s">
        <v>667</v>
      </c>
      <c r="V988" s="440" t="s">
        <v>667</v>
      </c>
      <c r="W988" s="440" t="s">
        <v>667</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7"/>
      <c r="I989" s="908"/>
      <c r="J989" s="438" t="s">
        <v>670</v>
      </c>
      <c r="K989" s="439" t="str">
        <f t="shared" si="344"/>
        <v>-</v>
      </c>
      <c r="L989" s="440" t="s">
        <v>671</v>
      </c>
      <c r="M989" s="440" t="s">
        <v>671</v>
      </c>
      <c r="N989" s="440" t="s">
        <v>671</v>
      </c>
      <c r="O989" s="440" t="s">
        <v>671</v>
      </c>
      <c r="P989" s="324">
        <v>21</v>
      </c>
      <c r="Q989" s="440" t="s">
        <v>671</v>
      </c>
      <c r="R989" s="440" t="s">
        <v>671</v>
      </c>
      <c r="S989" s="440" t="s">
        <v>671</v>
      </c>
      <c r="T989" s="440" t="s">
        <v>671</v>
      </c>
      <c r="U989" s="440" t="s">
        <v>671</v>
      </c>
      <c r="V989" s="440" t="s">
        <v>671</v>
      </c>
      <c r="W989" s="440" t="s">
        <v>671</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9"/>
      <c r="I990" s="910"/>
      <c r="J990" s="424" t="s">
        <v>672</v>
      </c>
      <c r="K990" s="441" t="str">
        <f t="shared" si="344"/>
        <v>-</v>
      </c>
      <c r="L990" s="438" t="s">
        <v>667</v>
      </c>
      <c r="M990" s="438" t="s">
        <v>667</v>
      </c>
      <c r="N990" s="438" t="s">
        <v>667</v>
      </c>
      <c r="O990" s="438" t="s">
        <v>667</v>
      </c>
      <c r="P990" s="438" t="s">
        <v>667</v>
      </c>
      <c r="Q990" s="438" t="s">
        <v>667</v>
      </c>
      <c r="R990" s="438" t="s">
        <v>667</v>
      </c>
      <c r="S990" s="438" t="s">
        <v>667</v>
      </c>
      <c r="T990" s="438" t="s">
        <v>667</v>
      </c>
      <c r="U990" s="438" t="s">
        <v>667</v>
      </c>
      <c r="V990" s="442" t="s">
        <v>667</v>
      </c>
      <c r="W990" s="442" t="s">
        <v>667</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711</v>
      </c>
      <c r="I991" s="434"/>
      <c r="J991" s="416" t="s">
        <v>666</v>
      </c>
      <c r="K991" s="435" t="str">
        <f t="shared" si="344"/>
        <v>-</v>
      </c>
      <c r="L991" s="444">
        <v>-1</v>
      </c>
      <c r="M991" s="436" t="s">
        <v>667</v>
      </c>
      <c r="N991" s="436" t="s">
        <v>667</v>
      </c>
      <c r="O991" s="436" t="s">
        <v>667</v>
      </c>
      <c r="P991" s="436" t="s">
        <v>667</v>
      </c>
      <c r="Q991" s="436" t="s">
        <v>667</v>
      </c>
      <c r="R991" s="436" t="s">
        <v>667</v>
      </c>
      <c r="S991" s="436" t="s">
        <v>667</v>
      </c>
      <c r="T991" s="436" t="s">
        <v>667</v>
      </c>
      <c r="U991" s="436" t="s">
        <v>667</v>
      </c>
      <c r="V991" s="443">
        <v>0.05</v>
      </c>
      <c r="W991" s="436" t="s">
        <v>667</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5" t="s">
        <v>712</v>
      </c>
      <c r="I992" s="906"/>
      <c r="J992" s="438" t="s">
        <v>669</v>
      </c>
      <c r="K992" s="439" t="str">
        <f t="shared" si="344"/>
        <v>-</v>
      </c>
      <c r="L992" s="440" t="s">
        <v>667</v>
      </c>
      <c r="M992" s="440" t="s">
        <v>667</v>
      </c>
      <c r="N992" s="440" t="s">
        <v>667</v>
      </c>
      <c r="O992" s="440" t="s">
        <v>667</v>
      </c>
      <c r="P992" s="440" t="s">
        <v>667</v>
      </c>
      <c r="Q992" s="440" t="s">
        <v>667</v>
      </c>
      <c r="R992" s="440" t="s">
        <v>667</v>
      </c>
      <c r="S992" s="440" t="s">
        <v>667</v>
      </c>
      <c r="T992" s="440" t="s">
        <v>667</v>
      </c>
      <c r="U992" s="440" t="s">
        <v>667</v>
      </c>
      <c r="V992" s="440" t="s">
        <v>667</v>
      </c>
      <c r="W992" s="440" t="s">
        <v>667</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7"/>
      <c r="I993" s="908"/>
      <c r="J993" s="438" t="s">
        <v>670</v>
      </c>
      <c r="K993" s="439" t="str">
        <f t="shared" si="344"/>
        <v>-</v>
      </c>
      <c r="L993" s="440" t="s">
        <v>671</v>
      </c>
      <c r="M993" s="440" t="s">
        <v>671</v>
      </c>
      <c r="N993" s="440" t="s">
        <v>671</v>
      </c>
      <c r="O993" s="440" t="s">
        <v>671</v>
      </c>
      <c r="P993" s="440" t="s">
        <v>671</v>
      </c>
      <c r="Q993" s="440" t="s">
        <v>671</v>
      </c>
      <c r="R993" s="440" t="s">
        <v>671</v>
      </c>
      <c r="S993" s="440" t="s">
        <v>671</v>
      </c>
      <c r="T993" s="440" t="s">
        <v>671</v>
      </c>
      <c r="U993" s="440" t="s">
        <v>671</v>
      </c>
      <c r="V993" s="440" t="s">
        <v>671</v>
      </c>
      <c r="W993" s="440" t="s">
        <v>671</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9"/>
      <c r="I994" s="910"/>
      <c r="J994" s="424" t="s">
        <v>672</v>
      </c>
      <c r="K994" s="441" t="str">
        <f t="shared" si="344"/>
        <v>-</v>
      </c>
      <c r="L994" s="446" t="s">
        <v>667</v>
      </c>
      <c r="M994" s="446" t="s">
        <v>667</v>
      </c>
      <c r="N994" s="446" t="s">
        <v>667</v>
      </c>
      <c r="O994" s="446" t="s">
        <v>667</v>
      </c>
      <c r="P994" s="446" t="s">
        <v>667</v>
      </c>
      <c r="Q994" s="446" t="s">
        <v>667</v>
      </c>
      <c r="R994" s="446" t="s">
        <v>667</v>
      </c>
      <c r="S994" s="446" t="s">
        <v>667</v>
      </c>
      <c r="T994" s="446" t="s">
        <v>667</v>
      </c>
      <c r="U994" s="446" t="s">
        <v>667</v>
      </c>
      <c r="V994" s="445">
        <v>-0.05</v>
      </c>
      <c r="W994" s="442" t="s">
        <v>667</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412</v>
      </c>
      <c r="AR995" s="266"/>
      <c r="AS995" s="254"/>
      <c r="AT995" s="254"/>
      <c r="AU995" s="254"/>
    </row>
    <row r="996" spans="1:47" ht="5.15" customHeight="1" outlineLevel="2" x14ac:dyDescent="0.35">
      <c r="A996" s="254"/>
      <c r="B996" s="263"/>
      <c r="C996" s="256">
        <f>INT($C$875)+2.005</f>
        <v>3.0049999999999999</v>
      </c>
      <c r="D996" s="279" t="s">
        <v>408</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713</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714</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715</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716</v>
      </c>
      <c r="I1000" s="284"/>
      <c r="J1000" s="324">
        <v>0</v>
      </c>
      <c r="K1000" s="324">
        <v>0.5</v>
      </c>
      <c r="L1000" s="324">
        <v>1.25</v>
      </c>
      <c r="M1000" s="300">
        <f>FORECAST(M999,CHOOSE({1,2},L1000,N1000),CHOOSE({1,2},L999,N999))</f>
        <v>13.624999999999998</v>
      </c>
      <c r="N1000" s="324">
        <v>3.5</v>
      </c>
      <c r="O1000" s="284" t="s">
        <v>717</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412</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120</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718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400</v>
      </c>
      <c r="F6" s="328">
        <v>2</v>
      </c>
      <c r="G6" s="268"/>
      <c r="H6" s="636" t="s">
        <v>719</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402</v>
      </c>
      <c r="F7" s="331">
        <v>1</v>
      </c>
      <c r="G7" s="272"/>
      <c r="H7" s="457" t="s">
        <v>403</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408</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409</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410</v>
      </c>
      <c r="I11" s="284"/>
      <c r="J11" s="519">
        <v>44526.325755208301</v>
      </c>
      <c r="K11" s="949" t="s">
        <v>967</v>
      </c>
      <c r="L11" s="950"/>
      <c r="M11" s="950"/>
      <c r="N11" s="950"/>
      <c r="O11" s="950"/>
      <c r="P11" s="950"/>
      <c r="Q11" s="950"/>
      <c r="R11" s="950"/>
      <c r="S11" s="950"/>
      <c r="T11" s="950"/>
      <c r="U11" s="950"/>
      <c r="V11" s="950"/>
      <c r="W11" s="950"/>
      <c r="X11" s="950"/>
      <c r="Y11" s="950"/>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411</v>
      </c>
      <c r="I12" s="284"/>
      <c r="J12" s="518">
        <v>45124.547994560198</v>
      </c>
      <c r="K12" s="951" t="s">
        <v>1258</v>
      </c>
      <c r="L12" s="952"/>
      <c r="M12" s="952"/>
      <c r="N12" s="952"/>
      <c r="O12" s="952"/>
      <c r="P12" s="952"/>
      <c r="Q12" s="952"/>
      <c r="R12" s="952"/>
      <c r="S12" s="952"/>
      <c r="T12" s="952"/>
      <c r="U12" s="952"/>
      <c r="V12" s="952"/>
      <c r="W12" s="952"/>
      <c r="X12" s="952"/>
      <c r="Y12" s="953"/>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412</v>
      </c>
      <c r="SK13" s="266"/>
      <c r="SL13" s="254"/>
      <c r="SM13" s="254"/>
      <c r="SN13" s="254"/>
    </row>
    <row r="14" spans="1:508" ht="5.15" hidden="1" customHeight="1" outlineLevel="3" x14ac:dyDescent="0.35">
      <c r="A14" s="254"/>
      <c r="B14" s="263"/>
      <c r="C14" s="448">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413</v>
      </c>
      <c r="I15" s="452"/>
      <c r="J15" s="286" t="s">
        <v>414</v>
      </c>
      <c r="K15" s="287">
        <v>15</v>
      </c>
      <c r="L15" s="286" t="s">
        <v>415</v>
      </c>
      <c r="M15" s="287">
        <v>8.43</v>
      </c>
      <c r="N15" s="284" t="s">
        <v>416</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417</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418</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419</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420</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412</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120</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400</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402</v>
      </c>
      <c r="F30" s="331">
        <v>1</v>
      </c>
      <c r="G30" s="272"/>
      <c r="H30" s="457" t="s">
        <v>959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155</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720</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721</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722</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720</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721</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720</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721</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9" customHeight="1" outlineLevel="2" collapsed="1" x14ac:dyDescent="0.35">
      <c r="A43" s="254"/>
      <c r="B43" s="263" t="s">
        <v>405</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723</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406</v>
      </c>
      <c r="C45" s="448">
        <f>INT(MAX($C$48:$C$112))+1</f>
        <v>5</v>
      </c>
      <c r="D45" s="279" t="s">
        <v>407</v>
      </c>
      <c r="E45" s="334"/>
      <c r="F45" s="334"/>
      <c r="G45" s="279"/>
      <c r="H45" s="334" t="s">
        <v>724</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726</v>
      </c>
      <c r="I46" s="297" t="s">
        <v>966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404</v>
      </c>
      <c r="I47" s="461" t="s">
        <v>178</v>
      </c>
      <c r="J47" s="269" t="s">
        <v>809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408</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859</v>
      </c>
      <c r="I49" s="300" t="s">
        <v>725</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199</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200</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862</v>
      </c>
      <c r="I52" s="463" t="s">
        <v>725</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199</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200</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863</v>
      </c>
      <c r="I55" s="300" t="s">
        <v>725</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199</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200</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864</v>
      </c>
      <c r="I58" s="300" t="s">
        <v>725</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199</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200</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861</v>
      </c>
      <c r="I61" s="300" t="s">
        <v>725</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199</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200</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865</v>
      </c>
      <c r="I64" s="300" t="s">
        <v>725</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199</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200</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860</v>
      </c>
      <c r="I67" s="300" t="s">
        <v>725</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199</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200</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866</v>
      </c>
      <c r="I70" s="463" t="s">
        <v>725</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199</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200</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867</v>
      </c>
      <c r="I73" s="300" t="s">
        <v>725</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199</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200</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868</v>
      </c>
      <c r="I76" s="300" t="s">
        <v>725</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199</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200</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869</v>
      </c>
      <c r="I79" s="300" t="s">
        <v>725</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199</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200</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870</v>
      </c>
      <c r="I82" s="300" t="s">
        <v>725</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199</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200</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871</v>
      </c>
      <c r="I85" s="300" t="s">
        <v>725</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199</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200</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872</v>
      </c>
      <c r="I88" s="463" t="s">
        <v>725</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199</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200</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873</v>
      </c>
      <c r="I91" s="300" t="s">
        <v>725</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199</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200</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874</v>
      </c>
      <c r="I94" s="300" t="s">
        <v>725</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199</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200</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875</v>
      </c>
      <c r="I97" s="300" t="s">
        <v>725</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199</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200</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876</v>
      </c>
      <c r="I100" s="300" t="s">
        <v>725</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199</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200</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877</v>
      </c>
      <c r="I103" s="300" t="s">
        <v>725</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199</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200</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878</v>
      </c>
      <c r="I106" s="300" t="s">
        <v>725</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199</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200</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879</v>
      </c>
      <c r="I109" s="300" t="s">
        <v>725</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199</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200</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412</v>
      </c>
      <c r="SK112" s="266"/>
      <c r="SL112" s="254"/>
      <c r="SM112" s="254"/>
      <c r="SN112" s="254"/>
    </row>
    <row r="113" spans="1:508" outlineLevel="1" x14ac:dyDescent="0.35">
      <c r="A113" s="254"/>
      <c r="B113" s="263"/>
      <c r="C113" s="448">
        <f>INT($C$29)+1</f>
        <v>2</v>
      </c>
      <c r="D113" s="279"/>
      <c r="E113" s="334"/>
      <c r="F113" s="334"/>
      <c r="G113" s="279"/>
      <c r="H113" s="337" t="s">
        <v>961</v>
      </c>
      <c r="I113" s="639" t="s">
        <v>963</v>
      </c>
      <c r="J113" s="638" t="s">
        <v>751</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404</v>
      </c>
      <c r="I114" s="461" t="s">
        <v>178</v>
      </c>
      <c r="J114" s="638" t="s">
        <v>809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408</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859</v>
      </c>
      <c r="I116" s="300" t="s">
        <v>725</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862</v>
      </c>
      <c r="I117" s="463" t="s">
        <v>725</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863</v>
      </c>
      <c r="I118" s="300" t="s">
        <v>725</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864</v>
      </c>
      <c r="I119" s="300" t="s">
        <v>725</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861</v>
      </c>
      <c r="I120" s="300" t="s">
        <v>725</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865</v>
      </c>
      <c r="I121" s="300" t="s">
        <v>725</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860</v>
      </c>
      <c r="I122" s="300" t="s">
        <v>725</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866</v>
      </c>
      <c r="I123" s="463" t="s">
        <v>725</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867</v>
      </c>
      <c r="I124" s="300" t="s">
        <v>725</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868</v>
      </c>
      <c r="I125" s="300" t="s">
        <v>725</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869</v>
      </c>
      <c r="I126" s="300" t="s">
        <v>725</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870</v>
      </c>
      <c r="I127" s="300" t="s">
        <v>725</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871</v>
      </c>
      <c r="I128" s="300" t="s">
        <v>725</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872</v>
      </c>
      <c r="I129" s="463" t="s">
        <v>725</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873</v>
      </c>
      <c r="I130" s="300" t="s">
        <v>725</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874</v>
      </c>
      <c r="I131" s="300" t="s">
        <v>725</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875</v>
      </c>
      <c r="I132" s="300" t="s">
        <v>725</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876</v>
      </c>
      <c r="I133" s="300" t="s">
        <v>725</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877</v>
      </c>
      <c r="I134" s="300" t="s">
        <v>725</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878</v>
      </c>
      <c r="I135" s="300" t="s">
        <v>725</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879</v>
      </c>
      <c r="I136" s="300" t="s">
        <v>725</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412</v>
      </c>
      <c r="SK137" s="266"/>
      <c r="SL137" s="254"/>
      <c r="SM137" s="254"/>
      <c r="SN137" s="254"/>
    </row>
    <row r="138" spans="1:508" outlineLevel="1" x14ac:dyDescent="0.35">
      <c r="A138" s="254"/>
      <c r="B138" s="263"/>
      <c r="C138" s="448">
        <f>INT($C$29)+1</f>
        <v>2</v>
      </c>
      <c r="D138" s="279"/>
      <c r="E138" s="334"/>
      <c r="F138" s="334"/>
      <c r="G138" s="279"/>
      <c r="H138" s="337" t="s">
        <v>727</v>
      </c>
      <c r="I138" s="297"/>
      <c r="J138" s="297" t="s">
        <v>736</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586</v>
      </c>
      <c r="I139" s="461" t="s">
        <v>728</v>
      </c>
      <c r="J139" s="269" t="s">
        <v>809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408</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897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896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898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898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899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906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898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899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596</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597</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598</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729</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730</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731</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732</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733</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734</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735</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897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896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898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898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899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906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898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899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596</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597</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598</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729</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730</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731</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732</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733</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734</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735</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897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896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898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898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899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906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898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899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596</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597</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598</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729</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730</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731</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732</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733</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734</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735</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897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896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898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898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899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906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898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899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596</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597</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598</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729</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730</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731</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732</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733</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734</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735</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897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896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898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898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899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906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898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899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596</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597</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598</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729</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730</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731</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732</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733</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734</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735</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897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896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898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898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899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906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898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899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596</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597</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598</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729</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730</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731</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732</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733</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734</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735</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897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896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898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898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899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906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898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899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596</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597</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598</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729</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730</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731</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732</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733</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734</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735</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897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896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898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898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899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906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898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899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596</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597</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598</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729</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730</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731</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732</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733</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734</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735</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897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896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898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898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899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906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898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899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596</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597</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598</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729</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730</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731</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732</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733</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734</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735</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412</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120</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F23" sqref="F23"/>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1272</v>
      </c>
    </row>
    <row r="13" spans="1:2" x14ac:dyDescent="0.35">
      <c r="A13" t="s">
        <v>1273</v>
      </c>
      <c r="B13" s="867">
        <v>0.1</v>
      </c>
    </row>
    <row r="14" spans="1:2" ht="9.75" customHeight="1" x14ac:dyDescent="0.35"/>
    <row r="15" spans="1:2" x14ac:dyDescent="0.35">
      <c r="A15" s="67" t="s">
        <v>266</v>
      </c>
    </row>
    <row r="16" spans="1:2" x14ac:dyDescent="0.35">
      <c r="A16" t="s">
        <v>1274</v>
      </c>
      <c r="B16" s="867">
        <v>7.4999999999999997E-2</v>
      </c>
    </row>
    <row r="17" spans="1:2" ht="9.75" customHeight="1" x14ac:dyDescent="0.35"/>
    <row r="18" spans="1:2" x14ac:dyDescent="0.35">
      <c r="A18" t="s">
        <v>1250</v>
      </c>
      <c r="B18" s="867">
        <v>7.4999999999999997E-2</v>
      </c>
    </row>
    <row r="20" spans="1:2" x14ac:dyDescent="0.35">
      <c r="A20" s="67" t="s">
        <v>87</v>
      </c>
    </row>
    <row r="21" spans="1:2" x14ac:dyDescent="0.35">
      <c r="A21" t="s">
        <v>1275</v>
      </c>
      <c r="B21" s="867">
        <v>0.15</v>
      </c>
    </row>
    <row r="22" spans="1:2" ht="9.75" customHeight="1" x14ac:dyDescent="0.35"/>
    <row r="23" spans="1:2" x14ac:dyDescent="0.35">
      <c r="A23" t="s">
        <v>1249</v>
      </c>
      <c r="B23" s="867">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1271</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4">
        <f>MIN(364,INT((C59 - DATE(YEAR(C59),1,1))))</f>
        <v>104</v>
      </c>
      <c r="C59" s="76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5" workbookViewId="0">
      <selection activeCell="J257" sqref="J257"/>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933</v>
      </c>
      <c r="J18" s="35"/>
      <c r="K18" s="14" t="s">
        <v>932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747</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1030</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1026</v>
      </c>
      <c r="J93" s="702" t="s">
        <v>1027</v>
      </c>
      <c r="K93" s="702" t="s">
        <v>1028</v>
      </c>
      <c r="L93" s="702" t="s">
        <v>1029</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1035</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1037</v>
      </c>
      <c r="I130" s="712" t="s">
        <v>1038</v>
      </c>
      <c r="J130" s="713" t="s">
        <v>1039</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1058</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324</v>
      </c>
      <c r="K216" s="497" t="s">
        <v>325</v>
      </c>
      <c r="L216" s="666" t="s">
        <v>1009</v>
      </c>
      <c r="M216" s="667" t="s">
        <v>66</v>
      </c>
      <c r="N216" s="667" t="s">
        <v>1010</v>
      </c>
      <c r="O216" s="667" t="s">
        <v>70</v>
      </c>
      <c r="P216" s="668" t="s">
        <v>74</v>
      </c>
      <c r="Q216" s="669"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1265</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8">
        <v>5</v>
      </c>
      <c r="K252" s="31"/>
      <c r="L252" s="31"/>
      <c r="M252" s="29"/>
      <c r="N252" s="29"/>
      <c r="O252" s="29"/>
      <c r="P252" s="30"/>
      <c r="Q252" s="30"/>
      <c r="R252" s="30"/>
      <c r="S252" s="30"/>
      <c r="T252" s="30"/>
      <c r="U252" s="30"/>
      <c r="V252" s="31"/>
      <c r="W252" s="17"/>
      <c r="X252" s="9"/>
      <c r="Y252" s="9"/>
      <c r="Z252" s="9"/>
    </row>
    <row r="253" spans="1:26" customFormat="1" ht="15" customHeight="1" outlineLevel="1" x14ac:dyDescent="0.35">
      <c r="A253" s="7"/>
      <c r="B253" s="8"/>
      <c r="C253" s="18"/>
      <c r="D253" s="18"/>
      <c r="E253" s="18"/>
      <c r="F253" s="27"/>
      <c r="G253" s="28"/>
      <c r="H253" s="28" t="s">
        <v>1282</v>
      </c>
      <c r="I253" s="56"/>
      <c r="J253" s="670">
        <v>0.15</v>
      </c>
      <c r="K253" s="954" t="s">
        <v>1283</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1284</v>
      </c>
      <c r="I254" s="56"/>
      <c r="J254" s="670">
        <v>0.02</v>
      </c>
      <c r="K254" s="954"/>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1285</v>
      </c>
      <c r="I255" s="56"/>
      <c r="J255" s="671">
        <f>1-SUM(J253:J254)</f>
        <v>0.83000000000000007</v>
      </c>
      <c r="K255" s="954"/>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8">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8"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2"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5" t="s">
        <v>1008</v>
      </c>
      <c r="L262" s="16">
        <v>11</v>
      </c>
      <c r="M262" s="663">
        <v>22</v>
      </c>
      <c r="N262" s="663">
        <v>33</v>
      </c>
      <c r="O262" s="663">
        <v>21</v>
      </c>
      <c r="P262" s="592">
        <v>32</v>
      </c>
      <c r="Q262" s="592">
        <v>31</v>
      </c>
      <c r="R262" s="592">
        <v>10</v>
      </c>
      <c r="S262" s="592">
        <v>20</v>
      </c>
      <c r="T262" s="592">
        <v>30</v>
      </c>
      <c r="U262" s="30"/>
      <c r="V262" s="31"/>
      <c r="W262" s="17"/>
      <c r="X262" s="9"/>
      <c r="Y262" s="9"/>
      <c r="Z262" s="9"/>
    </row>
    <row r="263" spans="1:26" customFormat="1" outlineLevel="1" x14ac:dyDescent="0.35">
      <c r="A263" s="7"/>
      <c r="B263" s="8"/>
      <c r="C263" s="18"/>
      <c r="D263" s="18"/>
      <c r="E263" s="18"/>
      <c r="F263" s="27"/>
      <c r="G263" s="28"/>
      <c r="H263" s="28" t="s">
        <v>1006</v>
      </c>
      <c r="I263" s="56"/>
      <c r="J263" s="664">
        <v>1</v>
      </c>
      <c r="K263" s="664">
        <v>0</v>
      </c>
      <c r="L263" s="664">
        <v>0</v>
      </c>
      <c r="M263" s="664">
        <v>0</v>
      </c>
      <c r="N263" s="664">
        <v>0</v>
      </c>
      <c r="O263" s="664">
        <v>0</v>
      </c>
      <c r="P263" s="664">
        <v>0</v>
      </c>
      <c r="Q263" s="664">
        <v>0</v>
      </c>
      <c r="R263" s="664">
        <v>0</v>
      </c>
      <c r="S263" s="664">
        <v>0</v>
      </c>
      <c r="T263" s="664">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3">
        <v>22</v>
      </c>
      <c r="L265" s="663">
        <v>33</v>
      </c>
      <c r="M265" s="663">
        <v>21</v>
      </c>
      <c r="N265" s="592">
        <v>32</v>
      </c>
      <c r="O265" s="592">
        <v>31</v>
      </c>
      <c r="U265" s="30"/>
      <c r="V265" s="31"/>
      <c r="W265" s="17"/>
      <c r="X265" s="9"/>
      <c r="Y265" s="9"/>
      <c r="Z265" s="9"/>
    </row>
    <row r="266" spans="1:26" customFormat="1" outlineLevel="1" x14ac:dyDescent="0.35">
      <c r="A266" s="7"/>
      <c r="B266" s="8"/>
      <c r="C266" s="18"/>
      <c r="D266" s="18"/>
      <c r="E266" s="18"/>
      <c r="F266" s="27"/>
      <c r="G266" s="28"/>
      <c r="H266" s="28" t="s">
        <v>1007</v>
      </c>
      <c r="I266" s="56"/>
      <c r="J266" s="664">
        <v>0</v>
      </c>
      <c r="K266" s="664">
        <v>0</v>
      </c>
      <c r="L266" s="664">
        <v>0</v>
      </c>
      <c r="M266" s="664">
        <v>0</v>
      </c>
      <c r="N266" s="664">
        <v>0</v>
      </c>
      <c r="O266" s="664">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7"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8">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1">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8">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1282</v>
      </c>
      <c r="I274" s="56"/>
      <c r="J274" s="670">
        <v>0.125</v>
      </c>
      <c r="K274" s="954" t="s">
        <v>1283</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1284</v>
      </c>
      <c r="I275" s="56"/>
      <c r="J275" s="670">
        <v>0.02</v>
      </c>
      <c r="K275" s="954"/>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1285</v>
      </c>
      <c r="I276" s="56"/>
      <c r="J276" s="671">
        <f>1-SUM(J274:J275)</f>
        <v>0.85499999999999998</v>
      </c>
      <c r="K276" s="954"/>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7"/>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7"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3" t="s">
        <v>14</v>
      </c>
      <c r="K280" s="323" t="s">
        <v>510</v>
      </c>
      <c r="L280" s="323" t="s">
        <v>4</v>
      </c>
      <c r="M280" s="654"/>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5">
        <v>1</v>
      </c>
      <c r="K281" s="655">
        <v>6</v>
      </c>
      <c r="L281" s="655">
        <v>7</v>
      </c>
      <c r="M281" s="656"/>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7"/>
      <c r="K282" s="657"/>
      <c r="L282" s="657"/>
      <c r="M282" s="656"/>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3" t="s">
        <v>511</v>
      </c>
      <c r="K283" s="323" t="s">
        <v>512</v>
      </c>
      <c r="L283" s="323" t="s">
        <v>513</v>
      </c>
      <c r="M283" s="323" t="s">
        <v>514</v>
      </c>
      <c r="U283" s="33"/>
      <c r="V283" s="31"/>
      <c r="W283" s="17"/>
      <c r="X283" s="9"/>
      <c r="Y283" s="9"/>
      <c r="Z283" s="9"/>
    </row>
    <row r="284" spans="1:26" customFormat="1" ht="12" customHeight="1" outlineLevel="1" x14ac:dyDescent="0.35">
      <c r="A284" s="7"/>
      <c r="B284" s="8"/>
      <c r="C284" s="18"/>
      <c r="D284" s="18"/>
      <c r="E284" s="18"/>
      <c r="F284" s="27"/>
      <c r="I284" s="57"/>
      <c r="J284" s="658" t="b">
        <v>1</v>
      </c>
      <c r="K284" s="658" t="b">
        <v>0</v>
      </c>
      <c r="L284" s="658" t="b">
        <v>0</v>
      </c>
      <c r="M284" s="658"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59"/>
      <c r="K285" s="659"/>
      <c r="L285" s="659"/>
      <c r="M285" s="656"/>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49"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0">
        <f>MIN(364,INT((K290 - DATE(YEAR(K290),1,1))))+364*(YEAR(K290)-Sheep!i_startyear)</f>
        <v>0</v>
      </c>
      <c r="K290" s="746">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49"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3">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3">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3">
        <v>29.4</v>
      </c>
      <c r="K296" s="614"/>
      <c r="L296" s="614"/>
      <c r="M296" s="614"/>
      <c r="N296" s="614"/>
      <c r="O296" s="614"/>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3">
        <v>13.1</v>
      </c>
      <c r="K297" s="614"/>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3">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7" t="s">
        <v>994</v>
      </c>
      <c r="H301" s="35"/>
      <c r="I301" s="652"/>
      <c r="J301" s="645"/>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2"/>
      <c r="J302" s="238">
        <v>1000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2"/>
      <c r="J303" s="238">
        <v>0</v>
      </c>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2"/>
      <c r="J306" s="645"/>
      <c r="K306" s="493"/>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7" t="s">
        <v>989</v>
      </c>
      <c r="H307" s="35"/>
      <c r="I307" s="959" t="s">
        <v>990</v>
      </c>
      <c r="J307" s="960"/>
      <c r="K307" s="960"/>
      <c r="L307" s="960"/>
      <c r="M307" s="960"/>
      <c r="N307" s="960"/>
      <c r="O307" s="960"/>
      <c r="P307" s="960"/>
      <c r="Q307" s="961"/>
      <c r="R307" s="58"/>
      <c r="S307" s="33"/>
      <c r="T307" s="33"/>
      <c r="U307" s="58"/>
      <c r="V307" s="33"/>
      <c r="W307" s="17"/>
      <c r="X307" s="9"/>
      <c r="Y307" s="9"/>
      <c r="Z307" s="9"/>
    </row>
    <row r="308" spans="1:26" customFormat="1" ht="12" customHeight="1" outlineLevel="1" x14ac:dyDescent="0.35">
      <c r="A308" s="7"/>
      <c r="B308" s="8"/>
      <c r="C308" s="18"/>
      <c r="D308" s="18"/>
      <c r="E308" s="18"/>
      <c r="F308" s="27"/>
      <c r="G308" s="647"/>
      <c r="H308" s="35"/>
      <c r="I308" s="962" t="s">
        <v>71</v>
      </c>
      <c r="J308" s="963"/>
      <c r="K308" s="964"/>
      <c r="L308" s="965" t="s">
        <v>68</v>
      </c>
      <c r="M308" s="966"/>
      <c r="N308" s="967"/>
      <c r="O308" s="968" t="s">
        <v>324</v>
      </c>
      <c r="P308" s="969"/>
      <c r="Q308" s="970"/>
      <c r="R308" s="58"/>
      <c r="S308" s="955" t="s">
        <v>1014</v>
      </c>
      <c r="T308" s="957" t="s">
        <v>1013</v>
      </c>
      <c r="U308" s="58"/>
      <c r="V308" s="33"/>
      <c r="W308" s="17"/>
      <c r="X308" s="9"/>
      <c r="Y308" s="9"/>
      <c r="Z308" s="9"/>
    </row>
    <row r="309" spans="1:26" customFormat="1" ht="12" customHeight="1" outlineLevel="1" x14ac:dyDescent="0.35">
      <c r="A309" s="7"/>
      <c r="B309" s="8"/>
      <c r="C309" s="18"/>
      <c r="D309" s="18"/>
      <c r="E309" s="18"/>
      <c r="F309" s="27"/>
      <c r="G309" s="28"/>
      <c r="H309" s="35"/>
      <c r="I309" s="714" t="str">
        <f>H130</f>
        <v>Harv</v>
      </c>
      <c r="J309" s="714" t="str">
        <f>I130</f>
        <v>Graz</v>
      </c>
      <c r="K309" s="714" t="str">
        <f>J130</f>
        <v>Bale</v>
      </c>
      <c r="L309" s="715" t="str">
        <f>H130</f>
        <v>Harv</v>
      </c>
      <c r="M309" s="715" t="str">
        <f>I130</f>
        <v>Graz</v>
      </c>
      <c r="N309" s="715" t="str">
        <f>J130</f>
        <v>Bale</v>
      </c>
      <c r="O309" s="716" t="str">
        <f>H130</f>
        <v>Harv</v>
      </c>
      <c r="P309" s="716" t="str">
        <f t="shared" ref="P309:Q309" si="5">I130</f>
        <v>Graz</v>
      </c>
      <c r="Q309" s="716" t="str">
        <f t="shared" si="5"/>
        <v>Bale</v>
      </c>
      <c r="R309" s="58"/>
      <c r="S309" s="956"/>
      <c r="T309" s="958"/>
      <c r="U309" s="58"/>
      <c r="V309" s="33"/>
      <c r="W309" s="17"/>
      <c r="X309" s="9"/>
      <c r="Y309" s="9"/>
      <c r="Z309" s="9"/>
    </row>
    <row r="310" spans="1:26" customFormat="1" ht="12" customHeight="1" outlineLevel="1" x14ac:dyDescent="0.35">
      <c r="A310" s="7"/>
      <c r="B310" s="8"/>
      <c r="C310" s="18"/>
      <c r="D310" s="18"/>
      <c r="E310" s="18"/>
      <c r="F310" s="27"/>
      <c r="G310" s="28"/>
      <c r="H310" s="675" t="str">
        <f>General!G17</f>
        <v>b</v>
      </c>
      <c r="I310" s="651">
        <v>0.27922143700582119</v>
      </c>
      <c r="J310" s="651">
        <v>1.3987353317483329</v>
      </c>
      <c r="K310" s="717">
        <f>I310</f>
        <v>0.27922143700582119</v>
      </c>
      <c r="L310" s="660">
        <v>-7.357256925019099E-3</v>
      </c>
      <c r="M310" s="660">
        <v>-2.1449647872016701E-2</v>
      </c>
      <c r="N310" s="718">
        <f>L310</f>
        <v>-7.357256925019099E-3</v>
      </c>
      <c r="O310" s="248">
        <v>59.634599807135977</v>
      </c>
      <c r="P310" s="248">
        <v>49.949846871547493</v>
      </c>
      <c r="Q310" s="717">
        <f>O310</f>
        <v>59.634599807135977</v>
      </c>
      <c r="R310" s="58"/>
      <c r="S310" s="252">
        <v>2850</v>
      </c>
      <c r="T310" s="672">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General!G18</f>
        <v>bd</v>
      </c>
      <c r="I311" s="651">
        <v>0.27922143700582119</v>
      </c>
      <c r="J311" s="651">
        <v>1.3987353317483329</v>
      </c>
      <c r="K311" s="717">
        <f t="shared" ref="K311:K326" si="7">I311</f>
        <v>0.27922143700582119</v>
      </c>
      <c r="L311" s="660">
        <v>-7.357256925019099E-3</v>
      </c>
      <c r="M311" s="660">
        <v>-2.1449647872016701E-2</v>
      </c>
      <c r="N311" s="718">
        <f t="shared" ref="N311:N326" si="8">L311</f>
        <v>-7.357256925019099E-3</v>
      </c>
      <c r="O311" s="248">
        <v>59.634599807135977</v>
      </c>
      <c r="P311" s="248">
        <v>49.949846871547493</v>
      </c>
      <c r="Q311" s="717">
        <f t="shared" ref="Q311:Q326" si="9">O311</f>
        <v>59.634599807135977</v>
      </c>
      <c r="R311" s="58"/>
      <c r="S311" s="252">
        <v>2850</v>
      </c>
      <c r="T311" s="672">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5" t="str">
        <f>General!G19</f>
        <v>f</v>
      </c>
      <c r="I312" s="651">
        <v>0.21988823630969012</v>
      </c>
      <c r="J312" s="651">
        <v>1.3987353317483329</v>
      </c>
      <c r="K312" s="717">
        <f t="shared" si="7"/>
        <v>0.21988823630969012</v>
      </c>
      <c r="L312" s="660">
        <v>-4.6010728402032814E-3</v>
      </c>
      <c r="M312" s="660">
        <v>-2.1449647872016701E-2</v>
      </c>
      <c r="N312" s="718">
        <f t="shared" si="8"/>
        <v>-4.6010728402032814E-3</v>
      </c>
      <c r="O312" s="248">
        <v>57.445790754257906</v>
      </c>
      <c r="P312" s="248">
        <v>49.949846871547493</v>
      </c>
      <c r="Q312" s="717">
        <f t="shared" si="9"/>
        <v>57.445790754257906</v>
      </c>
      <c r="R312" s="58"/>
      <c r="S312" s="252">
        <v>2000</v>
      </c>
      <c r="T312" s="672">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5" t="str">
        <f>General!G20</f>
        <v>h</v>
      </c>
      <c r="I313" s="651">
        <v>0.27922143700582119</v>
      </c>
      <c r="J313" s="651">
        <v>1.3987353317483329</v>
      </c>
      <c r="K313" s="717">
        <f t="shared" si="7"/>
        <v>0.27922143700582119</v>
      </c>
      <c r="L313" s="660">
        <v>-7.357256925019099E-3</v>
      </c>
      <c r="M313" s="660">
        <v>-2.1449647872016701E-2</v>
      </c>
      <c r="N313" s="718">
        <f t="shared" si="8"/>
        <v>-7.357256925019099E-3</v>
      </c>
      <c r="O313" s="248">
        <v>59.634599807135977</v>
      </c>
      <c r="P313" s="248">
        <v>49.949846871547493</v>
      </c>
      <c r="Q313" s="717">
        <f t="shared" si="9"/>
        <v>59.634599807135977</v>
      </c>
      <c r="R313" s="58"/>
      <c r="S313" s="252">
        <v>10387</v>
      </c>
      <c r="T313" s="672">
        <f t="shared" si="6"/>
        <v>11050</v>
      </c>
      <c r="U313" s="58"/>
      <c r="V313" s="33"/>
      <c r="W313" s="17"/>
      <c r="X313" s="9"/>
      <c r="Y313" s="9"/>
      <c r="Z313" s="9"/>
    </row>
    <row r="314" spans="1:26" customFormat="1" ht="12" customHeight="1" outlineLevel="1" x14ac:dyDescent="0.35">
      <c r="A314" s="7"/>
      <c r="B314" s="8"/>
      <c r="C314" s="18"/>
      <c r="D314" s="18"/>
      <c r="E314" s="18"/>
      <c r="F314" s="27"/>
      <c r="G314" s="28"/>
      <c r="H314" s="675" t="str">
        <f>General!G21</f>
        <v>i</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General!G22</f>
        <v>k</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General!G23</f>
        <v>l</v>
      </c>
      <c r="I316" s="651">
        <v>0.21988823630969012</v>
      </c>
      <c r="J316" s="651">
        <v>1.3987353317483329</v>
      </c>
      <c r="K316" s="717">
        <f t="shared" si="7"/>
        <v>0.21988823630969012</v>
      </c>
      <c r="L316" s="660">
        <v>-4.6010728402032814E-3</v>
      </c>
      <c r="M316" s="660">
        <v>-2.1449647872016701E-2</v>
      </c>
      <c r="N316" s="718">
        <f t="shared" si="8"/>
        <v>-4.6010728402032814E-3</v>
      </c>
      <c r="O316" s="248">
        <v>57.445790754257906</v>
      </c>
      <c r="P316" s="248">
        <v>49.949846871547493</v>
      </c>
      <c r="Q316" s="717">
        <f t="shared" si="9"/>
        <v>57.445790754257906</v>
      </c>
      <c r="R316" s="58"/>
      <c r="S316" s="252">
        <v>2000</v>
      </c>
      <c r="T316" s="672">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5" t="str">
        <f>General!G24</f>
        <v>o</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General!G25</f>
        <v>od</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v>2850</v>
      </c>
      <c r="T318" s="672">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5" t="str">
        <f>General!G26</f>
        <v>of</v>
      </c>
      <c r="I319" s="651">
        <v>0.27922143700582119</v>
      </c>
      <c r="J319" s="651">
        <v>1.3987353317483329</v>
      </c>
      <c r="K319" s="717">
        <f t="shared" si="7"/>
        <v>0.27922143700582119</v>
      </c>
      <c r="L319" s="660">
        <v>-7.357256925019099E-3</v>
      </c>
      <c r="M319" s="660">
        <v>-2.1449647872016701E-2</v>
      </c>
      <c r="N319" s="718">
        <f t="shared" si="8"/>
        <v>-7.357256925019099E-3</v>
      </c>
      <c r="O319" s="248">
        <v>59.634599807135977</v>
      </c>
      <c r="P319" s="248">
        <v>49.949846871547493</v>
      </c>
      <c r="Q319" s="717">
        <f t="shared" si="9"/>
        <v>59.634599807135977</v>
      </c>
      <c r="R319" s="58"/>
      <c r="S319" s="252"/>
      <c r="T319" s="252">
        <v>3032</v>
      </c>
      <c r="U319" s="58"/>
      <c r="V319" s="33"/>
      <c r="W319" s="17"/>
      <c r="X319" s="9"/>
      <c r="Y319" s="9"/>
      <c r="Z319" s="9"/>
    </row>
    <row r="320" spans="1:26" customFormat="1" ht="12" customHeight="1" outlineLevel="1" x14ac:dyDescent="0.35">
      <c r="A320" s="7"/>
      <c r="B320" s="8"/>
      <c r="C320" s="18"/>
      <c r="D320" s="18"/>
      <c r="E320" s="18"/>
      <c r="F320" s="27"/>
      <c r="G320" s="28"/>
      <c r="H320" s="675" t="str">
        <f>General!G27</f>
        <v>r</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General!G28</f>
        <v>rd</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1600</v>
      </c>
      <c r="T321" s="672">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5" t="str">
        <f>General!G29</f>
        <v>v</v>
      </c>
      <c r="I322" s="651">
        <v>0.21988823630969012</v>
      </c>
      <c r="J322" s="651">
        <v>1.3987353317483329</v>
      </c>
      <c r="K322" s="717">
        <f t="shared" si="7"/>
        <v>0.21988823630969012</v>
      </c>
      <c r="L322" s="660">
        <v>-4.6010728402032814E-3</v>
      </c>
      <c r="M322" s="660">
        <v>-2.1449647872016701E-2</v>
      </c>
      <c r="N322" s="718">
        <f t="shared" si="8"/>
        <v>-4.6010728402032814E-3</v>
      </c>
      <c r="O322" s="248">
        <v>57.445790754257906</v>
      </c>
      <c r="P322" s="248">
        <v>49.949846871547493</v>
      </c>
      <c r="Q322" s="717">
        <f t="shared" si="9"/>
        <v>57.445790754257906</v>
      </c>
      <c r="R322" s="58"/>
      <c r="S322" s="252">
        <v>2000</v>
      </c>
      <c r="T322" s="672">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5" t="str">
        <f>General!G30</f>
        <v>w</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8"/>
      <c r="H324" s="675" t="str">
        <f>General!G31</f>
        <v>wd</v>
      </c>
      <c r="I324" s="651">
        <v>0.27922143700582119</v>
      </c>
      <c r="J324" s="651">
        <v>1.3987353317483329</v>
      </c>
      <c r="K324" s="717">
        <f t="shared" si="7"/>
        <v>0.27922143700582119</v>
      </c>
      <c r="L324" s="660">
        <v>-7.357256925019099E-3</v>
      </c>
      <c r="M324" s="660">
        <v>-2.1449647872016701E-2</v>
      </c>
      <c r="N324" s="718">
        <f t="shared" si="8"/>
        <v>-7.357256925019099E-3</v>
      </c>
      <c r="O324" s="248">
        <v>59.634599807135977</v>
      </c>
      <c r="P324" s="248">
        <v>49.949846871547493</v>
      </c>
      <c r="Q324" s="717">
        <f t="shared" si="9"/>
        <v>59.634599807135977</v>
      </c>
      <c r="R324" s="58"/>
      <c r="S324" s="252">
        <v>2850</v>
      </c>
      <c r="T324" s="672">
        <f t="shared" si="10"/>
        <v>3031.9148936170213</v>
      </c>
      <c r="U324" s="58"/>
      <c r="V324" s="33"/>
      <c r="W324" s="17"/>
      <c r="X324" s="9"/>
      <c r="Y324" s="9"/>
      <c r="Z324" s="9"/>
    </row>
    <row r="325" spans="1:26" customFormat="1" outlineLevel="1" x14ac:dyDescent="0.35">
      <c r="A325" s="7"/>
      <c r="B325" s="8"/>
      <c r="C325" s="18"/>
      <c r="D325" s="18"/>
      <c r="E325" s="18"/>
      <c r="F325" s="27"/>
      <c r="G325" s="27"/>
      <c r="H325" s="675" t="str">
        <f>General!G32</f>
        <v>z</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650"/>
      <c r="S325" s="252">
        <v>1600</v>
      </c>
      <c r="T325" s="672">
        <f t="shared" si="10"/>
        <v>1649.4845360824743</v>
      </c>
      <c r="U325" s="650"/>
      <c r="V325" s="39"/>
      <c r="W325" s="17"/>
      <c r="X325" s="9"/>
      <c r="Y325" s="9"/>
      <c r="Z325" s="9"/>
    </row>
    <row r="326" spans="1:26" customFormat="1" outlineLevel="1" x14ac:dyDescent="0.35">
      <c r="A326" s="7"/>
      <c r="B326" s="8"/>
      <c r="C326" s="18"/>
      <c r="D326" s="18"/>
      <c r="E326" s="18"/>
      <c r="F326" s="27"/>
      <c r="G326" s="27"/>
      <c r="H326" s="675" t="str">
        <f>General!G33</f>
        <v>zd</v>
      </c>
      <c r="I326" s="651">
        <v>0.21988823630969012</v>
      </c>
      <c r="J326" s="651">
        <v>1.3987353317483329</v>
      </c>
      <c r="K326" s="717">
        <f t="shared" si="7"/>
        <v>0.21988823630969012</v>
      </c>
      <c r="L326" s="660">
        <v>-4.6010728402032814E-3</v>
      </c>
      <c r="M326" s="660">
        <v>-2.1449647872016701E-2</v>
      </c>
      <c r="N326" s="718">
        <f t="shared" si="8"/>
        <v>-4.6010728402032814E-3</v>
      </c>
      <c r="O326" s="248">
        <v>57.445790754257906</v>
      </c>
      <c r="P326" s="248">
        <v>49.949846871547493</v>
      </c>
      <c r="Q326" s="717">
        <f t="shared" si="9"/>
        <v>57.445790754257906</v>
      </c>
      <c r="R326" s="39"/>
      <c r="S326" s="252">
        <v>1600</v>
      </c>
      <c r="T326" s="672">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0"/>
      <c r="K327" s="650"/>
      <c r="L327" s="650"/>
      <c r="O327" s="650"/>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0"/>
      <c r="K328" s="650"/>
      <c r="L328" s="650"/>
      <c r="O328" s="650"/>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1235</v>
      </c>
      <c r="B2" s="206">
        <v>5000000</v>
      </c>
    </row>
    <row r="4" spans="1:2" x14ac:dyDescent="0.35">
      <c r="A4" s="66" t="s">
        <v>395</v>
      </c>
      <c r="B4" s="25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3" t="s">
        <v>940</v>
      </c>
      <c r="M10" s="533"/>
      <c r="N10" s="533"/>
      <c r="O10" s="533"/>
      <c r="P10" s="533"/>
      <c r="Q10" s="533"/>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8" t="s">
        <v>849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4" customHeight="1" x14ac:dyDescent="0.35">
      <c r="A16" s="171"/>
      <c r="B16" s="8"/>
      <c r="C16" s="18"/>
      <c r="D16" s="18"/>
      <c r="E16" s="18"/>
      <c r="F16" s="27"/>
      <c r="G16" s="93"/>
      <c r="H16" s="93"/>
      <c r="I16" s="538" t="s">
        <v>850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4" customHeight="1" x14ac:dyDescent="0.35">
      <c r="A17" s="171"/>
      <c r="B17" s="8"/>
      <c r="C17" s="18"/>
      <c r="D17" s="18"/>
      <c r="E17" s="18"/>
      <c r="F17" s="27"/>
      <c r="G17" s="93"/>
      <c r="H17" s="93"/>
      <c r="I17" s="538" t="s">
        <v>851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4" customHeight="1" x14ac:dyDescent="0.35">
      <c r="A18" s="171"/>
      <c r="B18" s="8"/>
      <c r="C18" s="18"/>
      <c r="D18" s="18"/>
      <c r="E18" s="18"/>
      <c r="F18" s="27"/>
      <c r="G18" s="93"/>
      <c r="H18" s="93"/>
      <c r="I18" s="538" t="s">
        <v>852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4" customHeight="1" x14ac:dyDescent="0.35">
      <c r="A19" s="171"/>
      <c r="B19" s="8"/>
      <c r="C19" s="18"/>
      <c r="D19" s="18"/>
      <c r="E19" s="18"/>
      <c r="F19" s="27"/>
      <c r="G19" s="93"/>
      <c r="H19" s="93"/>
      <c r="I19" s="538" t="s">
        <v>853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4" customHeight="1" x14ac:dyDescent="0.35">
      <c r="A20" s="171"/>
      <c r="B20" s="8"/>
      <c r="C20" s="18"/>
      <c r="D20" s="18"/>
      <c r="E20" s="18"/>
      <c r="F20" s="27"/>
      <c r="G20" s="93"/>
      <c r="H20" s="93"/>
      <c r="I20" s="538" t="s">
        <v>854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4" customHeight="1" x14ac:dyDescent="0.35">
      <c r="A21" s="171"/>
      <c r="B21" s="8"/>
      <c r="C21" s="18"/>
      <c r="D21" s="18"/>
      <c r="E21" s="18"/>
      <c r="F21" s="27"/>
      <c r="G21" s="93"/>
      <c r="H21" s="93"/>
      <c r="I21" s="538" t="s">
        <v>855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4" customHeight="1" x14ac:dyDescent="0.35">
      <c r="A22" s="171"/>
      <c r="B22" s="8"/>
      <c r="C22" s="18"/>
      <c r="D22" s="18"/>
      <c r="E22" s="18"/>
      <c r="F22" s="27"/>
      <c r="G22" s="93"/>
      <c r="H22" s="93"/>
      <c r="I22" s="538" t="s">
        <v>856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4" customHeight="1" x14ac:dyDescent="0.35">
      <c r="A23" s="171"/>
      <c r="B23" s="8"/>
      <c r="C23" s="18"/>
      <c r="D23" s="18"/>
      <c r="E23" s="18"/>
      <c r="F23" s="27"/>
      <c r="G23" s="93"/>
      <c r="H23" s="93"/>
      <c r="I23" s="538" t="s">
        <v>857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4" customHeight="1" x14ac:dyDescent="0.35">
      <c r="A24" s="171"/>
      <c r="B24" s="8"/>
      <c r="C24" s="18"/>
      <c r="D24" s="18"/>
      <c r="E24" s="18"/>
      <c r="F24" s="27"/>
      <c r="G24" s="93"/>
      <c r="H24" s="93"/>
      <c r="I24" s="538" t="s">
        <v>858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4"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4" customHeight="1" x14ac:dyDescent="0.35">
      <c r="A26" s="171"/>
      <c r="B26" s="8"/>
      <c r="C26" s="18"/>
      <c r="D26" s="18"/>
      <c r="E26" s="18"/>
      <c r="F26" s="27"/>
      <c r="G26" s="93"/>
      <c r="H26" s="93" t="s">
        <v>838</v>
      </c>
      <c r="I26" s="538">
        <v>100</v>
      </c>
      <c r="J26" s="91" t="s">
        <v>837</v>
      </c>
      <c r="K26" s="156"/>
      <c r="L26" s="156"/>
      <c r="M26" s="55"/>
      <c r="N26" s="530"/>
      <c r="O26" s="530"/>
      <c r="P26" s="91"/>
      <c r="Q26" s="91"/>
      <c r="R26" s="91"/>
      <c r="S26" s="530"/>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2023-12-07T12:05:28Z</dcterms:modified>
</cp:coreProperties>
</file>