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CD5118FB-07B6-4FE8-BB82-2C9A358938B7}" xr6:coauthVersionLast="45" xr6:coauthVersionMax="47" xr10:uidLastSave="{00000000-0000-0000-0000-000000000000}"/>
  <bookViews>
    <workbookView xWindow="28680" yWindow="-120" windowWidth="29040" windowHeight="15840" tabRatio="678"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General!$I$49:$U$49</definedName>
    <definedName name="i_a0_pos">Stock!$I$43</definedName>
    <definedName name="i_a1_pos">Stock!$I$44</definedName>
    <definedName name="i_a2_idx" localSheetId="0">General!$M$80</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history4_req" localSheetId="0">General!$Q$80:$Q$115</definedName>
    <definedName name="i_i_pos">Stock!$I$50</definedName>
    <definedName name="i_idx_k" localSheetId="0">General!$O$80:$O$115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General!$P$80:$P$115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5" i="25" l="1"/>
  <c r="P46" i="25"/>
  <c r="O47" i="25"/>
  <c r="P47" i="25" s="1"/>
  <c r="O46" i="25"/>
  <c r="O45" i="25"/>
  <c r="P45" i="25" s="1"/>
  <c r="Q47" i="25"/>
  <c r="Q46" i="25"/>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80" i="24"/>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M79" authorId="0" shapeId="0" xr:uid="{40DF5727-F08F-40E0-9958-8A507CE17D1A}">
      <text>
        <r>
          <rPr>
            <b/>
            <sz val="9"/>
            <color indexed="81"/>
            <rFont val="Tahoma"/>
            <charset val="1"/>
          </rPr>
          <t>Michael Young (21512438):</t>
        </r>
        <r>
          <rPr>
            <sz val="9"/>
            <color indexed="81"/>
            <rFont val="Tahoma"/>
            <charset val="1"/>
          </rPr>
          <t xml:space="preserve">
pasture no cost - can only be selected before the late brk. Give the model the option to delay phase choice.</t>
        </r>
      </text>
    </comment>
    <comment ref="Q79" authorId="0" shapeId="0" xr:uid="{88CDE5B0-F826-4C1C-BBBC-47E28308B927}">
      <text>
        <r>
          <rPr>
            <b/>
            <sz val="9"/>
            <color indexed="81"/>
            <rFont val="Tahoma"/>
            <charset val="1"/>
          </rPr>
          <t>Michael Young (21512438):</t>
        </r>
        <r>
          <rPr>
            <sz val="9"/>
            <color indexed="81"/>
            <rFont val="Tahoma"/>
            <charset val="1"/>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
Needs reviewing before implementing. The effect is larger than expected.
30Sep22: Not sure about comment and being 10</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K37" authorId="1" shapeId="0" xr:uid="{7A871372-172C-422B-B562-4E4B218F668C}">
      <text>
        <r>
          <rPr>
            <b/>
            <sz val="9"/>
            <color indexed="81"/>
            <rFont val="Tahoma"/>
            <charset val="1"/>
          </rPr>
          <t>John:</t>
        </r>
        <r>
          <rPr>
            <sz val="9"/>
            <color indexed="81"/>
            <rFont val="Tahoma"/>
            <charset val="1"/>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charset val="1"/>
          </rPr>
          <t>John:</t>
        </r>
        <r>
          <rPr>
            <sz val="9"/>
            <color indexed="81"/>
            <rFont val="Tahoma"/>
            <charset val="1"/>
          </rPr>
          <t xml:space="preserve">
91 days from beginning of lambing to weaning
126 days from weaning to next joining</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<sst xmlns="http://schemas.openxmlformats.org/spreadsheetml/2006/main" count="720" uniqueCount="395">
  <si>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</si>
  <si>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</si>
  <si>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</si>
  <si>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</si>
  <si>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</si>
  <si>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</si>
  <si>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</si>
  <si>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</si>
  <si>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</si>
  <si>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</si>
  <si>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</si>
  <si>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</si>
  <si>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</si>
  <si>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</si>
  <si>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</si>
  <si>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</si>
  <si>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</si>
  <si>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</si>
  <si>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</si>
  <si>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</si>
  <si>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</si>
  <si>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</si>
  <si>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</si>
  <si>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</si>
  <si>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</si>
  <si>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</si>
  <si>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</si>
  <si>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</si>
  <si>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</si>
  <si>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</si>
  <si>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</si>
  <si>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</si>
  <si>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</si>
  <si>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</si>
  <si>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</si>
  <si>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</si>
  <si>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</si>
  <si>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</si>
  <si>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</si>
  <si>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</si>
  <si>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</si>
  <si>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</si>
  <si>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</si>
  <si>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</si>
  <si>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</si>
  <si>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</si>
  <si>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</si>
  <si>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</si>
  <si>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</si>
  <si>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</si>
  <si>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</si>
  <si>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</si>
  <si>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</si>
  <si>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</si>
  <si>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</si>
  <si>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</si>
  <si>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</si>
  <si>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</si>
  <si>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</si>
  <si>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</si>
  <si>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</si>
  <si>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</si>
  <si>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</si>
  <si>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</si>
  <si>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</si>
  <si>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</si>
  <si>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</si>
  <si>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</si>
  <si>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</si>
  <si>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</si>
  <si>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</si>
  <si>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</si>
  <si>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</si>
  <si>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</si>
  <si>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</si>
  <si>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</si>
  <si>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</si>
  <si>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</si>
  <si>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</si>
  <si>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</si>
  <si>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</si>
  <si>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</si>
  <si>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</si>
  <si>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</si>
  <si>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</si>
  <si>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</si>
  <si>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</si>
  <si>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</si>
  <si>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</si>
  <si>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</si>
  <si>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</si>
  <si>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</si>
  <si>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</si>
  <si>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</si>
  <si>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</si>
  <si>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</si>
  <si>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</si>
  <si>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</si>
  <si>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</si>
  <si>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</si>
  <si>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</si>
  <si>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</si>
  <si>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</si>
  <si>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</si>
  <si>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</si>
  <si>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</si>
  <si>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</si>
  <si>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</si>
  <si>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</si>
  <si>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</si>
  <si>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</si>
  <si>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</si>
  <si>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</si>
  <si>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</si>
  <si>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</si>
  <si>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</si>
  <si>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</si>
  <si>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</si>
  <si>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</si>
  <si>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</si>
  <si>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</si>
  <si>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</si>
  <si>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</si>
  <si>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</si>
  <si>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</si>
  <si>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</si>
  <si>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</si>
  <si>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</si>
  <si>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</si>
  <si>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</si>
  <si>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</si>
  <si>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</si>
  <si>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</si>
  <si>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</si>
  <si>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</si>
  <si>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</si>
  <si>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</si>
  <si>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</si>
  <si>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</si>
  <si>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</si>
  <si>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</si>
  <si>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</si>
  <si>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</si>
  <si>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</si>
  <si>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</si>
  <si>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</si>
  <si>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</si>
  <si>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</si>
  <si>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</si>
  <si>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</si>
  <si>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</si>
  <si>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</si>
  <si>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</si>
  <si>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</si>
  <si>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</si>
  <si>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</si>
  <si>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</si>
  <si>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</si>
  <si>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</si>
  <si>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</si>
  <si>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</si>
  <si>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</si>
  <si>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</si>
  <si>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</si>
  <si>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</si>
  <si>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</si>
  <si>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</si>
  <si>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</si>
  <si>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</si>
  <si>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</si>
  <si>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</si>
  <si>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</si>
  <si>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</si>
  <si>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</si>
  <si>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</si>
  <si>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</si>
  <si>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</si>
  <si>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</si>
  <si>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</si>
  <si>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</si>
  <si>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</si>
  <si>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</si>
  <si>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</si>
  <si>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</si>
  <si>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</si>
  <si>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</si>
  <si>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</si>
  <si>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</si>
  <si>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</si>
  <si>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</si>
  <si>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</si>
  <si>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</si>
  <si>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</si>
  <si>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</si>
  <si>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</si>
  <si>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</si>
  <si>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</si>
  <si>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</si>
  <si>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</si>
  <si>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</si>
  <si>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</si>
  <si>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</si>
  <si>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</si>
  <si>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</si>
  <si>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</si>
  <si>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</si>
  <si>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</si>
  <si>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</si>
  <si>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</si>
  <si>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</si>
  <si>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</si>
  <si>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</si>
  <si>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</si>
  <si>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</si>
  <si>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</si>
  <si>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</si>
  <si>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</si>
  <si>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</si>
  <si>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</si>
  <si>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</si>
  <si>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</si>
  <si>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</si>
  <si>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</si>
  <si>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</si>
  <si>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</si>
  <si>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</si>
  <si>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</si>
  <si>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</si>
  <si>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</si>
  <si>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</si>
  <si>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</si>
  <si>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</si>
  <si>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</si>
  <si>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</si>
  <si>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</si>
  <si>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</si>
  <si>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</si>
  <si>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</si>
  <si>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</si>
  <si>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</si>
  <si>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</si>
  <si>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</si>
  <si>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</si>
  <si>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</si>
  <si>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</si>
  <si>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</si>
  <si>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</si>
  <si>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</si>
  <si>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</si>
  <si>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</si>
  <si>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</si>
  <si>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</si>
  <si>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</si>
  <si>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</si>
  <si>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</si>
  <si>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</si>
  <si>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</si>
  <si>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</si>
  <si>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</si>
  <si>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</si>
  <si>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</si>
  <si>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</si>
  <si>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</si>
  <si>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</si>
  <si>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</si>
  <si>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</si>
  <si>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</si>
  <si>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</si>
  <si>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</si>
  <si>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</si>
  <si>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</si>
  <si>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</si>
  <si>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</si>
  <si>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</si>
  <si>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</si>
  <si>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</si>
  <si>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</si>
  <si>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</si>
  <si>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</si>
  <si>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</si>
  <si>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</si>
  <si>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</si>
  <si>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</si>
  <si>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</si>
  <si>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</si>
  <si>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</si>
  <si>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</si>
  <si>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</si>
  <si>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</si>
  <si>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</si>
  <si>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</si>
  <si>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</si>
  <si>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</si>
  <si>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</si>
  <si>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</si>
  <si>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</si>
  <si>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</si>
  <si>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</si>
  <si>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</si>
  <si>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</si>
  <si>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</si>
  <si>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</si>
  <si>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</si>
  <si>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</si>
  <si>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</si>
  <si>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</si>
  <si>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</si>
  <si>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</si>
  <si>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</si>
  <si>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</si>
  <si>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</si>
  <si>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</si>
  <si>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</si>
  <si>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</si>
  <si>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</si>
  <si>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</si>
  <si>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</si>
  <si>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</si>
  <si>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</si>
  <si>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</si>
  <si>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</si>
  <si>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</si>
  <si>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</si>
  <si>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</si>
  <si>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</si>
  <si>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</si>
  <si>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</si>
  <si>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</si>
  <si>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</si>
  <si>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</si>
  <si>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</si>
  <si>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</si>
  <si>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</si>
  <si>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</si>
  <si>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</si>
  <si>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</si>
  <si>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</si>
  <si>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</si>
  <si>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</si>
  <si>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</si>
  <si>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</si>
  <si>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</si>
  <si>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</si>
  <si>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</si>
  <si>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</si>
  <si>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</si>
  <si>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</si>
  <si>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</si>
  <si>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</si>
  <si>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</si>
  <si>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</si>
  <si>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</si>
  <si>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</si>
  <si>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</si>
  <si>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</si>
  <si>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</si>
  <si>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</si>
  <si>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</si>
  <si>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</si>
  <si>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</si>
  <si>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</si>
  <si>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</si>
  <si>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</si>
  <si>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</si>
  <si>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</si>
  <si>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</si>
  <si>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</si>
  <si>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</si>
  <si>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</si>
  <si>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</si>
  <si>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</si>
  <si>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</si>
  <si>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</si>
  <si>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</si>
  <si>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</si>
  <si>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</si>
  <si>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</si>
  <si>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</si>
  <si>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</si>
  <si>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</si>
  <si>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</si>
  <si>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</si>
  <si>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</si>
  <si>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</si>
  <si>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</si>
  <si>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</si>
  <si>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Graz5</t>
  </si>
  <si>
    <t>Graz10</t>
  </si>
  <si>
    <t>Graz15</t>
  </si>
  <si>
    <t>Graz20</t>
  </si>
  <si>
    <t>Graz30</t>
  </si>
  <si>
    <t>Graz35</t>
  </si>
  <si>
    <t>Graz40</t>
  </si>
  <si>
    <t>Graz45</t>
  </si>
  <si>
    <t>Graz60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</si>
</sst>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4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abSelected="1" topLeftCell="A6" workbookViewId="0">
      <pane xSplit="9" ySplit="10" topLeftCell="J36" activePane="bottomRight" state="frozen"/>
      <selection activeCell="A6" sqref="A6"/>
      <selection pane="topRight" activeCell="J6" sqref="J6"/>
      <selection pane="bottomLeft" activeCell="A21" sqref="A21"/>
      <selection pane="bottomRight" activeCell="T49" sqref="T4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36" t="s">
        <v>298</v>
      </c>
      <c r="K13" s="237"/>
      <c r="L13" s="237"/>
      <c r="M13" s="237"/>
      <c r="N13" s="237"/>
      <c r="O13" s="237"/>
      <c r="P13" s="237"/>
      <c r="Q13" s="237"/>
      <c r="R13" s="237"/>
      <c r="S13" s="237"/>
      <c r="T13" s="23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9" t="s">
        <v>367</v>
      </c>
      <c r="K14" s="240"/>
      <c r="L14" s="240"/>
      <c r="M14" s="240"/>
      <c r="N14" s="240"/>
      <c r="O14" s="240"/>
      <c r="P14" s="240"/>
      <c r="Q14" s="240"/>
      <c r="R14" s="240"/>
      <c r="S14" s="240"/>
      <c r="T14" s="24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386</v>
      </c>
      <c r="K49" s="101" t="s">
        <v>387</v>
      </c>
      <c r="L49" s="101" t="s">
        <v>388</v>
      </c>
      <c r="M49" s="101" t="s">
        <v>389</v>
      </c>
      <c r="N49" s="101" t="s">
        <v>180</v>
      </c>
      <c r="O49" s="101" t="s">
        <v>390</v>
      </c>
      <c r="P49" s="101" t="s">
        <v>391</v>
      </c>
      <c r="Q49" s="101" t="s">
        <v>392</v>
      </c>
      <c r="R49" s="101" t="s">
        <v>393</v>
      </c>
      <c r="S49" s="101" t="s">
        <v>266</v>
      </c>
      <c r="T49" s="101" t="s">
        <v>394</v>
      </c>
      <c r="U49" s="101" t="s">
        <v>181</v>
      </c>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383</v>
      </c>
      <c r="N79" s="2"/>
      <c r="O79" s="185" t="s">
        <v>314</v>
      </c>
      <c r="P79" s="185" t="s">
        <v>381</v>
      </c>
      <c r="Q79" s="185" t="s">
        <v>382</v>
      </c>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234" t="s">
        <v>380</v>
      </c>
      <c r="N80" s="189"/>
      <c r="O80" s="186" t="s">
        <v>316</v>
      </c>
      <c r="P80" s="186" t="b">
        <v>0</v>
      </c>
      <c r="Q80" s="230" t="str">
        <f>O80</f>
        <v>a</v>
      </c>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233"/>
      <c r="N81" s="189"/>
      <c r="O81" s="187" t="s">
        <v>318</v>
      </c>
      <c r="P81" s="187" t="b">
        <v>0</v>
      </c>
      <c r="Q81" s="231" t="str">
        <f t="shared" ref="Q81:Q115" si="4">O81</f>
        <v>ar</v>
      </c>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380</v>
      </c>
      <c r="L82" s="189"/>
      <c r="M82" s="189"/>
      <c r="N82" s="189"/>
      <c r="O82" s="187" t="s">
        <v>380</v>
      </c>
      <c r="P82" s="187" t="b">
        <v>0</v>
      </c>
      <c r="Q82" s="231" t="str">
        <f t="shared" si="4"/>
        <v>a2</v>
      </c>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320</v>
      </c>
      <c r="L83" s="189"/>
      <c r="M83" s="189"/>
      <c r="N83" s="189"/>
      <c r="O83" s="187" t="s">
        <v>315</v>
      </c>
      <c r="P83" s="187" t="b">
        <v>0</v>
      </c>
      <c r="Q83" s="231" t="str">
        <f t="shared" si="4"/>
        <v>b</v>
      </c>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322</v>
      </c>
      <c r="L84" s="189"/>
      <c r="M84" s="189"/>
      <c r="N84" s="189"/>
      <c r="O84" s="187" t="s">
        <v>317</v>
      </c>
      <c r="P84" s="187" t="b">
        <v>0</v>
      </c>
      <c r="Q84" s="231" t="str">
        <f t="shared" si="4"/>
        <v>bd</v>
      </c>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324</v>
      </c>
      <c r="L85" s="189"/>
      <c r="M85" s="189"/>
      <c r="N85" s="189"/>
      <c r="O85" s="187" t="s">
        <v>319</v>
      </c>
      <c r="P85" s="187" t="b">
        <v>0</v>
      </c>
      <c r="Q85" s="231" t="str">
        <f t="shared" si="4"/>
        <v>f</v>
      </c>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326</v>
      </c>
      <c r="L86" s="189"/>
      <c r="M86" s="189"/>
      <c r="N86" s="189"/>
      <c r="O86" s="187" t="s">
        <v>321</v>
      </c>
      <c r="P86" s="187" t="b">
        <v>0</v>
      </c>
      <c r="Q86" s="231" t="str">
        <f t="shared" si="4"/>
        <v>h</v>
      </c>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328</v>
      </c>
      <c r="L87" s="189"/>
      <c r="M87" s="189"/>
      <c r="N87" s="189"/>
      <c r="O87" s="187" t="s">
        <v>323</v>
      </c>
      <c r="P87" s="187" t="b">
        <v>0</v>
      </c>
      <c r="Q87" s="231" t="str">
        <f t="shared" si="4"/>
        <v>i</v>
      </c>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366</v>
      </c>
      <c r="L88" s="189"/>
      <c r="M88" s="189"/>
      <c r="N88" s="189"/>
      <c r="O88" s="187" t="s">
        <v>322</v>
      </c>
      <c r="P88" s="187" t="b">
        <v>0</v>
      </c>
      <c r="Q88" s="231" t="str">
        <f t="shared" si="4"/>
        <v>j</v>
      </c>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330</v>
      </c>
      <c r="L89" s="189"/>
      <c r="M89" s="189"/>
      <c r="N89" s="189"/>
      <c r="O89" s="187" t="s">
        <v>324</v>
      </c>
      <c r="P89" s="187" t="b">
        <v>0</v>
      </c>
      <c r="Q89" s="231" t="str">
        <f t="shared" si="4"/>
        <v>jc</v>
      </c>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332</v>
      </c>
      <c r="L90" s="189"/>
      <c r="M90" s="189"/>
      <c r="N90" s="189"/>
      <c r="O90" s="187" t="s">
        <v>326</v>
      </c>
      <c r="P90" s="187" t="b">
        <v>0</v>
      </c>
      <c r="Q90" s="231" t="str">
        <f t="shared" si="4"/>
        <v>jr</v>
      </c>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334</v>
      </c>
      <c r="L91" s="189"/>
      <c r="M91" s="189"/>
      <c r="N91" s="189"/>
      <c r="O91" s="187" t="s">
        <v>325</v>
      </c>
      <c r="P91" s="187" t="b">
        <v>0</v>
      </c>
      <c r="Q91" s="231" t="str">
        <f t="shared" si="4"/>
        <v>k</v>
      </c>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336</v>
      </c>
      <c r="L92" s="189"/>
      <c r="M92" s="189"/>
      <c r="N92" s="189"/>
      <c r="O92" s="187" t="s">
        <v>327</v>
      </c>
      <c r="P92" s="187" t="b">
        <v>0</v>
      </c>
      <c r="Q92" s="231" t="str">
        <f t="shared" si="4"/>
        <v>l</v>
      </c>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338</v>
      </c>
      <c r="L93" s="189"/>
      <c r="M93" s="189"/>
      <c r="N93" s="189"/>
      <c r="O93" s="187" t="s">
        <v>320</v>
      </c>
      <c r="P93" s="187" t="b">
        <v>0</v>
      </c>
      <c r="Q93" s="231" t="str">
        <f t="shared" si="4"/>
        <v>m</v>
      </c>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340</v>
      </c>
      <c r="L94" s="189"/>
      <c r="M94" s="189"/>
      <c r="N94" s="189"/>
      <c r="O94" s="187" t="s">
        <v>329</v>
      </c>
      <c r="P94" s="187" t="b">
        <v>0</v>
      </c>
      <c r="Q94" s="231" t="str">
        <f t="shared" si="4"/>
        <v>o</v>
      </c>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342</v>
      </c>
      <c r="L95" s="189"/>
      <c r="M95" s="189"/>
      <c r="N95" s="189"/>
      <c r="O95" s="187" t="s">
        <v>331</v>
      </c>
      <c r="P95" s="187" t="b">
        <v>0</v>
      </c>
      <c r="Q95" s="231" t="str">
        <f t="shared" si="4"/>
        <v>od</v>
      </c>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344</v>
      </c>
      <c r="L96" s="189"/>
      <c r="M96" s="189"/>
      <c r="N96" s="189"/>
      <c r="O96" s="187" t="s">
        <v>333</v>
      </c>
      <c r="P96" s="187" t="b">
        <v>0</v>
      </c>
      <c r="Q96" s="231" t="str">
        <f t="shared" si="4"/>
        <v>of</v>
      </c>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7" t="s">
        <v>346</v>
      </c>
      <c r="L97" s="189"/>
      <c r="M97" s="189"/>
      <c r="N97" s="189"/>
      <c r="O97" s="187" t="s">
        <v>335</v>
      </c>
      <c r="P97" s="187" t="b">
        <v>0</v>
      </c>
      <c r="Q97" s="231" t="str">
        <f t="shared" si="4"/>
        <v>r</v>
      </c>
      <c r="R97" s="2"/>
      <c r="S97" s="2"/>
      <c r="T97" s="2"/>
      <c r="U97" s="2"/>
      <c r="V97" s="2"/>
      <c r="W97" s="2"/>
      <c r="X97" s="4"/>
      <c r="Y97" s="16"/>
      <c r="Z97" s="1"/>
      <c r="AA97" s="1"/>
      <c r="AB97" s="1"/>
    </row>
    <row r="98" spans="1:28" outlineLevel="2" x14ac:dyDescent="0.25">
      <c r="A98" s="1"/>
      <c r="B98" s="33"/>
      <c r="C98" s="73"/>
      <c r="D98" s="4"/>
      <c r="E98" s="5"/>
      <c r="F98" s="5"/>
      <c r="G98" s="4"/>
      <c r="H98" s="2"/>
      <c r="I98" s="2"/>
      <c r="J98" s="2"/>
      <c r="K98" s="188" t="s">
        <v>348</v>
      </c>
      <c r="L98" s="171"/>
      <c r="M98" s="171"/>
      <c r="N98" s="171"/>
      <c r="O98" s="187" t="s">
        <v>337</v>
      </c>
      <c r="P98" s="187" t="b">
        <v>0</v>
      </c>
      <c r="Q98" s="231" t="str">
        <f t="shared" si="4"/>
        <v>rd</v>
      </c>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71"/>
      <c r="N99" s="171"/>
      <c r="O99" s="187" t="s">
        <v>328</v>
      </c>
      <c r="P99" s="187" t="b">
        <v>0</v>
      </c>
      <c r="Q99" s="231" t="str">
        <f t="shared" si="4"/>
        <v>s</v>
      </c>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53"/>
      <c r="L100" s="171"/>
      <c r="M100" s="171"/>
      <c r="N100" s="171"/>
      <c r="O100" s="187" t="s">
        <v>366</v>
      </c>
      <c r="P100" s="187" t="b">
        <v>0</v>
      </c>
      <c r="Q100" s="231" t="str">
        <f t="shared" si="4"/>
        <v>sp</v>
      </c>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71"/>
      <c r="N101" s="171"/>
      <c r="O101" s="187" t="s">
        <v>330</v>
      </c>
      <c r="P101" s="187" t="b">
        <v>0</v>
      </c>
      <c r="Q101" s="231" t="str">
        <f t="shared" si="4"/>
        <v>sr</v>
      </c>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71"/>
      <c r="N102" s="171"/>
      <c r="O102" s="187" t="s">
        <v>332</v>
      </c>
      <c r="P102" s="187" t="b">
        <v>0</v>
      </c>
      <c r="Q102" s="231" t="str">
        <f t="shared" si="4"/>
        <v>t</v>
      </c>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71"/>
      <c r="N103" s="171"/>
      <c r="O103" s="187" t="s">
        <v>334</v>
      </c>
      <c r="P103" s="187" t="b">
        <v>0</v>
      </c>
      <c r="Q103" s="231" t="str">
        <f t="shared" si="4"/>
        <v>tc</v>
      </c>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71"/>
      <c r="N104" s="171"/>
      <c r="O104" s="187" t="s">
        <v>336</v>
      </c>
      <c r="P104" s="187" t="b">
        <v>0</v>
      </c>
      <c r="Q104" s="231" t="str">
        <f t="shared" si="4"/>
        <v>tr</v>
      </c>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71"/>
      <c r="N105" s="171"/>
      <c r="O105" s="187" t="s">
        <v>338</v>
      </c>
      <c r="P105" s="187" t="b">
        <v>0</v>
      </c>
      <c r="Q105" s="231" t="str">
        <f t="shared" si="4"/>
        <v>u</v>
      </c>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71"/>
      <c r="N106" s="171"/>
      <c r="O106" s="187" t="s">
        <v>340</v>
      </c>
      <c r="P106" s="187" t="b">
        <v>0</v>
      </c>
      <c r="Q106" s="231" t="str">
        <f t="shared" si="4"/>
        <v>uc</v>
      </c>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71"/>
      <c r="N107" s="171"/>
      <c r="O107" s="187" t="s">
        <v>342</v>
      </c>
      <c r="P107" s="187" t="b">
        <v>0</v>
      </c>
      <c r="Q107" s="231" t="str">
        <f t="shared" si="4"/>
        <v>ur</v>
      </c>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71"/>
      <c r="N108" s="171"/>
      <c r="O108" s="187" t="s">
        <v>339</v>
      </c>
      <c r="P108" s="187" t="b">
        <v>0</v>
      </c>
      <c r="Q108" s="231" t="str">
        <f t="shared" si="4"/>
        <v>v</v>
      </c>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71"/>
      <c r="N109" s="171"/>
      <c r="O109" s="187" t="s">
        <v>341</v>
      </c>
      <c r="P109" s="187" t="b">
        <v>0</v>
      </c>
      <c r="Q109" s="231" t="str">
        <f t="shared" si="4"/>
        <v>w</v>
      </c>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71"/>
      <c r="N110" s="171"/>
      <c r="O110" s="187" t="s">
        <v>343</v>
      </c>
      <c r="P110" s="187" t="b">
        <v>0</v>
      </c>
      <c r="Q110" s="231" t="str">
        <f t="shared" si="4"/>
        <v>wd</v>
      </c>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71"/>
      <c r="N111" s="171"/>
      <c r="O111" s="187" t="s">
        <v>344</v>
      </c>
      <c r="P111" s="187" t="b">
        <v>0</v>
      </c>
      <c r="Q111" s="231" t="str">
        <f t="shared" si="4"/>
        <v>x</v>
      </c>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71"/>
      <c r="N112" s="171"/>
      <c r="O112" s="187" t="s">
        <v>346</v>
      </c>
      <c r="P112" s="187" t="b">
        <v>0</v>
      </c>
      <c r="Q112" s="231" t="str">
        <f t="shared" si="4"/>
        <v>xc</v>
      </c>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71"/>
      <c r="N113" s="171"/>
      <c r="O113" s="187" t="s">
        <v>348</v>
      </c>
      <c r="P113" s="187" t="b">
        <v>0</v>
      </c>
      <c r="Q113" s="231" t="str">
        <f t="shared" si="4"/>
        <v>xr</v>
      </c>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71"/>
      <c r="N114" s="171"/>
      <c r="O114" s="187" t="s">
        <v>345</v>
      </c>
      <c r="P114" s="187" t="b">
        <v>0</v>
      </c>
      <c r="Q114" s="231" t="str">
        <f t="shared" si="4"/>
        <v>z</v>
      </c>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171"/>
      <c r="M115" s="171"/>
      <c r="N115" s="171"/>
      <c r="O115" s="188" t="s">
        <v>347</v>
      </c>
      <c r="P115" s="188" t="b">
        <v>0</v>
      </c>
      <c r="Q115" s="232" t="str">
        <f t="shared" si="4"/>
        <v>zd</v>
      </c>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N156" sqref="N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36" t="s">
        <v>369</v>
      </c>
      <c r="K13" s="237"/>
      <c r="L13" s="237"/>
      <c r="M13" s="237"/>
      <c r="N13" s="237"/>
      <c r="O13" s="237"/>
      <c r="P13" s="237"/>
      <c r="Q13" s="237"/>
      <c r="R13" s="237"/>
      <c r="S13" s="237"/>
      <c r="T13" s="23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44762.449343865701</v>
      </c>
      <c r="J14" s="239" t="s">
        <v>378</v>
      </c>
      <c r="K14" s="240"/>
      <c r="L14" s="240"/>
      <c r="M14" s="240"/>
      <c r="N14" s="240"/>
      <c r="O14" s="240"/>
      <c r="P14" s="240"/>
      <c r="Q14" s="240"/>
      <c r="R14" s="240"/>
      <c r="S14" s="240"/>
      <c r="T14" s="24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370</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33" activePane="bottomRight" state="frozen"/>
      <selection activeCell="A6" sqref="A6"/>
      <selection pane="topRight" activeCell="J6" sqref="J6"/>
      <selection pane="bottomLeft" activeCell="A16" sqref="A16"/>
      <selection pane="bottomRight" activeCell="R45" sqref="R45:T47"/>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36" t="s">
        <v>374</v>
      </c>
      <c r="K13" s="237"/>
      <c r="L13" s="237"/>
      <c r="M13" s="237"/>
      <c r="N13" s="237"/>
      <c r="O13" s="237"/>
      <c r="P13" s="237"/>
      <c r="Q13" s="237"/>
      <c r="R13" s="237"/>
      <c r="S13" s="237"/>
      <c r="T13" s="23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44834.18346064815</v>
      </c>
      <c r="J14" s="239" t="s">
        <v>385</v>
      </c>
      <c r="K14" s="240"/>
      <c r="L14" s="240"/>
      <c r="M14" s="240"/>
      <c r="N14" s="240"/>
      <c r="O14" s="240"/>
      <c r="P14" s="240"/>
      <c r="Q14" s="240"/>
      <c r="R14" s="240"/>
      <c r="S14" s="240"/>
      <c r="T14" s="24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373</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t="s">
        <v>384</v>
      </c>
      <c r="L37" s="29"/>
      <c r="M37" s="179"/>
      <c r="N37" s="179" t="s">
        <v>371</v>
      </c>
      <c r="O37" s="179" t="s">
        <v>376</v>
      </c>
      <c r="P37" s="179" t="s">
        <v>375</v>
      </c>
      <c r="Q37" s="179" t="s">
        <v>377</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35">
        <v>43600</v>
      </c>
      <c r="L45" s="235"/>
      <c r="M45" s="235"/>
      <c r="N45" s="235"/>
      <c r="O45" s="227">
        <f>$K45+91+126/2</f>
        <v>43754</v>
      </c>
      <c r="P45" s="227">
        <f>O45+126/4</f>
        <v>43785.5</v>
      </c>
      <c r="Q45" s="227">
        <f>$K45-150+35</f>
        <v>43485</v>
      </c>
      <c r="R45" s="228">
        <f>MIN(364,INT((O45 - DATE(YEAR(O45),1,1))))</f>
        <v>288</v>
      </c>
      <c r="S45" s="228">
        <f t="shared" ref="S45:S47" si="2">MIN(364,INT((P45 - DATE(YEAR(P45),1,1))))</f>
        <v>319</v>
      </c>
      <c r="T45" s="228">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35">
        <v>43634</v>
      </c>
      <c r="L46" s="235"/>
      <c r="M46" s="235"/>
      <c r="N46" s="235"/>
      <c r="O46" s="227">
        <f t="shared" ref="O46:O47" si="3">$K46+91+126/2</f>
        <v>43788</v>
      </c>
      <c r="P46" s="227">
        <f t="shared" ref="P46:P47" si="4">O46+126/4</f>
        <v>43819.5</v>
      </c>
      <c r="Q46" s="227">
        <f t="shared" ref="Q46:Q47" si="5">K46-150+35</f>
        <v>43519</v>
      </c>
      <c r="R46" s="228">
        <f>MIN(364,INT((O46 - DATE(YEAR(O46),1,1))))</f>
        <v>322</v>
      </c>
      <c r="S46" s="228">
        <f t="shared" si="2"/>
        <v>353</v>
      </c>
      <c r="T46" s="228">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35">
        <v>43669</v>
      </c>
      <c r="L47" s="235"/>
      <c r="M47" s="235"/>
      <c r="N47" s="235"/>
      <c r="O47" s="227">
        <f t="shared" si="3"/>
        <v>43823</v>
      </c>
      <c r="P47" s="227">
        <f t="shared" si="4"/>
        <v>43854.5</v>
      </c>
      <c r="Q47" s="227">
        <f t="shared" si="5"/>
        <v>43554</v>
      </c>
      <c r="R47" s="228">
        <f>MIN(364,INT((O47 - DATE(YEAR(O47),1,1))))</f>
        <v>357</v>
      </c>
      <c r="S47" s="228">
        <f t="shared" si="2"/>
        <v>23</v>
      </c>
      <c r="T47" s="228">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372</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6">MIN(364,INT((N54 - DATE(YEAR(N54),1,1))))</f>
        <v>134</v>
      </c>
      <c r="R54" s="228">
        <f t="shared" ref="R54:R56" si="7">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28">
        <f>MIN(364,INT((M55 - DATE(YEAR(M55),1,1))))</f>
        <v>43</v>
      </c>
      <c r="Q55" s="228">
        <f t="shared" si="6"/>
        <v>164</v>
      </c>
      <c r="R55" s="228">
        <f t="shared" si="7"/>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28">
        <f>MIN(364,INT((M56 - DATE(YEAR(M56),1,1))))</f>
        <v>74</v>
      </c>
      <c r="Q56" s="228">
        <f t="shared" si="6"/>
        <v>195</v>
      </c>
      <c r="R56" s="228">
        <f t="shared" si="7"/>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8">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8"/>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8"/>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8"/>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9">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9"/>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9"/>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9"/>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outlineLevel="3" x14ac:dyDescent="0.25">
      <c r="A124" s="1"/>
      <c r="B124" s="33"/>
      <c r="C124" s="73"/>
      <c r="D124" s="4"/>
      <c r="E124" s="5"/>
      <c r="F124" s="5"/>
      <c r="G124" s="4"/>
      <c r="H124" s="229"/>
      <c r="I124" s="229"/>
      <c r="J124" s="229"/>
      <c r="K124" s="229"/>
      <c r="L124" s="26"/>
      <c r="M124" s="26"/>
      <c r="N124" s="229"/>
      <c r="O124" s="229"/>
      <c r="P124" s="229"/>
      <c r="Q124" s="229"/>
      <c r="R124" s="229"/>
      <c r="S124" s="2"/>
      <c r="T124" s="2"/>
      <c r="U124" s="2"/>
      <c r="V124" s="2"/>
      <c r="W124" s="2"/>
      <c r="X124" s="4"/>
      <c r="Y124" s="16"/>
      <c r="Z124" s="1"/>
      <c r="AA124" s="1"/>
      <c r="AB124" s="1"/>
    </row>
    <row r="125" spans="1:28" outlineLevel="3" x14ac:dyDescent="0.25">
      <c r="A125" s="1"/>
      <c r="B125" s="33"/>
      <c r="C125" s="73"/>
      <c r="D125" s="4"/>
      <c r="E125" s="5"/>
      <c r="F125" s="5"/>
      <c r="G125" s="4"/>
      <c r="H125" s="229"/>
      <c r="I125" s="229"/>
      <c r="J125" s="229"/>
      <c r="K125" s="229"/>
      <c r="L125" s="26" t="s">
        <v>379</v>
      </c>
      <c r="M125" s="31" t="b">
        <v>0</v>
      </c>
      <c r="N125" s="229"/>
      <c r="O125" s="229"/>
      <c r="P125" s="229"/>
      <c r="Q125" s="229"/>
      <c r="R125" s="229"/>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3"/>
      <c r="I126" s="83"/>
      <c r="J126" s="83"/>
      <c r="K126" s="83"/>
      <c r="L126" s="83"/>
      <c r="M126" s="83"/>
      <c r="N126" s="83"/>
      <c r="O126" s="83"/>
      <c r="P126" s="83"/>
      <c r="Q126" s="83"/>
      <c r="R126" s="83"/>
      <c r="S126" s="83"/>
      <c r="T126" s="83"/>
      <c r="U126" s="83"/>
      <c r="V126" s="83"/>
      <c r="W126" s="83"/>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ref="C134:C136" si="10">INT(C$112+3)</f>
        <v>4</v>
      </c>
      <c r="D134" s="4"/>
      <c r="E134" s="5">
        <v>5</v>
      </c>
      <c r="F134" s="5"/>
      <c r="G134" s="4"/>
      <c r="H134" s="31" t="s">
        <v>265</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 t="shared" si="10"/>
        <v>4</v>
      </c>
      <c r="D135" s="4"/>
      <c r="E135" s="5">
        <v>6</v>
      </c>
      <c r="F135" s="5"/>
      <c r="G135" s="4"/>
      <c r="H135" s="31" t="s">
        <v>267</v>
      </c>
      <c r="I135" s="31" t="b">
        <v>0</v>
      </c>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 t="shared" si="10"/>
        <v>4</v>
      </c>
      <c r="D136" s="4"/>
      <c r="E136" s="5">
        <v>7</v>
      </c>
      <c r="F136" s="5"/>
      <c r="G136" s="4"/>
      <c r="H136" s="31" t="s">
        <v>268</v>
      </c>
      <c r="I136" s="31" t="b">
        <v>0</v>
      </c>
      <c r="J136" s="171"/>
      <c r="K136" s="171"/>
      <c r="L136" s="171"/>
      <c r="M136" s="171"/>
      <c r="N136" s="171"/>
      <c r="O136" s="171"/>
      <c r="P136" s="171"/>
      <c r="Q136" s="171"/>
      <c r="R136" s="171"/>
      <c r="S136" s="2"/>
      <c r="T136" s="2"/>
      <c r="U136" s="2"/>
      <c r="V136" s="2"/>
      <c r="W136" s="2"/>
      <c r="X136" s="4"/>
      <c r="Y136" s="16"/>
      <c r="Z136" s="1"/>
      <c r="AA136" s="1"/>
      <c r="AB136" s="1"/>
    </row>
    <row r="137" spans="1:28" outlineLevel="3" x14ac:dyDescent="0.25">
      <c r="A137" s="1"/>
      <c r="B137" s="33"/>
      <c r="C137" s="73">
        <f>INT(C$112+3)</f>
        <v>4</v>
      </c>
      <c r="D137" s="4"/>
      <c r="E137" s="5"/>
      <c r="F137" s="5"/>
      <c r="G137" s="4"/>
      <c r="H137" s="171"/>
      <c r="I137" s="171"/>
      <c r="J137" s="171"/>
      <c r="K137" s="171"/>
      <c r="L137" s="171"/>
      <c r="M137" s="171"/>
      <c r="N137" s="171"/>
      <c r="O137" s="171"/>
      <c r="P137" s="171"/>
      <c r="Q137" s="171"/>
      <c r="R137" s="171"/>
      <c r="S137" s="2"/>
      <c r="T137" s="2"/>
      <c r="U137" s="2"/>
      <c r="V137" s="2"/>
      <c r="W137" s="2"/>
      <c r="X137" s="4"/>
      <c r="Y137" s="16"/>
      <c r="Z137" s="1"/>
      <c r="AA137" s="1"/>
      <c r="AB137" s="1"/>
    </row>
    <row r="138" spans="1:28" outlineLevel="3" x14ac:dyDescent="0.25">
      <c r="A138" s="1"/>
      <c r="B138" s="33"/>
      <c r="C138" s="73">
        <f>INT(C$112+3)</f>
        <v>4</v>
      </c>
      <c r="D138" s="4"/>
      <c r="E138" s="5"/>
      <c r="F138" s="5"/>
      <c r="G138" s="4"/>
      <c r="H138" s="171"/>
      <c r="I138" s="171"/>
      <c r="J138" s="171"/>
      <c r="K138" s="171"/>
      <c r="L138" s="171"/>
      <c r="M138" s="171"/>
      <c r="N138" s="171"/>
      <c r="O138" s="171"/>
      <c r="P138" s="171"/>
      <c r="Q138" s="171"/>
      <c r="R138" s="171"/>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70"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82"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80"/>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83"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83"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71"/>
      <c r="I162" s="171"/>
      <c r="J162" s="171"/>
      <c r="K162" s="171"/>
      <c r="L162" s="171"/>
      <c r="M162" s="171"/>
      <c r="N162" s="171"/>
      <c r="O162" s="171"/>
      <c r="P162" s="171"/>
      <c r="Q162" s="171"/>
      <c r="R162" s="171"/>
      <c r="S162" s="171"/>
      <c r="T162" s="2"/>
      <c r="U162" s="2"/>
      <c r="V162" s="2"/>
      <c r="W162" s="2"/>
      <c r="X162" s="4"/>
      <c r="Y162" s="16"/>
      <c r="Z162" s="1"/>
      <c r="AA162" s="1"/>
      <c r="AB162" s="1"/>
    </row>
    <row r="163" spans="1:28" outlineLevel="3" x14ac:dyDescent="0.25">
      <c r="A163" s="1"/>
      <c r="B163" s="33"/>
      <c r="C163" s="73">
        <f>INT(C$148+3)</f>
        <v>4</v>
      </c>
      <c r="D163" s="4"/>
      <c r="E163" s="5"/>
      <c r="F163" s="5"/>
      <c r="G163" s="4"/>
      <c r="H163" s="171"/>
      <c r="I163" s="171"/>
      <c r="J163" s="171"/>
      <c r="K163" s="171"/>
      <c r="L163" s="171"/>
      <c r="M163" s="171"/>
      <c r="N163" s="171"/>
      <c r="O163" s="171"/>
      <c r="P163" s="171"/>
      <c r="Q163" s="171"/>
      <c r="R163" s="171"/>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2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41" t="s">
        <v>22</v>
      </c>
      <c r="K18" s="241"/>
      <c r="L18" s="241"/>
      <c r="M18" s="241"/>
      <c r="N18" s="241"/>
      <c r="O18" s="241"/>
      <c r="P18" s="241"/>
      <c r="Q18" s="241"/>
      <c r="R18" s="241"/>
      <c r="S18" s="241"/>
      <c r="T18" s="241"/>
      <c r="U18" s="241"/>
      <c r="V18" s="241"/>
      <c r="W18" s="241"/>
      <c r="X18" s="241"/>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9" t="s">
        <v>34</v>
      </c>
      <c r="K21" s="240"/>
      <c r="L21" s="240"/>
      <c r="M21" s="240"/>
      <c r="N21" s="240"/>
      <c r="O21" s="240"/>
      <c r="P21" s="240"/>
      <c r="Q21" s="240"/>
      <c r="R21" s="240"/>
      <c r="S21" s="240"/>
      <c r="T21" s="240"/>
      <c r="U21" s="240"/>
      <c r="V21" s="240"/>
      <c r="W21" s="240"/>
      <c r="X21" s="242"/>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147</vt:i4>
      </vt:variant>
    </vt:vector>
  </HeadingPairs>
  <TitlesOfParts>
    <vt:vector size="15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2022-12-28T03:17:58Z</dcterms:modified>
</cp:coreProperties>
</file>